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in2\dfsroot\USERDATA16\PAULEL2\Desktop\Task 5 Paper\JDM submission\JDM submission 8-27-2017\"/>
    </mc:Choice>
  </mc:AlternateContent>
  <bookViews>
    <workbookView xWindow="0" yWindow="315" windowWidth="28800" windowHeight="13920"/>
  </bookViews>
  <sheets>
    <sheet name="What's Here" sheetId="6" r:id="rId1"/>
    <sheet name="Data" sheetId="1" r:id="rId2"/>
    <sheet name="PreAnalysis Calcs" sheetId="3" r:id="rId3"/>
    <sheet name="Imput vs ICPM accuracy" sheetId="4" r:id="rId4"/>
    <sheet name="Personal vs Imputed patterns"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67" i="4" l="1"/>
  <c r="AY267" i="4"/>
  <c r="AW267" i="4"/>
  <c r="BA265" i="4"/>
  <c r="AZ265" i="4"/>
  <c r="AY265" i="4"/>
  <c r="AX265" i="4"/>
  <c r="AW265" i="4"/>
  <c r="AV265" i="4"/>
  <c r="BA261" i="4"/>
  <c r="AZ261" i="4"/>
  <c r="BA260" i="4"/>
  <c r="AZ260" i="4"/>
  <c r="BA259" i="4"/>
  <c r="AZ259" i="4"/>
  <c r="BA258" i="4"/>
  <c r="AZ258" i="4"/>
  <c r="BA257" i="4"/>
  <c r="AZ257" i="4"/>
  <c r="BA256" i="4"/>
  <c r="AZ256" i="4"/>
  <c r="BA255" i="4"/>
  <c r="AZ255" i="4"/>
  <c r="BA254" i="4"/>
  <c r="AZ254" i="4"/>
  <c r="BA253" i="4"/>
  <c r="AZ253" i="4"/>
  <c r="BA252" i="4"/>
  <c r="AZ252" i="4"/>
  <c r="BA251" i="4"/>
  <c r="AZ251" i="4"/>
  <c r="BA250" i="4"/>
  <c r="AZ250" i="4"/>
  <c r="BA249" i="4"/>
  <c r="AZ249" i="4"/>
  <c r="BA248" i="4"/>
  <c r="AZ248" i="4"/>
  <c r="BA247" i="4"/>
  <c r="AZ247" i="4"/>
  <c r="BA246" i="4"/>
  <c r="AZ246" i="4"/>
  <c r="BA245" i="4"/>
  <c r="AZ245" i="4"/>
  <c r="BA244" i="4"/>
  <c r="AZ244" i="4"/>
  <c r="BA243" i="4"/>
  <c r="AZ243" i="4"/>
  <c r="BA242" i="4"/>
  <c r="AZ242" i="4"/>
  <c r="BA241" i="4"/>
  <c r="AZ241" i="4"/>
  <c r="BA240" i="4"/>
  <c r="AZ240" i="4"/>
  <c r="BA239" i="4"/>
  <c r="AZ239" i="4"/>
  <c r="BA238" i="4"/>
  <c r="AZ238" i="4"/>
  <c r="BA237" i="4"/>
  <c r="AZ237" i="4"/>
  <c r="BA236" i="4"/>
  <c r="AZ236" i="4"/>
  <c r="BA235" i="4"/>
  <c r="AZ235" i="4"/>
  <c r="BA234" i="4"/>
  <c r="AZ234" i="4"/>
  <c r="BA233" i="4"/>
  <c r="AZ233" i="4"/>
  <c r="BA232" i="4"/>
  <c r="AZ232" i="4"/>
  <c r="BA231" i="4"/>
  <c r="AZ231" i="4"/>
  <c r="BA230" i="4"/>
  <c r="AZ230" i="4"/>
  <c r="BA229" i="4"/>
  <c r="AZ229" i="4"/>
  <c r="BA228" i="4"/>
  <c r="AZ228" i="4"/>
  <c r="BA227" i="4"/>
  <c r="AZ227" i="4"/>
  <c r="BA226" i="4"/>
  <c r="AZ226" i="4"/>
  <c r="BA225" i="4"/>
  <c r="AZ225" i="4"/>
  <c r="BA224" i="4"/>
  <c r="AZ224" i="4"/>
  <c r="BA223" i="4"/>
  <c r="AZ223" i="4"/>
  <c r="BA222" i="4"/>
  <c r="AZ222" i="4"/>
  <c r="BA221" i="4"/>
  <c r="AZ221" i="4"/>
  <c r="BA220" i="4"/>
  <c r="AZ220" i="4"/>
  <c r="BA219" i="4"/>
  <c r="AZ219" i="4"/>
  <c r="BA218" i="4"/>
  <c r="AZ218" i="4"/>
  <c r="BA217" i="4"/>
  <c r="AZ217" i="4"/>
  <c r="BA216" i="4"/>
  <c r="AZ216" i="4"/>
  <c r="BA215" i="4"/>
  <c r="AZ215" i="4"/>
  <c r="BA214" i="4"/>
  <c r="AZ214" i="4"/>
  <c r="BA213" i="4"/>
  <c r="AZ213" i="4"/>
  <c r="BA212" i="4"/>
  <c r="AZ212" i="4"/>
  <c r="BA211" i="4"/>
  <c r="AZ211" i="4"/>
  <c r="BA210" i="4"/>
  <c r="AZ210" i="4"/>
  <c r="BA209" i="4"/>
  <c r="AZ209" i="4"/>
  <c r="BA208" i="4"/>
  <c r="AZ208" i="4"/>
  <c r="BA207" i="4"/>
  <c r="AZ207" i="4"/>
  <c r="BA206" i="4"/>
  <c r="AZ206" i="4"/>
  <c r="BA205" i="4"/>
  <c r="AZ205" i="4"/>
  <c r="BA204" i="4"/>
  <c r="AZ204" i="4"/>
  <c r="BA203" i="4"/>
  <c r="AZ203" i="4"/>
  <c r="BA202" i="4"/>
  <c r="AZ202" i="4"/>
  <c r="BA201" i="4"/>
  <c r="AZ201" i="4"/>
  <c r="BA200" i="4"/>
  <c r="AZ200" i="4"/>
  <c r="BA199" i="4"/>
  <c r="AZ199" i="4"/>
  <c r="BA198" i="4"/>
  <c r="AZ198" i="4"/>
  <c r="BA197" i="4"/>
  <c r="AZ197" i="4"/>
  <c r="BA196" i="4"/>
  <c r="AZ196" i="4"/>
  <c r="BA195" i="4"/>
  <c r="AZ195" i="4"/>
  <c r="BA194" i="4"/>
  <c r="AZ194" i="4"/>
  <c r="BA193" i="4"/>
  <c r="AZ193" i="4"/>
  <c r="BA192" i="4"/>
  <c r="AZ192" i="4"/>
  <c r="BA191" i="4"/>
  <c r="AZ191" i="4"/>
  <c r="BA190" i="4"/>
  <c r="AZ190" i="4"/>
  <c r="BA189" i="4"/>
  <c r="AZ189" i="4"/>
  <c r="BA188" i="4"/>
  <c r="AZ188" i="4"/>
  <c r="BA187" i="4"/>
  <c r="AZ187" i="4"/>
  <c r="BA186" i="4"/>
  <c r="AZ186" i="4"/>
  <c r="BA185" i="4"/>
  <c r="AZ185" i="4"/>
  <c r="BA184" i="4"/>
  <c r="AZ184" i="4"/>
  <c r="BA183" i="4"/>
  <c r="AZ183" i="4"/>
  <c r="BA182" i="4"/>
  <c r="AZ182" i="4"/>
  <c r="BA181" i="4"/>
  <c r="AZ181" i="4"/>
  <c r="BA180" i="4"/>
  <c r="AZ180" i="4"/>
  <c r="BA179" i="4"/>
  <c r="AZ179" i="4"/>
  <c r="BA178" i="4"/>
  <c r="AZ178" i="4"/>
  <c r="BA177" i="4"/>
  <c r="AZ177" i="4"/>
  <c r="BA176" i="4"/>
  <c r="AZ176" i="4"/>
  <c r="BA175" i="4"/>
  <c r="AZ175" i="4"/>
  <c r="BA174" i="4"/>
  <c r="AZ174" i="4"/>
  <c r="BA173" i="4"/>
  <c r="AZ173" i="4"/>
  <c r="BA172" i="4"/>
  <c r="AZ172" i="4"/>
  <c r="BA171" i="4"/>
  <c r="AZ171" i="4"/>
  <c r="BA170" i="4"/>
  <c r="AZ170" i="4"/>
  <c r="BA169" i="4"/>
  <c r="AZ169" i="4"/>
  <c r="BA168" i="4"/>
  <c r="AZ168" i="4"/>
  <c r="BA167" i="4"/>
  <c r="AZ167" i="4"/>
  <c r="BA166" i="4"/>
  <c r="AZ166" i="4"/>
  <c r="BA165" i="4"/>
  <c r="AZ165" i="4"/>
  <c r="BA164" i="4"/>
  <c r="AZ164" i="4"/>
  <c r="BA163" i="4"/>
  <c r="AZ163" i="4"/>
  <c r="BA162" i="4"/>
  <c r="AZ162" i="4"/>
  <c r="BA161" i="4"/>
  <c r="AZ161" i="4"/>
  <c r="BA160" i="4"/>
  <c r="AZ160" i="4"/>
  <c r="BA159" i="4"/>
  <c r="AZ159" i="4"/>
  <c r="BA158" i="4"/>
  <c r="AZ158" i="4"/>
  <c r="BA157" i="4"/>
  <c r="AZ157" i="4"/>
  <c r="BA156" i="4"/>
  <c r="AZ156" i="4"/>
  <c r="BA155" i="4"/>
  <c r="AZ155" i="4"/>
  <c r="BA154" i="4"/>
  <c r="AZ154" i="4"/>
  <c r="BA153" i="4"/>
  <c r="AZ153" i="4"/>
  <c r="BA152" i="4"/>
  <c r="AZ152" i="4"/>
  <c r="BA151" i="4"/>
  <c r="AZ151" i="4"/>
  <c r="BA150" i="4"/>
  <c r="AZ150" i="4"/>
  <c r="BA149" i="4"/>
  <c r="AZ149" i="4"/>
  <c r="BA148" i="4"/>
  <c r="AZ148" i="4"/>
  <c r="BA147" i="4"/>
  <c r="AZ147" i="4"/>
  <c r="BA146" i="4"/>
  <c r="AZ146" i="4"/>
  <c r="BA145" i="4"/>
  <c r="AZ145" i="4"/>
  <c r="BA144" i="4"/>
  <c r="AZ144" i="4"/>
  <c r="BA143" i="4"/>
  <c r="AZ143" i="4"/>
  <c r="BA142" i="4"/>
  <c r="AZ142" i="4"/>
  <c r="BA141" i="4"/>
  <c r="AZ141" i="4"/>
  <c r="BA140" i="4"/>
  <c r="AZ140" i="4"/>
  <c r="BA139" i="4"/>
  <c r="AZ139" i="4"/>
  <c r="BA138" i="4"/>
  <c r="AZ138" i="4"/>
  <c r="BA137" i="4"/>
  <c r="AZ137" i="4"/>
  <c r="BA136" i="4"/>
  <c r="AZ136" i="4"/>
  <c r="BA135" i="4"/>
  <c r="AZ135" i="4"/>
  <c r="BA134" i="4"/>
  <c r="AZ134" i="4"/>
  <c r="BA133" i="4"/>
  <c r="AZ133" i="4"/>
  <c r="BA132" i="4"/>
  <c r="AZ132" i="4"/>
  <c r="BA131" i="4"/>
  <c r="AZ131" i="4"/>
  <c r="BA130" i="4"/>
  <c r="AZ130" i="4"/>
  <c r="BA129" i="4"/>
  <c r="AZ129" i="4"/>
  <c r="BA128" i="4"/>
  <c r="AZ128" i="4"/>
  <c r="BA127" i="4"/>
  <c r="AZ127" i="4"/>
  <c r="BA126" i="4"/>
  <c r="AZ126" i="4"/>
  <c r="BA125" i="4"/>
  <c r="AZ125" i="4"/>
  <c r="BA124" i="4"/>
  <c r="AZ124" i="4"/>
  <c r="BA123" i="4"/>
  <c r="AZ123" i="4"/>
  <c r="BA122" i="4"/>
  <c r="AZ122" i="4"/>
  <c r="BA121" i="4"/>
  <c r="AZ121" i="4"/>
  <c r="BA120" i="4"/>
  <c r="AZ120" i="4"/>
  <c r="BA119" i="4"/>
  <c r="AZ119" i="4"/>
  <c r="BA118" i="4"/>
  <c r="AZ118" i="4"/>
  <c r="BA117" i="4"/>
  <c r="AZ117" i="4"/>
  <c r="BA116" i="4"/>
  <c r="AZ116" i="4"/>
  <c r="BA115" i="4"/>
  <c r="AZ115" i="4"/>
  <c r="BA114" i="4"/>
  <c r="AZ114" i="4"/>
  <c r="BA113" i="4"/>
  <c r="AZ113" i="4"/>
  <c r="BA112" i="4"/>
  <c r="AZ112" i="4"/>
  <c r="BA111" i="4"/>
  <c r="AZ111" i="4"/>
  <c r="BA110" i="4"/>
  <c r="AZ110" i="4"/>
  <c r="BA109" i="4"/>
  <c r="AZ109" i="4"/>
  <c r="BA108" i="4"/>
  <c r="AZ108" i="4"/>
  <c r="BA107" i="4"/>
  <c r="AZ107" i="4"/>
  <c r="BA106" i="4"/>
  <c r="AZ106" i="4"/>
  <c r="BA105" i="4"/>
  <c r="AZ105" i="4"/>
  <c r="BA104" i="4"/>
  <c r="AZ104" i="4"/>
  <c r="BA103" i="4"/>
  <c r="AZ103" i="4"/>
  <c r="BA102" i="4"/>
  <c r="AZ102" i="4"/>
  <c r="BA101" i="4"/>
  <c r="AZ101" i="4"/>
  <c r="BA100" i="4"/>
  <c r="AZ100" i="4"/>
  <c r="BA99" i="4"/>
  <c r="AZ99" i="4"/>
  <c r="BA98" i="4"/>
  <c r="AZ98" i="4"/>
  <c r="BA97" i="4"/>
  <c r="AZ97" i="4"/>
  <c r="BA96" i="4"/>
  <c r="AZ96" i="4"/>
  <c r="BA95" i="4"/>
  <c r="AZ95" i="4"/>
  <c r="BA94" i="4"/>
  <c r="AZ94" i="4"/>
  <c r="BA93" i="4"/>
  <c r="AZ93" i="4"/>
  <c r="BA92" i="4"/>
  <c r="AZ92" i="4"/>
  <c r="BA91" i="4"/>
  <c r="AZ91" i="4"/>
  <c r="BA90" i="4"/>
  <c r="AZ90" i="4"/>
  <c r="BA89" i="4"/>
  <c r="AZ89" i="4"/>
  <c r="BA88" i="4"/>
  <c r="AZ88" i="4"/>
  <c r="BA87" i="4"/>
  <c r="AZ87" i="4"/>
  <c r="BA86" i="4"/>
  <c r="AZ86" i="4"/>
  <c r="BA85" i="4"/>
  <c r="AZ85" i="4"/>
  <c r="BA84" i="4"/>
  <c r="AZ84" i="4"/>
  <c r="BA83" i="4"/>
  <c r="AZ83" i="4"/>
  <c r="BA82" i="4"/>
  <c r="AZ82" i="4"/>
  <c r="BA81" i="4"/>
  <c r="AZ81" i="4"/>
  <c r="BA80" i="4"/>
  <c r="AZ80" i="4"/>
  <c r="BA79" i="4"/>
  <c r="AZ79" i="4"/>
  <c r="BA78" i="4"/>
  <c r="AZ78" i="4"/>
  <c r="BA77" i="4"/>
  <c r="AZ77" i="4"/>
  <c r="BA76" i="4"/>
  <c r="AZ76" i="4"/>
  <c r="BA75" i="4"/>
  <c r="AZ75" i="4"/>
  <c r="BA74" i="4"/>
  <c r="AZ74" i="4"/>
  <c r="BA73" i="4"/>
  <c r="AZ73" i="4"/>
  <c r="BA72" i="4"/>
  <c r="AZ72" i="4"/>
  <c r="BA71" i="4"/>
  <c r="AZ71" i="4"/>
  <c r="BA70" i="4"/>
  <c r="AZ70" i="4"/>
  <c r="BA69" i="4"/>
  <c r="AZ69" i="4"/>
  <c r="BA68" i="4"/>
  <c r="AZ68" i="4"/>
  <c r="BA67" i="4"/>
  <c r="AZ67" i="4"/>
  <c r="BA66" i="4"/>
  <c r="AZ66" i="4"/>
  <c r="BA65" i="4"/>
  <c r="AZ65" i="4"/>
  <c r="BA64" i="4"/>
  <c r="AZ64" i="4"/>
  <c r="BA63" i="4"/>
  <c r="AZ63" i="4"/>
  <c r="BA62" i="4"/>
  <c r="AZ62" i="4"/>
  <c r="BA61" i="4"/>
  <c r="AZ61" i="4"/>
  <c r="BA60" i="4"/>
  <c r="AZ60" i="4"/>
  <c r="BA59" i="4"/>
  <c r="AZ59" i="4"/>
  <c r="BA58" i="4"/>
  <c r="AZ58" i="4"/>
  <c r="BA57" i="4"/>
  <c r="AZ57" i="4"/>
  <c r="BA56" i="4"/>
  <c r="AZ56" i="4"/>
  <c r="BA55" i="4"/>
  <c r="AZ55" i="4"/>
  <c r="BA54" i="4"/>
  <c r="AZ54" i="4"/>
  <c r="BA53" i="4"/>
  <c r="AZ53" i="4"/>
  <c r="BA52" i="4"/>
  <c r="AZ52" i="4"/>
  <c r="BA51" i="4"/>
  <c r="AZ51" i="4"/>
  <c r="BA50" i="4"/>
  <c r="AZ50" i="4"/>
  <c r="BA49" i="4"/>
  <c r="AZ49" i="4"/>
  <c r="BA48" i="4"/>
  <c r="AZ48" i="4"/>
  <c r="BA47" i="4"/>
  <c r="AZ47" i="4"/>
  <c r="BA46" i="4"/>
  <c r="AZ46" i="4"/>
  <c r="BA45" i="4"/>
  <c r="AZ45" i="4"/>
  <c r="BA44" i="4"/>
  <c r="AZ44" i="4"/>
  <c r="BA43" i="4"/>
  <c r="AZ43" i="4"/>
  <c r="BA42" i="4"/>
  <c r="AZ42" i="4"/>
  <c r="BA41" i="4"/>
  <c r="AZ41" i="4"/>
  <c r="BA40" i="4"/>
  <c r="AZ40" i="4"/>
  <c r="BA39" i="4"/>
  <c r="AZ39" i="4"/>
  <c r="BA38" i="4"/>
  <c r="AZ38" i="4"/>
  <c r="BA37" i="4"/>
  <c r="AZ37" i="4"/>
  <c r="BA36" i="4"/>
  <c r="AZ36" i="4"/>
  <c r="BA35" i="4"/>
  <c r="AZ35" i="4"/>
  <c r="BA34" i="4"/>
  <c r="AZ34" i="4"/>
  <c r="BA33" i="4"/>
  <c r="AZ33" i="4"/>
  <c r="BA32" i="4"/>
  <c r="AZ32" i="4"/>
  <c r="BA31" i="4"/>
  <c r="AZ31" i="4"/>
  <c r="BA30" i="4"/>
  <c r="AZ30" i="4"/>
  <c r="BA29" i="4"/>
  <c r="AZ29" i="4"/>
  <c r="BA28" i="4"/>
  <c r="AZ28" i="4"/>
  <c r="BA27" i="4"/>
  <c r="AZ27" i="4"/>
  <c r="BA26" i="4"/>
  <c r="AZ26" i="4"/>
  <c r="BA25" i="4"/>
  <c r="AZ25" i="4"/>
  <c r="BA24" i="4"/>
  <c r="AZ24" i="4"/>
  <c r="BA23" i="4"/>
  <c r="AZ23" i="4"/>
  <c r="BA22" i="4"/>
  <c r="AZ22" i="4"/>
  <c r="BA21" i="4"/>
  <c r="AZ21" i="4"/>
  <c r="BA20" i="4"/>
  <c r="AZ20" i="4"/>
  <c r="BA19" i="4"/>
  <c r="AZ19" i="4"/>
  <c r="BA18" i="4"/>
  <c r="AZ18" i="4"/>
  <c r="BA17" i="4"/>
  <c r="AZ17" i="4"/>
  <c r="BA16" i="4"/>
  <c r="AZ16" i="4"/>
  <c r="BA15" i="4"/>
  <c r="AZ15" i="4"/>
  <c r="BA14" i="4"/>
  <c r="AZ14" i="4"/>
  <c r="BA13" i="4"/>
  <c r="AZ13" i="4"/>
  <c r="BA12" i="4"/>
  <c r="AZ12" i="4"/>
  <c r="BA11" i="4"/>
  <c r="AZ11" i="4"/>
  <c r="BA10" i="4"/>
  <c r="AZ10" i="4"/>
  <c r="BA9" i="4"/>
  <c r="AZ9" i="4"/>
  <c r="BA8" i="4"/>
  <c r="AZ8" i="4"/>
  <c r="BA7" i="4"/>
  <c r="AZ7" i="4"/>
  <c r="BA6" i="4"/>
  <c r="BA5" i="4"/>
  <c r="AZ5" i="4"/>
  <c r="BA4" i="4"/>
  <c r="AZ4" i="4"/>
  <c r="AZ6" i="4"/>
  <c r="AY261" i="4"/>
  <c r="AX261" i="4"/>
  <c r="AY260" i="4"/>
  <c r="AX260" i="4"/>
  <c r="AY259" i="4"/>
  <c r="AX259" i="4"/>
  <c r="AY258" i="4"/>
  <c r="AX258" i="4"/>
  <c r="AY257" i="4"/>
  <c r="AX257" i="4"/>
  <c r="AY256" i="4"/>
  <c r="AX256" i="4"/>
  <c r="AY255" i="4"/>
  <c r="AX255" i="4"/>
  <c r="AY254" i="4"/>
  <c r="AX254" i="4"/>
  <c r="AY253" i="4"/>
  <c r="AX253" i="4"/>
  <c r="AY252" i="4"/>
  <c r="AX252" i="4"/>
  <c r="AY251" i="4"/>
  <c r="AX251" i="4"/>
  <c r="AY250" i="4"/>
  <c r="AX250" i="4"/>
  <c r="AY249" i="4"/>
  <c r="AX249" i="4"/>
  <c r="AY248" i="4"/>
  <c r="AX248" i="4"/>
  <c r="AY247" i="4"/>
  <c r="AX247" i="4"/>
  <c r="AY246" i="4"/>
  <c r="AX246" i="4"/>
  <c r="AY245" i="4"/>
  <c r="AX245" i="4"/>
  <c r="AY244" i="4"/>
  <c r="AX244" i="4"/>
  <c r="AY243" i="4"/>
  <c r="AX243" i="4"/>
  <c r="AY242" i="4"/>
  <c r="AX242" i="4"/>
  <c r="AY241" i="4"/>
  <c r="AX241" i="4"/>
  <c r="AY240" i="4"/>
  <c r="AX240" i="4"/>
  <c r="AY239" i="4"/>
  <c r="AX239" i="4"/>
  <c r="AY238" i="4"/>
  <c r="AX238" i="4"/>
  <c r="AY237" i="4"/>
  <c r="AX237" i="4"/>
  <c r="AY236" i="4"/>
  <c r="AX236" i="4"/>
  <c r="AY235" i="4"/>
  <c r="AX235" i="4"/>
  <c r="AY234" i="4"/>
  <c r="AX234" i="4"/>
  <c r="AY233" i="4"/>
  <c r="AX233" i="4"/>
  <c r="AY232" i="4"/>
  <c r="AX232" i="4"/>
  <c r="AY231" i="4"/>
  <c r="AX231" i="4"/>
  <c r="AY230" i="4"/>
  <c r="AX230" i="4"/>
  <c r="AY229" i="4"/>
  <c r="AX229" i="4"/>
  <c r="AY228" i="4"/>
  <c r="AX228" i="4"/>
  <c r="AY227" i="4"/>
  <c r="AX227" i="4"/>
  <c r="AY226" i="4"/>
  <c r="AX226" i="4"/>
  <c r="AY225" i="4"/>
  <c r="AX225" i="4"/>
  <c r="AY224" i="4"/>
  <c r="AX224" i="4"/>
  <c r="AY223" i="4"/>
  <c r="AX223" i="4"/>
  <c r="AY222" i="4"/>
  <c r="AX222" i="4"/>
  <c r="AY221" i="4"/>
  <c r="AX221" i="4"/>
  <c r="AY220" i="4"/>
  <c r="AX220" i="4"/>
  <c r="AY219" i="4"/>
  <c r="AX219" i="4"/>
  <c r="AY218" i="4"/>
  <c r="AX218" i="4"/>
  <c r="AY217" i="4"/>
  <c r="AX217" i="4"/>
  <c r="AY216" i="4"/>
  <c r="AX216" i="4"/>
  <c r="AY215" i="4"/>
  <c r="AX215" i="4"/>
  <c r="AY214" i="4"/>
  <c r="AX214" i="4"/>
  <c r="AY213" i="4"/>
  <c r="AX213" i="4"/>
  <c r="AY212" i="4"/>
  <c r="AX212" i="4"/>
  <c r="AY211" i="4"/>
  <c r="AX211" i="4"/>
  <c r="AY210" i="4"/>
  <c r="AX210" i="4"/>
  <c r="AY209" i="4"/>
  <c r="AX209" i="4"/>
  <c r="AY208" i="4"/>
  <c r="AX208" i="4"/>
  <c r="AY207" i="4"/>
  <c r="AX207" i="4"/>
  <c r="AY206" i="4"/>
  <c r="AX206" i="4"/>
  <c r="AY205" i="4"/>
  <c r="AX205" i="4"/>
  <c r="AY204" i="4"/>
  <c r="AX204" i="4"/>
  <c r="AY203" i="4"/>
  <c r="AX203" i="4"/>
  <c r="AY202" i="4"/>
  <c r="AX202" i="4"/>
  <c r="AY201" i="4"/>
  <c r="AX201" i="4"/>
  <c r="AY200" i="4"/>
  <c r="AX200" i="4"/>
  <c r="AY199" i="4"/>
  <c r="AX199" i="4"/>
  <c r="AY198" i="4"/>
  <c r="AX198" i="4"/>
  <c r="AY197" i="4"/>
  <c r="AX197" i="4"/>
  <c r="AY196" i="4"/>
  <c r="AX196" i="4"/>
  <c r="AY195" i="4"/>
  <c r="AX195" i="4"/>
  <c r="AY194" i="4"/>
  <c r="AX194" i="4"/>
  <c r="AY193" i="4"/>
  <c r="AX193" i="4"/>
  <c r="AY192" i="4"/>
  <c r="AX192" i="4"/>
  <c r="AY191" i="4"/>
  <c r="AX191" i="4"/>
  <c r="AY190" i="4"/>
  <c r="AX190" i="4"/>
  <c r="AY189" i="4"/>
  <c r="AX189" i="4"/>
  <c r="AY188" i="4"/>
  <c r="AX188" i="4"/>
  <c r="AY187" i="4"/>
  <c r="AX187" i="4"/>
  <c r="AY186" i="4"/>
  <c r="AX186" i="4"/>
  <c r="AY185" i="4"/>
  <c r="AX185" i="4"/>
  <c r="AY184" i="4"/>
  <c r="AX184" i="4"/>
  <c r="AY183" i="4"/>
  <c r="AX183" i="4"/>
  <c r="AY182" i="4"/>
  <c r="AX182" i="4"/>
  <c r="AY181" i="4"/>
  <c r="AX181" i="4"/>
  <c r="AY180" i="4"/>
  <c r="AX180" i="4"/>
  <c r="AY179" i="4"/>
  <c r="AX179" i="4"/>
  <c r="AY178" i="4"/>
  <c r="AX178" i="4"/>
  <c r="AY177" i="4"/>
  <c r="AX177" i="4"/>
  <c r="AY176" i="4"/>
  <c r="AX176" i="4"/>
  <c r="AY175" i="4"/>
  <c r="AX175" i="4"/>
  <c r="AY174" i="4"/>
  <c r="AX174" i="4"/>
  <c r="AY173" i="4"/>
  <c r="AX173" i="4"/>
  <c r="AY172" i="4"/>
  <c r="AX172" i="4"/>
  <c r="AY171" i="4"/>
  <c r="AX171" i="4"/>
  <c r="AY170" i="4"/>
  <c r="AX170" i="4"/>
  <c r="AY169" i="4"/>
  <c r="AX169" i="4"/>
  <c r="AY168" i="4"/>
  <c r="AX168" i="4"/>
  <c r="AY167" i="4"/>
  <c r="AX167" i="4"/>
  <c r="AY166" i="4"/>
  <c r="AX166" i="4"/>
  <c r="AY165" i="4"/>
  <c r="AX165" i="4"/>
  <c r="AY164" i="4"/>
  <c r="AX164" i="4"/>
  <c r="AY163" i="4"/>
  <c r="AX163" i="4"/>
  <c r="AY162" i="4"/>
  <c r="AX162" i="4"/>
  <c r="AY161" i="4"/>
  <c r="AX161" i="4"/>
  <c r="AY160" i="4"/>
  <c r="AX160" i="4"/>
  <c r="AY159" i="4"/>
  <c r="AX159" i="4"/>
  <c r="AY158" i="4"/>
  <c r="AX158" i="4"/>
  <c r="AY157" i="4"/>
  <c r="AX157" i="4"/>
  <c r="AY156" i="4"/>
  <c r="AX156" i="4"/>
  <c r="AY155" i="4"/>
  <c r="AX155" i="4"/>
  <c r="AY154" i="4"/>
  <c r="AX154" i="4"/>
  <c r="AY153" i="4"/>
  <c r="AX153" i="4"/>
  <c r="AY152" i="4"/>
  <c r="AX152" i="4"/>
  <c r="AY151" i="4"/>
  <c r="AX151" i="4"/>
  <c r="AY150" i="4"/>
  <c r="AX150" i="4"/>
  <c r="AY149" i="4"/>
  <c r="AX149" i="4"/>
  <c r="AY148" i="4"/>
  <c r="AX148" i="4"/>
  <c r="AY147" i="4"/>
  <c r="AX147" i="4"/>
  <c r="AY146" i="4"/>
  <c r="AX146" i="4"/>
  <c r="AY145" i="4"/>
  <c r="AX145" i="4"/>
  <c r="AY144" i="4"/>
  <c r="AX144" i="4"/>
  <c r="AY143" i="4"/>
  <c r="AX143" i="4"/>
  <c r="AY142" i="4"/>
  <c r="AX142" i="4"/>
  <c r="AY141" i="4"/>
  <c r="AX141" i="4"/>
  <c r="AY140" i="4"/>
  <c r="AX140" i="4"/>
  <c r="AY139" i="4"/>
  <c r="AX139" i="4"/>
  <c r="AY138" i="4"/>
  <c r="AX138" i="4"/>
  <c r="AY137" i="4"/>
  <c r="AX137" i="4"/>
  <c r="AY136" i="4"/>
  <c r="AX136" i="4"/>
  <c r="AY135" i="4"/>
  <c r="AX135" i="4"/>
  <c r="AY134" i="4"/>
  <c r="AX134" i="4"/>
  <c r="AY133" i="4"/>
  <c r="AX133" i="4"/>
  <c r="AY132" i="4"/>
  <c r="AX132" i="4"/>
  <c r="AY131" i="4"/>
  <c r="AX131" i="4"/>
  <c r="AY130" i="4"/>
  <c r="AX130" i="4"/>
  <c r="AY129" i="4"/>
  <c r="AX129" i="4"/>
  <c r="AY128" i="4"/>
  <c r="AX128" i="4"/>
  <c r="AY127" i="4"/>
  <c r="AX127" i="4"/>
  <c r="AY126" i="4"/>
  <c r="AX126" i="4"/>
  <c r="AY125" i="4"/>
  <c r="AX125" i="4"/>
  <c r="AY124" i="4"/>
  <c r="AX124" i="4"/>
  <c r="AY123" i="4"/>
  <c r="AX123" i="4"/>
  <c r="AY122" i="4"/>
  <c r="AX122" i="4"/>
  <c r="AY121" i="4"/>
  <c r="AX121" i="4"/>
  <c r="AY120" i="4"/>
  <c r="AX120" i="4"/>
  <c r="AY119" i="4"/>
  <c r="AX119" i="4"/>
  <c r="AY118" i="4"/>
  <c r="AX118" i="4"/>
  <c r="AY117" i="4"/>
  <c r="AX117" i="4"/>
  <c r="AY116" i="4"/>
  <c r="AX116" i="4"/>
  <c r="AY115" i="4"/>
  <c r="AX115" i="4"/>
  <c r="AY114" i="4"/>
  <c r="AX114" i="4"/>
  <c r="AY113" i="4"/>
  <c r="AX113" i="4"/>
  <c r="AY112" i="4"/>
  <c r="AX112" i="4"/>
  <c r="AY111" i="4"/>
  <c r="AX111" i="4"/>
  <c r="AY110" i="4"/>
  <c r="AX110" i="4"/>
  <c r="AY109" i="4"/>
  <c r="AX109" i="4"/>
  <c r="AY108" i="4"/>
  <c r="AX108" i="4"/>
  <c r="AY107" i="4"/>
  <c r="AX107" i="4"/>
  <c r="AY106" i="4"/>
  <c r="AX106" i="4"/>
  <c r="AY105" i="4"/>
  <c r="AX105" i="4"/>
  <c r="AY104" i="4"/>
  <c r="AX104" i="4"/>
  <c r="AY103" i="4"/>
  <c r="AX103" i="4"/>
  <c r="AY102" i="4"/>
  <c r="AX102" i="4"/>
  <c r="AY101" i="4"/>
  <c r="AX101" i="4"/>
  <c r="AY100" i="4"/>
  <c r="AX100" i="4"/>
  <c r="AY99" i="4"/>
  <c r="AX99" i="4"/>
  <c r="AY98" i="4"/>
  <c r="AX98" i="4"/>
  <c r="AY97" i="4"/>
  <c r="AX97" i="4"/>
  <c r="AY96" i="4"/>
  <c r="AX96" i="4"/>
  <c r="AY95" i="4"/>
  <c r="AX95" i="4"/>
  <c r="AY94" i="4"/>
  <c r="AX94" i="4"/>
  <c r="AY93" i="4"/>
  <c r="AX93" i="4"/>
  <c r="AY92" i="4"/>
  <c r="AX92" i="4"/>
  <c r="AY91" i="4"/>
  <c r="AX91" i="4"/>
  <c r="AY90" i="4"/>
  <c r="AX90" i="4"/>
  <c r="AY89" i="4"/>
  <c r="AX89" i="4"/>
  <c r="AY88" i="4"/>
  <c r="AX88" i="4"/>
  <c r="AY87" i="4"/>
  <c r="AX87" i="4"/>
  <c r="AY86" i="4"/>
  <c r="AX86" i="4"/>
  <c r="AY85" i="4"/>
  <c r="AX85" i="4"/>
  <c r="AY84" i="4"/>
  <c r="AX84" i="4"/>
  <c r="AY83" i="4"/>
  <c r="AX83" i="4"/>
  <c r="AY82" i="4"/>
  <c r="AX82" i="4"/>
  <c r="AY81" i="4"/>
  <c r="AX81" i="4"/>
  <c r="AY80" i="4"/>
  <c r="AX80" i="4"/>
  <c r="AY79" i="4"/>
  <c r="AX79" i="4"/>
  <c r="AY78" i="4"/>
  <c r="AX78" i="4"/>
  <c r="AY77" i="4"/>
  <c r="AX77" i="4"/>
  <c r="AY76" i="4"/>
  <c r="AX76" i="4"/>
  <c r="AY75" i="4"/>
  <c r="AX75" i="4"/>
  <c r="AY74" i="4"/>
  <c r="AX74" i="4"/>
  <c r="AY73" i="4"/>
  <c r="AX73" i="4"/>
  <c r="AY72" i="4"/>
  <c r="AX72" i="4"/>
  <c r="AY71" i="4"/>
  <c r="AX71" i="4"/>
  <c r="AY70" i="4"/>
  <c r="AX70" i="4"/>
  <c r="AY69" i="4"/>
  <c r="AX69" i="4"/>
  <c r="AY68" i="4"/>
  <c r="AX68" i="4"/>
  <c r="AY67" i="4"/>
  <c r="AX67" i="4"/>
  <c r="AY66" i="4"/>
  <c r="AX66" i="4"/>
  <c r="AY65" i="4"/>
  <c r="AX65" i="4"/>
  <c r="AY64" i="4"/>
  <c r="AX64" i="4"/>
  <c r="AY63" i="4"/>
  <c r="AX63" i="4"/>
  <c r="AY62" i="4"/>
  <c r="AX62" i="4"/>
  <c r="AY61" i="4"/>
  <c r="AX61" i="4"/>
  <c r="AY60" i="4"/>
  <c r="AX60" i="4"/>
  <c r="AY59" i="4"/>
  <c r="AX59" i="4"/>
  <c r="AY58" i="4"/>
  <c r="AX58" i="4"/>
  <c r="AY57" i="4"/>
  <c r="AX57" i="4"/>
  <c r="AY56" i="4"/>
  <c r="AX56" i="4"/>
  <c r="AY55" i="4"/>
  <c r="AX55" i="4"/>
  <c r="AY54" i="4"/>
  <c r="AX54" i="4"/>
  <c r="AY53" i="4"/>
  <c r="AX53" i="4"/>
  <c r="AY52" i="4"/>
  <c r="AX52" i="4"/>
  <c r="AY51" i="4"/>
  <c r="AX51" i="4"/>
  <c r="AY50" i="4"/>
  <c r="AX50" i="4"/>
  <c r="AY49" i="4"/>
  <c r="AX49" i="4"/>
  <c r="AY48" i="4"/>
  <c r="AX48" i="4"/>
  <c r="AY47" i="4"/>
  <c r="AX47" i="4"/>
  <c r="AY46" i="4"/>
  <c r="AX46" i="4"/>
  <c r="AY45" i="4"/>
  <c r="AX45" i="4"/>
  <c r="AY44" i="4"/>
  <c r="AX44" i="4"/>
  <c r="AY43" i="4"/>
  <c r="AX43" i="4"/>
  <c r="AY42" i="4"/>
  <c r="AX42" i="4"/>
  <c r="AY41" i="4"/>
  <c r="AX41" i="4"/>
  <c r="AY40" i="4"/>
  <c r="AX40" i="4"/>
  <c r="AY39" i="4"/>
  <c r="AX39" i="4"/>
  <c r="AY38" i="4"/>
  <c r="AX38" i="4"/>
  <c r="AY37" i="4"/>
  <c r="AX37" i="4"/>
  <c r="AY36" i="4"/>
  <c r="AX36" i="4"/>
  <c r="AY35" i="4"/>
  <c r="AX35" i="4"/>
  <c r="AY34" i="4"/>
  <c r="AX34" i="4"/>
  <c r="AY33" i="4"/>
  <c r="AX33" i="4"/>
  <c r="AY32" i="4"/>
  <c r="AX32" i="4"/>
  <c r="AY31" i="4"/>
  <c r="AX31" i="4"/>
  <c r="AY30" i="4"/>
  <c r="AX30" i="4"/>
  <c r="AY29" i="4"/>
  <c r="AX29" i="4"/>
  <c r="AY28" i="4"/>
  <c r="AX28" i="4"/>
  <c r="AY27" i="4"/>
  <c r="AX27" i="4"/>
  <c r="AY26" i="4"/>
  <c r="AX26" i="4"/>
  <c r="AY25" i="4"/>
  <c r="AX25" i="4"/>
  <c r="AY24" i="4"/>
  <c r="AX24" i="4"/>
  <c r="AY23" i="4"/>
  <c r="AX23" i="4"/>
  <c r="AY22" i="4"/>
  <c r="AX22" i="4"/>
  <c r="AY21" i="4"/>
  <c r="AX21" i="4"/>
  <c r="AY20" i="4"/>
  <c r="AX20" i="4"/>
  <c r="AY19" i="4"/>
  <c r="AX19" i="4"/>
  <c r="AY18" i="4"/>
  <c r="AX18" i="4"/>
  <c r="AY17" i="4"/>
  <c r="AX17" i="4"/>
  <c r="AY16" i="4"/>
  <c r="AX16" i="4"/>
  <c r="AY15" i="4"/>
  <c r="AX15" i="4"/>
  <c r="AY14" i="4"/>
  <c r="AX14" i="4"/>
  <c r="AY13" i="4"/>
  <c r="AX13" i="4"/>
  <c r="AY12" i="4"/>
  <c r="AX12" i="4"/>
  <c r="AY11" i="4"/>
  <c r="AX11" i="4"/>
  <c r="AY10" i="4"/>
  <c r="AX10" i="4"/>
  <c r="AY9" i="4"/>
  <c r="AX9" i="4"/>
  <c r="AY8" i="4"/>
  <c r="AX8" i="4"/>
  <c r="AY7" i="4"/>
  <c r="AX7" i="4"/>
  <c r="AY6" i="4"/>
  <c r="AY5" i="4"/>
  <c r="AX5" i="4"/>
  <c r="AY4" i="4"/>
  <c r="AX4" i="4"/>
  <c r="AX6" i="4"/>
  <c r="AW261" i="4"/>
  <c r="AW260" i="4"/>
  <c r="AW259" i="4"/>
  <c r="AW258" i="4"/>
  <c r="AW257" i="4"/>
  <c r="AW256" i="4"/>
  <c r="AW255" i="4"/>
  <c r="AW254" i="4"/>
  <c r="AW253" i="4"/>
  <c r="AW252" i="4"/>
  <c r="AW251" i="4"/>
  <c r="AW250" i="4"/>
  <c r="AW249" i="4"/>
  <c r="AW248" i="4"/>
  <c r="AW247" i="4"/>
  <c r="AW246" i="4"/>
  <c r="AW245" i="4"/>
  <c r="AW244" i="4"/>
  <c r="AW243" i="4"/>
  <c r="AW242" i="4"/>
  <c r="AW241" i="4"/>
  <c r="AW240" i="4"/>
  <c r="AW239" i="4"/>
  <c r="AW238" i="4"/>
  <c r="AW237" i="4"/>
  <c r="AW236" i="4"/>
  <c r="AW235" i="4"/>
  <c r="AW234" i="4"/>
  <c r="AW233" i="4"/>
  <c r="AW232" i="4"/>
  <c r="AW231" i="4"/>
  <c r="AW230" i="4"/>
  <c r="AW229" i="4"/>
  <c r="AW228" i="4"/>
  <c r="AW227" i="4"/>
  <c r="AW226" i="4"/>
  <c r="AW225" i="4"/>
  <c r="AW224" i="4"/>
  <c r="AW223" i="4"/>
  <c r="AW222" i="4"/>
  <c r="AW221" i="4"/>
  <c r="AW220" i="4"/>
  <c r="AW219" i="4"/>
  <c r="AW218" i="4"/>
  <c r="AW217" i="4"/>
  <c r="AW216" i="4"/>
  <c r="AW215" i="4"/>
  <c r="AW214" i="4"/>
  <c r="AW213" i="4"/>
  <c r="AW212" i="4"/>
  <c r="AW211" i="4"/>
  <c r="AW210" i="4"/>
  <c r="AW209" i="4"/>
  <c r="AW208" i="4"/>
  <c r="AW207" i="4"/>
  <c r="AW206" i="4"/>
  <c r="AW205" i="4"/>
  <c r="AW204" i="4"/>
  <c r="AW203" i="4"/>
  <c r="AW202" i="4"/>
  <c r="AW201" i="4"/>
  <c r="AW200" i="4"/>
  <c r="AW199" i="4"/>
  <c r="AW198" i="4"/>
  <c r="AW197" i="4"/>
  <c r="AW196" i="4"/>
  <c r="AW195" i="4"/>
  <c r="AW194" i="4"/>
  <c r="AW193" i="4"/>
  <c r="AW192" i="4"/>
  <c r="AW191" i="4"/>
  <c r="AW190" i="4"/>
  <c r="AW189" i="4"/>
  <c r="AW188" i="4"/>
  <c r="AW187" i="4"/>
  <c r="AW186" i="4"/>
  <c r="AW185" i="4"/>
  <c r="AW184" i="4"/>
  <c r="AW183" i="4"/>
  <c r="AW182" i="4"/>
  <c r="AW181" i="4"/>
  <c r="AW180" i="4"/>
  <c r="AW179" i="4"/>
  <c r="AW178" i="4"/>
  <c r="AW177" i="4"/>
  <c r="AW176" i="4"/>
  <c r="AW175" i="4"/>
  <c r="AW174" i="4"/>
  <c r="AW173" i="4"/>
  <c r="AW172" i="4"/>
  <c r="AW171" i="4"/>
  <c r="AW170" i="4"/>
  <c r="AW169" i="4"/>
  <c r="AW168" i="4"/>
  <c r="AW167" i="4"/>
  <c r="AW166" i="4"/>
  <c r="AW165" i="4"/>
  <c r="AW164" i="4"/>
  <c r="AW163" i="4"/>
  <c r="AW162" i="4"/>
  <c r="AW161" i="4"/>
  <c r="AW160" i="4"/>
  <c r="AW159" i="4"/>
  <c r="AW158" i="4"/>
  <c r="AW157" i="4"/>
  <c r="AW156" i="4"/>
  <c r="AW155" i="4"/>
  <c r="AW154" i="4"/>
  <c r="AW153" i="4"/>
  <c r="AW152" i="4"/>
  <c r="AW151" i="4"/>
  <c r="AW150" i="4"/>
  <c r="AW149" i="4"/>
  <c r="AW148" i="4"/>
  <c r="AW147" i="4"/>
  <c r="AW146" i="4"/>
  <c r="AW145" i="4"/>
  <c r="AW144" i="4"/>
  <c r="AW143" i="4"/>
  <c r="AW142" i="4"/>
  <c r="AW141" i="4"/>
  <c r="AW140" i="4"/>
  <c r="AW139" i="4"/>
  <c r="AW138" i="4"/>
  <c r="AW137" i="4"/>
  <c r="AW136" i="4"/>
  <c r="AW135" i="4"/>
  <c r="AW134" i="4"/>
  <c r="AW133" i="4"/>
  <c r="AW132" i="4"/>
  <c r="AW131" i="4"/>
  <c r="AW130" i="4"/>
  <c r="AW129" i="4"/>
  <c r="AW128" i="4"/>
  <c r="AW127" i="4"/>
  <c r="AW126" i="4"/>
  <c r="AW125" i="4"/>
  <c r="AW124" i="4"/>
  <c r="AW123" i="4"/>
  <c r="AW122" i="4"/>
  <c r="AW121" i="4"/>
  <c r="AW120" i="4"/>
  <c r="AW119" i="4"/>
  <c r="AW118" i="4"/>
  <c r="AW117" i="4"/>
  <c r="AW116" i="4"/>
  <c r="AW115" i="4"/>
  <c r="AW114" i="4"/>
  <c r="AW113" i="4"/>
  <c r="AW112" i="4"/>
  <c r="AW111" i="4"/>
  <c r="AW110" i="4"/>
  <c r="AW109" i="4"/>
  <c r="AW108" i="4"/>
  <c r="AW107" i="4"/>
  <c r="AW106" i="4"/>
  <c r="AW105" i="4"/>
  <c r="AW104" i="4"/>
  <c r="AW103" i="4"/>
  <c r="AW102" i="4"/>
  <c r="AW101" i="4"/>
  <c r="AW100" i="4"/>
  <c r="AW99" i="4"/>
  <c r="AW98" i="4"/>
  <c r="AW97" i="4"/>
  <c r="AW96" i="4"/>
  <c r="AW95" i="4"/>
  <c r="AW94" i="4"/>
  <c r="AW93" i="4"/>
  <c r="AW92" i="4"/>
  <c r="AW91" i="4"/>
  <c r="AW90" i="4"/>
  <c r="AW89" i="4"/>
  <c r="AW88" i="4"/>
  <c r="AW87" i="4"/>
  <c r="AW86" i="4"/>
  <c r="AW85" i="4"/>
  <c r="AW84" i="4"/>
  <c r="AW83" i="4"/>
  <c r="AW82" i="4"/>
  <c r="AW81" i="4"/>
  <c r="AW80" i="4"/>
  <c r="AW79" i="4"/>
  <c r="AW78" i="4"/>
  <c r="AW77" i="4"/>
  <c r="AW76" i="4"/>
  <c r="AW75" i="4"/>
  <c r="AW74" i="4"/>
  <c r="AW73" i="4"/>
  <c r="AW72" i="4"/>
  <c r="AW71" i="4"/>
  <c r="AW70" i="4"/>
  <c r="AW69" i="4"/>
  <c r="AW68" i="4"/>
  <c r="AW67" i="4"/>
  <c r="AW66" i="4"/>
  <c r="AW65" i="4"/>
  <c r="AW64" i="4"/>
  <c r="AW63" i="4"/>
  <c r="AW62" i="4"/>
  <c r="AW61" i="4"/>
  <c r="AW60" i="4"/>
  <c r="AW59" i="4"/>
  <c r="AW58" i="4"/>
  <c r="AW57" i="4"/>
  <c r="AW56" i="4"/>
  <c r="AW55" i="4"/>
  <c r="AW54" i="4"/>
  <c r="AW53" i="4"/>
  <c r="AW52" i="4"/>
  <c r="AW51" i="4"/>
  <c r="AW50" i="4"/>
  <c r="AW49" i="4"/>
  <c r="AW48" i="4"/>
  <c r="AW47" i="4"/>
  <c r="AW46" i="4"/>
  <c r="AW45" i="4"/>
  <c r="AW44" i="4"/>
  <c r="AW43" i="4"/>
  <c r="AW42" i="4"/>
  <c r="AW41" i="4"/>
  <c r="AW40" i="4"/>
  <c r="AW39" i="4"/>
  <c r="AW38" i="4"/>
  <c r="AW37" i="4"/>
  <c r="AW36" i="4"/>
  <c r="AW35" i="4"/>
  <c r="AW34" i="4"/>
  <c r="AW33" i="4"/>
  <c r="AW32" i="4"/>
  <c r="AW31" i="4"/>
  <c r="AW30" i="4"/>
  <c r="AW29" i="4"/>
  <c r="AW28" i="4"/>
  <c r="AW27" i="4"/>
  <c r="AW26" i="4"/>
  <c r="AW25" i="4"/>
  <c r="AW24" i="4"/>
  <c r="AW23" i="4"/>
  <c r="AW22" i="4"/>
  <c r="AW21" i="4"/>
  <c r="AW20" i="4"/>
  <c r="AW19" i="4"/>
  <c r="AW18" i="4"/>
  <c r="AW17" i="4"/>
  <c r="AW16" i="4"/>
  <c r="AW15" i="4"/>
  <c r="AW14" i="4"/>
  <c r="AW13" i="4"/>
  <c r="AW12" i="4"/>
  <c r="AW11" i="4"/>
  <c r="AW10" i="4"/>
  <c r="AW9" i="4"/>
  <c r="AW8" i="4"/>
  <c r="AW7" i="4"/>
  <c r="AW5" i="4"/>
  <c r="AW4" i="4"/>
  <c r="AW6" i="4"/>
  <c r="AV261" i="4"/>
  <c r="AV260" i="4"/>
  <c r="AV259" i="4"/>
  <c r="AV258" i="4"/>
  <c r="AV257" i="4"/>
  <c r="AV256" i="4"/>
  <c r="AV255" i="4"/>
  <c r="AV254" i="4"/>
  <c r="AV253" i="4"/>
  <c r="AV252" i="4"/>
  <c r="AV251" i="4"/>
  <c r="AV250" i="4"/>
  <c r="AV249" i="4"/>
  <c r="AV248" i="4"/>
  <c r="AV247" i="4"/>
  <c r="AV246" i="4"/>
  <c r="AV245" i="4"/>
  <c r="AV244" i="4"/>
  <c r="AV243" i="4"/>
  <c r="AV242" i="4"/>
  <c r="AV241" i="4"/>
  <c r="AV240" i="4"/>
  <c r="AV239" i="4"/>
  <c r="AV238" i="4"/>
  <c r="AV237" i="4"/>
  <c r="AV236" i="4"/>
  <c r="AV235" i="4"/>
  <c r="AV234" i="4"/>
  <c r="AV233" i="4"/>
  <c r="AV232" i="4"/>
  <c r="AV231" i="4"/>
  <c r="AV230" i="4"/>
  <c r="AV229" i="4"/>
  <c r="AV228" i="4"/>
  <c r="AV227" i="4"/>
  <c r="AV226" i="4"/>
  <c r="AV225" i="4"/>
  <c r="AV224" i="4"/>
  <c r="AV223" i="4"/>
  <c r="AV222" i="4"/>
  <c r="AV221" i="4"/>
  <c r="AV220" i="4"/>
  <c r="AV219" i="4"/>
  <c r="AV218" i="4"/>
  <c r="AV217" i="4"/>
  <c r="AV216" i="4"/>
  <c r="AV215" i="4"/>
  <c r="AV214" i="4"/>
  <c r="AV213" i="4"/>
  <c r="AV212" i="4"/>
  <c r="AV211" i="4"/>
  <c r="AV210" i="4"/>
  <c r="AV209" i="4"/>
  <c r="AV208" i="4"/>
  <c r="AV207" i="4"/>
  <c r="AV206" i="4"/>
  <c r="AV205" i="4"/>
  <c r="AV204" i="4"/>
  <c r="AV203" i="4"/>
  <c r="AV202" i="4"/>
  <c r="AV201" i="4"/>
  <c r="AV200" i="4"/>
  <c r="AV199" i="4"/>
  <c r="AV198" i="4"/>
  <c r="AV197" i="4"/>
  <c r="AV196" i="4"/>
  <c r="AV195" i="4"/>
  <c r="AV194" i="4"/>
  <c r="AV193" i="4"/>
  <c r="AV192" i="4"/>
  <c r="AV191" i="4"/>
  <c r="AV190" i="4"/>
  <c r="AV189" i="4"/>
  <c r="AV188" i="4"/>
  <c r="AV187" i="4"/>
  <c r="AV186" i="4"/>
  <c r="AV185" i="4"/>
  <c r="AV184" i="4"/>
  <c r="AV183" i="4"/>
  <c r="AV182" i="4"/>
  <c r="AV181" i="4"/>
  <c r="AV180" i="4"/>
  <c r="AV179" i="4"/>
  <c r="AV178" i="4"/>
  <c r="AV177" i="4"/>
  <c r="AV176" i="4"/>
  <c r="AV175" i="4"/>
  <c r="AV174" i="4"/>
  <c r="AV173" i="4"/>
  <c r="AV172" i="4"/>
  <c r="AV171" i="4"/>
  <c r="AV170" i="4"/>
  <c r="AV169" i="4"/>
  <c r="AV168" i="4"/>
  <c r="AV167" i="4"/>
  <c r="AV166" i="4"/>
  <c r="AV165" i="4"/>
  <c r="AV164" i="4"/>
  <c r="AV163" i="4"/>
  <c r="AV162" i="4"/>
  <c r="AV161" i="4"/>
  <c r="AV160" i="4"/>
  <c r="AV159" i="4"/>
  <c r="AV158" i="4"/>
  <c r="AV157" i="4"/>
  <c r="AV156" i="4"/>
  <c r="AV155" i="4"/>
  <c r="AV154" i="4"/>
  <c r="AV153" i="4"/>
  <c r="AV152" i="4"/>
  <c r="AV151" i="4"/>
  <c r="AV150" i="4"/>
  <c r="AV149" i="4"/>
  <c r="AV148" i="4"/>
  <c r="AV147" i="4"/>
  <c r="AV146" i="4"/>
  <c r="AV145" i="4"/>
  <c r="AV144" i="4"/>
  <c r="AV143" i="4"/>
  <c r="AV142" i="4"/>
  <c r="AV141" i="4"/>
  <c r="AV140" i="4"/>
  <c r="AV139" i="4"/>
  <c r="AV138" i="4"/>
  <c r="AV137" i="4"/>
  <c r="AV136" i="4"/>
  <c r="AV135" i="4"/>
  <c r="AV134" i="4"/>
  <c r="AV133" i="4"/>
  <c r="AV132" i="4"/>
  <c r="AV131" i="4"/>
  <c r="AV130" i="4"/>
  <c r="AV129" i="4"/>
  <c r="AV128" i="4"/>
  <c r="AV127" i="4"/>
  <c r="AV126" i="4"/>
  <c r="AV125" i="4"/>
  <c r="AV124" i="4"/>
  <c r="AV123" i="4"/>
  <c r="AV122" i="4"/>
  <c r="AV121" i="4"/>
  <c r="AV120" i="4"/>
  <c r="AV119" i="4"/>
  <c r="AV118" i="4"/>
  <c r="AV117" i="4"/>
  <c r="AV116" i="4"/>
  <c r="AV115" i="4"/>
  <c r="AV114" i="4"/>
  <c r="AV113" i="4"/>
  <c r="AV112" i="4"/>
  <c r="AV111" i="4"/>
  <c r="AV110" i="4"/>
  <c r="AV109" i="4"/>
  <c r="AV108" i="4"/>
  <c r="AV107" i="4"/>
  <c r="AV106" i="4"/>
  <c r="AV105" i="4"/>
  <c r="AV104" i="4"/>
  <c r="AV103" i="4"/>
  <c r="AV102" i="4"/>
  <c r="AV101" i="4"/>
  <c r="AV100" i="4"/>
  <c r="AV99" i="4"/>
  <c r="AV98" i="4"/>
  <c r="AV97" i="4"/>
  <c r="AV96" i="4"/>
  <c r="AV95" i="4"/>
  <c r="AV94" i="4"/>
  <c r="AV93" i="4"/>
  <c r="AV92" i="4"/>
  <c r="AV91" i="4"/>
  <c r="AV90" i="4"/>
  <c r="AV89" i="4"/>
  <c r="AV88" i="4"/>
  <c r="AV87" i="4"/>
  <c r="AV86" i="4"/>
  <c r="AV85" i="4"/>
  <c r="AV84" i="4"/>
  <c r="AV83" i="4"/>
  <c r="AV82" i="4"/>
  <c r="AV81" i="4"/>
  <c r="AV80" i="4"/>
  <c r="AV79" i="4"/>
  <c r="AV78" i="4"/>
  <c r="AV77" i="4"/>
  <c r="AV76" i="4"/>
  <c r="AV75" i="4"/>
  <c r="AV74" i="4"/>
  <c r="AV73" i="4"/>
  <c r="AV72" i="4"/>
  <c r="AV71" i="4"/>
  <c r="AV70" i="4"/>
  <c r="AV69" i="4"/>
  <c r="AV68" i="4"/>
  <c r="AV67" i="4"/>
  <c r="AV66" i="4"/>
  <c r="AV65" i="4"/>
  <c r="AV64" i="4"/>
  <c r="AV63" i="4"/>
  <c r="AV62" i="4"/>
  <c r="AV61" i="4"/>
  <c r="AV60" i="4"/>
  <c r="AV59" i="4"/>
  <c r="AV58" i="4"/>
  <c r="AV57" i="4"/>
  <c r="AV56" i="4"/>
  <c r="AV55" i="4"/>
  <c r="AV54" i="4"/>
  <c r="AV53" i="4"/>
  <c r="AV52" i="4"/>
  <c r="AV51" i="4"/>
  <c r="AV50" i="4"/>
  <c r="AV49" i="4"/>
  <c r="AV48" i="4"/>
  <c r="AV47" i="4"/>
  <c r="AV46" i="4"/>
  <c r="AV45" i="4"/>
  <c r="AV44" i="4"/>
  <c r="AV43" i="4"/>
  <c r="AV42" i="4"/>
  <c r="AV41" i="4"/>
  <c r="AV40" i="4"/>
  <c r="AV39" i="4"/>
  <c r="AV38" i="4"/>
  <c r="AV37" i="4"/>
  <c r="AV36" i="4"/>
  <c r="AV35" i="4"/>
  <c r="AV34" i="4"/>
  <c r="AV33" i="4"/>
  <c r="AV32" i="4"/>
  <c r="AV31" i="4"/>
  <c r="AV30" i="4"/>
  <c r="AV29" i="4"/>
  <c r="AV28" i="4"/>
  <c r="AV27" i="4"/>
  <c r="AV26" i="4"/>
  <c r="AV25" i="4"/>
  <c r="AV24" i="4"/>
  <c r="AV23" i="4"/>
  <c r="AV22" i="4"/>
  <c r="AV21" i="4"/>
  <c r="AV20" i="4"/>
  <c r="AV19" i="4"/>
  <c r="AV18" i="4"/>
  <c r="AV17" i="4"/>
  <c r="AV16" i="4"/>
  <c r="AV15" i="4"/>
  <c r="AV14" i="4"/>
  <c r="AV13" i="4"/>
  <c r="AV12" i="4"/>
  <c r="AV11" i="4"/>
  <c r="AV10" i="4"/>
  <c r="AV9" i="4"/>
  <c r="AV8" i="4"/>
  <c r="AV7" i="4"/>
  <c r="AV5" i="4"/>
  <c r="AV4" i="4"/>
  <c r="AV6" i="4"/>
  <c r="AD260" i="4" l="1"/>
  <c r="AD258" i="4"/>
  <c r="AD256" i="4"/>
  <c r="AD254" i="4"/>
  <c r="AD252" i="4"/>
  <c r="AD250" i="4"/>
  <c r="AD248" i="4"/>
  <c r="AD246" i="4"/>
  <c r="AD244" i="4"/>
  <c r="AD242" i="4"/>
  <c r="AD240" i="4"/>
  <c r="AD238" i="4"/>
  <c r="AD234" i="4"/>
  <c r="AD233" i="4"/>
  <c r="AD231" i="4"/>
  <c r="AD230" i="4"/>
  <c r="AD228" i="4"/>
  <c r="AD227" i="4"/>
  <c r="AD225" i="4"/>
  <c r="AD224" i="4"/>
  <c r="AD222" i="4"/>
  <c r="AD221" i="4"/>
  <c r="AD219" i="4"/>
  <c r="AD218" i="4"/>
  <c r="AD216" i="4"/>
  <c r="AD215" i="4"/>
  <c r="AD213" i="4"/>
  <c r="AD211" i="4"/>
  <c r="AD209" i="4"/>
  <c r="AD207" i="4"/>
  <c r="AD206" i="4"/>
  <c r="AD205" i="4"/>
  <c r="AD203" i="4"/>
  <c r="AD202" i="4"/>
  <c r="AD201" i="4"/>
  <c r="AD199" i="4"/>
  <c r="AD198" i="4"/>
  <c r="AD197" i="4"/>
  <c r="AD195" i="4"/>
  <c r="AD194" i="4"/>
  <c r="AD193" i="4"/>
  <c r="AD191" i="4"/>
  <c r="AD190" i="4"/>
  <c r="AD189" i="4"/>
  <c r="AD187" i="4"/>
  <c r="AD186" i="4"/>
  <c r="AD185" i="4"/>
  <c r="AD183" i="4"/>
  <c r="AD182" i="4"/>
  <c r="AD181" i="4"/>
  <c r="AD179" i="4"/>
  <c r="AD178" i="4"/>
  <c r="AD177" i="4"/>
  <c r="AD175" i="4"/>
  <c r="AD174" i="4"/>
  <c r="AD173" i="4"/>
  <c r="AD171" i="4"/>
  <c r="AD170" i="4"/>
  <c r="AD169" i="4"/>
  <c r="AD167" i="4"/>
  <c r="AD166" i="4"/>
  <c r="AD165" i="4"/>
  <c r="AD163" i="4"/>
  <c r="AD162" i="4"/>
  <c r="AD161" i="4"/>
  <c r="AD159" i="4"/>
  <c r="AD158" i="4"/>
  <c r="AD157" i="4"/>
  <c r="AD155" i="4"/>
  <c r="AD154" i="4"/>
  <c r="AD153" i="4"/>
  <c r="AD151" i="4"/>
  <c r="AD150" i="4"/>
  <c r="AD149" i="4"/>
  <c r="AD147" i="4"/>
  <c r="AD146" i="4"/>
  <c r="AD145" i="4"/>
  <c r="AD143" i="4"/>
  <c r="AD142" i="4"/>
  <c r="AD141" i="4"/>
  <c r="AD139" i="4"/>
  <c r="AD137" i="4"/>
  <c r="AD135" i="4"/>
  <c r="AD133" i="4"/>
  <c r="AD131" i="4"/>
  <c r="AD130" i="4"/>
  <c r="AD128" i="4"/>
  <c r="AD127" i="4"/>
  <c r="AD125" i="4"/>
  <c r="AD124" i="4"/>
  <c r="AD122" i="4"/>
  <c r="AD121" i="4"/>
  <c r="AD114" i="4"/>
  <c r="AD113" i="4"/>
  <c r="AD111" i="4"/>
  <c r="AD110" i="4"/>
  <c r="AD108" i="4"/>
  <c r="AD106" i="4"/>
  <c r="AD100" i="4"/>
  <c r="AD98" i="4"/>
  <c r="AD91" i="4"/>
  <c r="AD89" i="4"/>
  <c r="AD87" i="4"/>
  <c r="AD85" i="4"/>
  <c r="AD84" i="4"/>
  <c r="AD82" i="4"/>
  <c r="AD81" i="4"/>
  <c r="AD79" i="4"/>
  <c r="AD78" i="4"/>
  <c r="AD76" i="4"/>
  <c r="AD74" i="4"/>
  <c r="AD72" i="4"/>
  <c r="AD70" i="4"/>
  <c r="AD69" i="4"/>
  <c r="AD67" i="4"/>
  <c r="AD66" i="4"/>
  <c r="AD64" i="4"/>
  <c r="AD63" i="4"/>
  <c r="AD61" i="4"/>
  <c r="AD60" i="4"/>
  <c r="AD58" i="4"/>
  <c r="AD56" i="4"/>
  <c r="AD55" i="4"/>
  <c r="AD54" i="4"/>
  <c r="AD53" i="4"/>
  <c r="AD51" i="4"/>
  <c r="AD50" i="4"/>
  <c r="AD49" i="4"/>
  <c r="AD48" i="4"/>
  <c r="AD47" i="4"/>
  <c r="AD45" i="4"/>
  <c r="AD44" i="4"/>
  <c r="AD43" i="4"/>
  <c r="AD42" i="4"/>
  <c r="AD41" i="4"/>
  <c r="AD40" i="4"/>
  <c r="AD39" i="4"/>
  <c r="AD38" i="4"/>
  <c r="AD36" i="4"/>
  <c r="AD35" i="4"/>
  <c r="AD33" i="4"/>
  <c r="AD32" i="4"/>
  <c r="AD30" i="4"/>
  <c r="AD28" i="4"/>
  <c r="AD26" i="4"/>
  <c r="AD24" i="4"/>
  <c r="AD22" i="4"/>
  <c r="AD21" i="4"/>
  <c r="AD20" i="4"/>
  <c r="AD18" i="4"/>
  <c r="AD17" i="4"/>
  <c r="AD16" i="4"/>
  <c r="AD14" i="4"/>
  <c r="AD12" i="4"/>
  <c r="AD10" i="4"/>
  <c r="AD8" i="4"/>
  <c r="AD7" i="4"/>
  <c r="AD5" i="4"/>
  <c r="AD4" i="4"/>
  <c r="AC260" i="4"/>
  <c r="AC258" i="4"/>
  <c r="AC256" i="4"/>
  <c r="AC254" i="4"/>
  <c r="AC252" i="4"/>
  <c r="AC250" i="4"/>
  <c r="AC248" i="4"/>
  <c r="AC246" i="4"/>
  <c r="AC244" i="4"/>
  <c r="AC242" i="4"/>
  <c r="AC240" i="4"/>
  <c r="AC238" i="4"/>
  <c r="AC234" i="4"/>
  <c r="AC233" i="4"/>
  <c r="AC231" i="4"/>
  <c r="AC230" i="4"/>
  <c r="AC228" i="4"/>
  <c r="AC227" i="4"/>
  <c r="AC225" i="4"/>
  <c r="AC224" i="4"/>
  <c r="AC222" i="4"/>
  <c r="AC221" i="4"/>
  <c r="AC219" i="4"/>
  <c r="AC218" i="4"/>
  <c r="AC216" i="4"/>
  <c r="AC215" i="4"/>
  <c r="AC213" i="4"/>
  <c r="AC211" i="4"/>
  <c r="AC209" i="4"/>
  <c r="AC207" i="4"/>
  <c r="AC206" i="4"/>
  <c r="AC205" i="4"/>
  <c r="AC203" i="4"/>
  <c r="AC202" i="4"/>
  <c r="AC201" i="4"/>
  <c r="AC199" i="4"/>
  <c r="AC198" i="4"/>
  <c r="AC197" i="4"/>
  <c r="AC195" i="4"/>
  <c r="AC194" i="4"/>
  <c r="AC193" i="4"/>
  <c r="AC191" i="4"/>
  <c r="AC190" i="4"/>
  <c r="AC189" i="4"/>
  <c r="AC187" i="4"/>
  <c r="AC186" i="4"/>
  <c r="AC185" i="4"/>
  <c r="AC183" i="4"/>
  <c r="AC182" i="4"/>
  <c r="AC181" i="4"/>
  <c r="AC179" i="4"/>
  <c r="AC178" i="4"/>
  <c r="AC177" i="4"/>
  <c r="AC175" i="4"/>
  <c r="AC174" i="4"/>
  <c r="AC173" i="4"/>
  <c r="AC171" i="4"/>
  <c r="AC170" i="4"/>
  <c r="AC169" i="4"/>
  <c r="AC167" i="4"/>
  <c r="AC166" i="4"/>
  <c r="AC165" i="4"/>
  <c r="AC163" i="4"/>
  <c r="AC162" i="4"/>
  <c r="AC161" i="4"/>
  <c r="AC159" i="4"/>
  <c r="AC158" i="4"/>
  <c r="AC157" i="4"/>
  <c r="AC155" i="4"/>
  <c r="AC154" i="4"/>
  <c r="AC153" i="4"/>
  <c r="AC151" i="4"/>
  <c r="AC150" i="4"/>
  <c r="AC149" i="4"/>
  <c r="AC147" i="4"/>
  <c r="AC146" i="4"/>
  <c r="AC145" i="4"/>
  <c r="AC143" i="4"/>
  <c r="AC142" i="4"/>
  <c r="AC141" i="4"/>
  <c r="AC139" i="4"/>
  <c r="AC137" i="4"/>
  <c r="AC135" i="4"/>
  <c r="AC133" i="4"/>
  <c r="AC131" i="4"/>
  <c r="AC130" i="4"/>
  <c r="AC128" i="4"/>
  <c r="AC127" i="4"/>
  <c r="AC125" i="4"/>
  <c r="AC124" i="4"/>
  <c r="AC122" i="4"/>
  <c r="AC121" i="4"/>
  <c r="AC114" i="4"/>
  <c r="AC113" i="4"/>
  <c r="AC111" i="4"/>
  <c r="AC110" i="4"/>
  <c r="AC108" i="4"/>
  <c r="AC106" i="4"/>
  <c r="AC100" i="4"/>
  <c r="AC98" i="4"/>
  <c r="AC91" i="4"/>
  <c r="AC89" i="4"/>
  <c r="AC87" i="4"/>
  <c r="AC85" i="4"/>
  <c r="AC84" i="4"/>
  <c r="AC82" i="4"/>
  <c r="AC81" i="4"/>
  <c r="AC79" i="4"/>
  <c r="AC78" i="4"/>
  <c r="AC76" i="4"/>
  <c r="AC74" i="4"/>
  <c r="AC72" i="4"/>
  <c r="AC70" i="4"/>
  <c r="AC69" i="4"/>
  <c r="AC67" i="4"/>
  <c r="AC66" i="4"/>
  <c r="AC64" i="4"/>
  <c r="AC63" i="4"/>
  <c r="AC61" i="4"/>
  <c r="AC60" i="4"/>
  <c r="AC58" i="4"/>
  <c r="AC56" i="4"/>
  <c r="AC55" i="4"/>
  <c r="AC54" i="4"/>
  <c r="AC53" i="4"/>
  <c r="AC51" i="4"/>
  <c r="AC50" i="4"/>
  <c r="AC49" i="4"/>
  <c r="AC48" i="4"/>
  <c r="AC47" i="4"/>
  <c r="AC45" i="4"/>
  <c r="AC44" i="4"/>
  <c r="AC43" i="4"/>
  <c r="AC42" i="4"/>
  <c r="AC41" i="4"/>
  <c r="AC40" i="4"/>
  <c r="AC39" i="4"/>
  <c r="AC38" i="4"/>
  <c r="AC36" i="4"/>
  <c r="AC35" i="4"/>
  <c r="AC33" i="4"/>
  <c r="AC32" i="4"/>
  <c r="AC30" i="4"/>
  <c r="AC28" i="4"/>
  <c r="AC26" i="4"/>
  <c r="AC24" i="4"/>
  <c r="AC22" i="4"/>
  <c r="AC21" i="4"/>
  <c r="AC20" i="4"/>
  <c r="AC18" i="4"/>
  <c r="AC17" i="4"/>
  <c r="AC16" i="4"/>
  <c r="AC14" i="4"/>
  <c r="AC12" i="4"/>
  <c r="AC10" i="4"/>
  <c r="AC8" i="4"/>
  <c r="AC7" i="4"/>
  <c r="AC5" i="4"/>
  <c r="AC4" i="4"/>
  <c r="AB260" i="4"/>
  <c r="AB258" i="4"/>
  <c r="AB256" i="4"/>
  <c r="AB254" i="4"/>
  <c r="AB252" i="4"/>
  <c r="AB250" i="4"/>
  <c r="AB248" i="4"/>
  <c r="AB246" i="4"/>
  <c r="AB244" i="4"/>
  <c r="AB242" i="4"/>
  <c r="AB240" i="4"/>
  <c r="AB238" i="4"/>
  <c r="AB234" i="4"/>
  <c r="AB233" i="4"/>
  <c r="AB231" i="4"/>
  <c r="AB230" i="4"/>
  <c r="AB228" i="4"/>
  <c r="AB227" i="4"/>
  <c r="AB225" i="4"/>
  <c r="AB224" i="4"/>
  <c r="AB222" i="4"/>
  <c r="AB221" i="4"/>
  <c r="AB219" i="4"/>
  <c r="AB218" i="4"/>
  <c r="AB216" i="4"/>
  <c r="AB215" i="4"/>
  <c r="AB213" i="4"/>
  <c r="AB211" i="4"/>
  <c r="AB209" i="4"/>
  <c r="AB207" i="4"/>
  <c r="AB206" i="4"/>
  <c r="AB205" i="4"/>
  <c r="AB203" i="4"/>
  <c r="AB202" i="4"/>
  <c r="AB201" i="4"/>
  <c r="AB199" i="4"/>
  <c r="AB198" i="4"/>
  <c r="AB197" i="4"/>
  <c r="AB195" i="4"/>
  <c r="AB194" i="4"/>
  <c r="AB193" i="4"/>
  <c r="AB191" i="4"/>
  <c r="AB190" i="4"/>
  <c r="AB189" i="4"/>
  <c r="AB187" i="4"/>
  <c r="AB186" i="4"/>
  <c r="AB185" i="4"/>
  <c r="AB183" i="4"/>
  <c r="AB182" i="4"/>
  <c r="AB181" i="4"/>
  <c r="AB179" i="4"/>
  <c r="AB178" i="4"/>
  <c r="AB177" i="4"/>
  <c r="AB175" i="4"/>
  <c r="AB174" i="4"/>
  <c r="AB173" i="4"/>
  <c r="AB171" i="4"/>
  <c r="AB170" i="4"/>
  <c r="AB169" i="4"/>
  <c r="AB167" i="4"/>
  <c r="AB166" i="4"/>
  <c r="AB165" i="4"/>
  <c r="AB163" i="4"/>
  <c r="AB162" i="4"/>
  <c r="AB161" i="4"/>
  <c r="AB159" i="4"/>
  <c r="AB158" i="4"/>
  <c r="AB157" i="4"/>
  <c r="AB155" i="4"/>
  <c r="AB154" i="4"/>
  <c r="AB153" i="4"/>
  <c r="AB151" i="4"/>
  <c r="AB150" i="4"/>
  <c r="AB149" i="4"/>
  <c r="AB147" i="4"/>
  <c r="AB146" i="4"/>
  <c r="AB145" i="4"/>
  <c r="AB143" i="4"/>
  <c r="AB142" i="4"/>
  <c r="AB141" i="4"/>
  <c r="AB139" i="4"/>
  <c r="AB137" i="4"/>
  <c r="AB135" i="4"/>
  <c r="AB133" i="4"/>
  <c r="AB131" i="4"/>
  <c r="AB130" i="4"/>
  <c r="AB128" i="4"/>
  <c r="AB127" i="4"/>
  <c r="AB125" i="4"/>
  <c r="AB124" i="4"/>
  <c r="AB122" i="4"/>
  <c r="AB121" i="4"/>
  <c r="AB114" i="4"/>
  <c r="AB113" i="4"/>
  <c r="AB111" i="4"/>
  <c r="AB110" i="4"/>
  <c r="AB108" i="4"/>
  <c r="AB106" i="4"/>
  <c r="AB100" i="4"/>
  <c r="AB98" i="4"/>
  <c r="AB91" i="4"/>
  <c r="AB89" i="4"/>
  <c r="AB87" i="4"/>
  <c r="AB85" i="4"/>
  <c r="AB84" i="4"/>
  <c r="AB82" i="4"/>
  <c r="AB81" i="4"/>
  <c r="AB79" i="4"/>
  <c r="AB78" i="4"/>
  <c r="AB76" i="4"/>
  <c r="AB74" i="4"/>
  <c r="AB72" i="4"/>
  <c r="AB70" i="4"/>
  <c r="AB69" i="4"/>
  <c r="AB67" i="4"/>
  <c r="AB66" i="4"/>
  <c r="AB64" i="4"/>
  <c r="AB63" i="4"/>
  <c r="AB61" i="4"/>
  <c r="AB60" i="4"/>
  <c r="AB58" i="4"/>
  <c r="AB56" i="4"/>
  <c r="AB55" i="4"/>
  <c r="AB54" i="4"/>
  <c r="AB53" i="4"/>
  <c r="AB51" i="4"/>
  <c r="AB50" i="4"/>
  <c r="AB49" i="4"/>
  <c r="AB48" i="4"/>
  <c r="AB47" i="4"/>
  <c r="AB45" i="4"/>
  <c r="AB44" i="4"/>
  <c r="AB43" i="4"/>
  <c r="AB42" i="4"/>
  <c r="AB41" i="4"/>
  <c r="AB40" i="4"/>
  <c r="AB39" i="4"/>
  <c r="AB38" i="4"/>
  <c r="AB36" i="4"/>
  <c r="AB35" i="4"/>
  <c r="AB33" i="4"/>
  <c r="AB32" i="4"/>
  <c r="AB30" i="4"/>
  <c r="AB28" i="4"/>
  <c r="AB26" i="4"/>
  <c r="AB24" i="4"/>
  <c r="AB22" i="4"/>
  <c r="AB21" i="4"/>
  <c r="AB20" i="4"/>
  <c r="AB18" i="4"/>
  <c r="AB17" i="4"/>
  <c r="AB16" i="4"/>
  <c r="AB14" i="4"/>
  <c r="AB12" i="4"/>
  <c r="AB10" i="4"/>
  <c r="AB8" i="4"/>
  <c r="AB7" i="4"/>
  <c r="AB5" i="4"/>
  <c r="AB4" i="4"/>
  <c r="AA260" i="4"/>
  <c r="AA258" i="4"/>
  <c r="AA256" i="4"/>
  <c r="AA254" i="4"/>
  <c r="AA252" i="4"/>
  <c r="AA250" i="4"/>
  <c r="AA248" i="4"/>
  <c r="AA246" i="4"/>
  <c r="AA244" i="4"/>
  <c r="AA242" i="4"/>
  <c r="AA240" i="4"/>
  <c r="AA238" i="4"/>
  <c r="AA234" i="4"/>
  <c r="AA233" i="4"/>
  <c r="AA231" i="4"/>
  <c r="AA230" i="4"/>
  <c r="AA228" i="4"/>
  <c r="AA227" i="4"/>
  <c r="AA225" i="4"/>
  <c r="AA224" i="4"/>
  <c r="AA222" i="4"/>
  <c r="AA221" i="4"/>
  <c r="AA219" i="4"/>
  <c r="AA218" i="4"/>
  <c r="AA216" i="4"/>
  <c r="AA215" i="4"/>
  <c r="AA213" i="4"/>
  <c r="AA211" i="4"/>
  <c r="AA209" i="4"/>
  <c r="AA207" i="4"/>
  <c r="AA206" i="4"/>
  <c r="AA205" i="4"/>
  <c r="AA203" i="4"/>
  <c r="AA202" i="4"/>
  <c r="AA201" i="4"/>
  <c r="AA199" i="4"/>
  <c r="AA198" i="4"/>
  <c r="AA197" i="4"/>
  <c r="AA195" i="4"/>
  <c r="AA194" i="4"/>
  <c r="AA193" i="4"/>
  <c r="AA191" i="4"/>
  <c r="AA190" i="4"/>
  <c r="AA189" i="4"/>
  <c r="AA187" i="4"/>
  <c r="AA186" i="4"/>
  <c r="AA185" i="4"/>
  <c r="AA183" i="4"/>
  <c r="AA182" i="4"/>
  <c r="AA181" i="4"/>
  <c r="AA179" i="4"/>
  <c r="AA178" i="4"/>
  <c r="AA177" i="4"/>
  <c r="AA175" i="4"/>
  <c r="AA174" i="4"/>
  <c r="AA173" i="4"/>
  <c r="AA171" i="4"/>
  <c r="AA170" i="4"/>
  <c r="AA169" i="4"/>
  <c r="AA167" i="4"/>
  <c r="AA166" i="4"/>
  <c r="AA165" i="4"/>
  <c r="AA163" i="4"/>
  <c r="AA162" i="4"/>
  <c r="AA161" i="4"/>
  <c r="AA159" i="4"/>
  <c r="AA158" i="4"/>
  <c r="AA157" i="4"/>
  <c r="AA155" i="4"/>
  <c r="AA154" i="4"/>
  <c r="AA153" i="4"/>
  <c r="AA151" i="4"/>
  <c r="AA150" i="4"/>
  <c r="AA149" i="4"/>
  <c r="AA147" i="4"/>
  <c r="AA146" i="4"/>
  <c r="AA145" i="4"/>
  <c r="AA143" i="4"/>
  <c r="AA142" i="4"/>
  <c r="AA141" i="4"/>
  <c r="AA139" i="4"/>
  <c r="AA137" i="4"/>
  <c r="AA135" i="4"/>
  <c r="AA133" i="4"/>
  <c r="AA131" i="4"/>
  <c r="AA130" i="4"/>
  <c r="AA128" i="4"/>
  <c r="AA127" i="4"/>
  <c r="AA125" i="4"/>
  <c r="AA124" i="4"/>
  <c r="AA122" i="4"/>
  <c r="AA121" i="4"/>
  <c r="AA114" i="4"/>
  <c r="AA113" i="4"/>
  <c r="AA111" i="4"/>
  <c r="AA110" i="4"/>
  <c r="AA108" i="4"/>
  <c r="AA106" i="4"/>
  <c r="AA100" i="4"/>
  <c r="AA98" i="4"/>
  <c r="AA91" i="4"/>
  <c r="AA89" i="4"/>
  <c r="AA87" i="4"/>
  <c r="AA85" i="4"/>
  <c r="AA84" i="4"/>
  <c r="AA82" i="4"/>
  <c r="AA81" i="4"/>
  <c r="AA79" i="4"/>
  <c r="AA78" i="4"/>
  <c r="AA76" i="4"/>
  <c r="AA74" i="4"/>
  <c r="AA72" i="4"/>
  <c r="AA70" i="4"/>
  <c r="AA69" i="4"/>
  <c r="AA67" i="4"/>
  <c r="AA66" i="4"/>
  <c r="AA64" i="4"/>
  <c r="AA63" i="4"/>
  <c r="AA61" i="4"/>
  <c r="AA60" i="4"/>
  <c r="AA58" i="4"/>
  <c r="AA56" i="4"/>
  <c r="AA55" i="4"/>
  <c r="AA54" i="4"/>
  <c r="AA53" i="4"/>
  <c r="AA51" i="4"/>
  <c r="AA50" i="4"/>
  <c r="AA49" i="4"/>
  <c r="AA48" i="4"/>
  <c r="AA47" i="4"/>
  <c r="AA45" i="4"/>
  <c r="AA44" i="4"/>
  <c r="AA43" i="4"/>
  <c r="AA42" i="4"/>
  <c r="AA41" i="4"/>
  <c r="AA40" i="4"/>
  <c r="AA39" i="4"/>
  <c r="AA38" i="4"/>
  <c r="AA36" i="4"/>
  <c r="AA35" i="4"/>
  <c r="AA33" i="4"/>
  <c r="AA32" i="4"/>
  <c r="AA30" i="4"/>
  <c r="AA28" i="4"/>
  <c r="AA26" i="4"/>
  <c r="AA24" i="4"/>
  <c r="AA22" i="4"/>
  <c r="AA21" i="4"/>
  <c r="AA20" i="4"/>
  <c r="AA18" i="4"/>
  <c r="AA17" i="4"/>
  <c r="AA16" i="4"/>
  <c r="AA14" i="4"/>
  <c r="AA12" i="4"/>
  <c r="AA10" i="4"/>
  <c r="AA8" i="4"/>
  <c r="AA7" i="4"/>
  <c r="AA5" i="4"/>
  <c r="AA4" i="4"/>
  <c r="Z260" i="4"/>
  <c r="Z258" i="4"/>
  <c r="Z256" i="4"/>
  <c r="Z254" i="4"/>
  <c r="Z252" i="4"/>
  <c r="Z250" i="4"/>
  <c r="Z248" i="4"/>
  <c r="Z246" i="4"/>
  <c r="Z244" i="4"/>
  <c r="Z242" i="4"/>
  <c r="Z240" i="4"/>
  <c r="Z238" i="4"/>
  <c r="Z234" i="4"/>
  <c r="Z233" i="4"/>
  <c r="Z231" i="4"/>
  <c r="Z230" i="4"/>
  <c r="Z228" i="4"/>
  <c r="Z227" i="4"/>
  <c r="Z225" i="4"/>
  <c r="Z224" i="4"/>
  <c r="Z222" i="4"/>
  <c r="Z221" i="4"/>
  <c r="Z219" i="4"/>
  <c r="Z218" i="4"/>
  <c r="Z216" i="4"/>
  <c r="Z215" i="4"/>
  <c r="Z213" i="4"/>
  <c r="Z211" i="4"/>
  <c r="Z209" i="4"/>
  <c r="Z207" i="4"/>
  <c r="Z206" i="4"/>
  <c r="Z205" i="4"/>
  <c r="Z203" i="4"/>
  <c r="Z202" i="4"/>
  <c r="Z201" i="4"/>
  <c r="Z199" i="4"/>
  <c r="Z198" i="4"/>
  <c r="Z197" i="4"/>
  <c r="Z195" i="4"/>
  <c r="Z194" i="4"/>
  <c r="Z193" i="4"/>
  <c r="Z191" i="4"/>
  <c r="Z190" i="4"/>
  <c r="Z189" i="4"/>
  <c r="Z187" i="4"/>
  <c r="Z186" i="4"/>
  <c r="Z185" i="4"/>
  <c r="Z183" i="4"/>
  <c r="Z182" i="4"/>
  <c r="Z181" i="4"/>
  <c r="Z179" i="4"/>
  <c r="Z178" i="4"/>
  <c r="Z177" i="4"/>
  <c r="Z175" i="4"/>
  <c r="Z174" i="4"/>
  <c r="Z173" i="4"/>
  <c r="Z171" i="4"/>
  <c r="Z170" i="4"/>
  <c r="Z169" i="4"/>
  <c r="Z167" i="4"/>
  <c r="Z166" i="4"/>
  <c r="Z165" i="4"/>
  <c r="Z163" i="4"/>
  <c r="Z162" i="4"/>
  <c r="Z161" i="4"/>
  <c r="Z159" i="4"/>
  <c r="Z158" i="4"/>
  <c r="Z157" i="4"/>
  <c r="Z155" i="4"/>
  <c r="Z154" i="4"/>
  <c r="Z153" i="4"/>
  <c r="Z151" i="4"/>
  <c r="Z150" i="4"/>
  <c r="Z149" i="4"/>
  <c r="Z147" i="4"/>
  <c r="Z146" i="4"/>
  <c r="Z145" i="4"/>
  <c r="Z143" i="4"/>
  <c r="Z142" i="4"/>
  <c r="Z141" i="4"/>
  <c r="Z139" i="4"/>
  <c r="Z137" i="4"/>
  <c r="Z135" i="4"/>
  <c r="Z133" i="4"/>
  <c r="Z131" i="4"/>
  <c r="Z130" i="4"/>
  <c r="Z128" i="4"/>
  <c r="Z127" i="4"/>
  <c r="Z125" i="4"/>
  <c r="Z124" i="4"/>
  <c r="Z122" i="4"/>
  <c r="Z121" i="4"/>
  <c r="Z114" i="4"/>
  <c r="Z113" i="4"/>
  <c r="Z111" i="4"/>
  <c r="Z110" i="4"/>
  <c r="Z108" i="4"/>
  <c r="Z106" i="4"/>
  <c r="Z100" i="4"/>
  <c r="Z98" i="4"/>
  <c r="Z91" i="4"/>
  <c r="Z89" i="4"/>
  <c r="Z87" i="4"/>
  <c r="Z85" i="4"/>
  <c r="Z84" i="4"/>
  <c r="Z82" i="4"/>
  <c r="Z81" i="4"/>
  <c r="Z79" i="4"/>
  <c r="Z78" i="4"/>
  <c r="Z76" i="4"/>
  <c r="Z74" i="4"/>
  <c r="Z72" i="4"/>
  <c r="Z70" i="4"/>
  <c r="Z69" i="4"/>
  <c r="Z67" i="4"/>
  <c r="Z66" i="4"/>
  <c r="Z64" i="4"/>
  <c r="Z63" i="4"/>
  <c r="Z61" i="4"/>
  <c r="Z60" i="4"/>
  <c r="Z58" i="4"/>
  <c r="Z56" i="4"/>
  <c r="Z55" i="4"/>
  <c r="Z54" i="4"/>
  <c r="Z53" i="4"/>
  <c r="Z51" i="4"/>
  <c r="Z50" i="4"/>
  <c r="Z49" i="4"/>
  <c r="Z48" i="4"/>
  <c r="Z47" i="4"/>
  <c r="Z45" i="4"/>
  <c r="Z44" i="4"/>
  <c r="Z43" i="4"/>
  <c r="Z42" i="4"/>
  <c r="Z41" i="4"/>
  <c r="Z40" i="4"/>
  <c r="Z39" i="4"/>
  <c r="Z38" i="4"/>
  <c r="Z36" i="4"/>
  <c r="Z35" i="4"/>
  <c r="Z33" i="4"/>
  <c r="Z32" i="4"/>
  <c r="Z30" i="4"/>
  <c r="Z28" i="4"/>
  <c r="Z26" i="4"/>
  <c r="Z24" i="4"/>
  <c r="Z22" i="4"/>
  <c r="Z21" i="4"/>
  <c r="Z20" i="4"/>
  <c r="Z18" i="4"/>
  <c r="Z17" i="4"/>
  <c r="Z16" i="4"/>
  <c r="Z14" i="4"/>
  <c r="Z12" i="4"/>
  <c r="Z10" i="4"/>
  <c r="Z8" i="4"/>
  <c r="Z7" i="4"/>
  <c r="Z5" i="4"/>
  <c r="Z4" i="4"/>
  <c r="BC252" i="5"/>
  <c r="BC158" i="5"/>
  <c r="BC55" i="5"/>
  <c r="BB55" i="5"/>
  <c r="BC54" i="5"/>
  <c r="BB54" i="5"/>
  <c r="BC53" i="5"/>
  <c r="BB53" i="5"/>
  <c r="BC49" i="5"/>
  <c r="BB49" i="5"/>
  <c r="BC48" i="5"/>
  <c r="BB48" i="5"/>
  <c r="BC47" i="5"/>
  <c r="BB47" i="5"/>
  <c r="BC43" i="5"/>
  <c r="BB43" i="5"/>
  <c r="BC42" i="5"/>
  <c r="BB42" i="5"/>
  <c r="BC41" i="5"/>
  <c r="BB41" i="5"/>
  <c r="BC40" i="5"/>
  <c r="BB40" i="5"/>
  <c r="BC39" i="5"/>
  <c r="BB39" i="5"/>
  <c r="BC38" i="5"/>
  <c r="BB38" i="5"/>
  <c r="BC21" i="5"/>
  <c r="BB21" i="5"/>
  <c r="BC20" i="5"/>
  <c r="BB20" i="5"/>
  <c r="BC17" i="5"/>
  <c r="BB17" i="5"/>
  <c r="BC16" i="5"/>
  <c r="BB16" i="5"/>
  <c r="BA248" i="5"/>
  <c r="BA246" i="5"/>
  <c r="BA230" i="5"/>
  <c r="BA227" i="5"/>
  <c r="BA224" i="5"/>
  <c r="BA208" i="5"/>
  <c r="BA206" i="5"/>
  <c r="BA184" i="5"/>
  <c r="BA182" i="5"/>
  <c r="BA166" i="5"/>
  <c r="BA160" i="5"/>
  <c r="BA144" i="5"/>
  <c r="BA142" i="5"/>
  <c r="BA120" i="5"/>
  <c r="BA118" i="5"/>
  <c r="BA102" i="5"/>
  <c r="BA96" i="5"/>
  <c r="BA80" i="5"/>
  <c r="BA78" i="5"/>
  <c r="BA56" i="5"/>
  <c r="BB56" i="5" s="1"/>
  <c r="BA55" i="5"/>
  <c r="BA54" i="5"/>
  <c r="BA53" i="5"/>
  <c r="BA49" i="5"/>
  <c r="BA48" i="5"/>
  <c r="BA47" i="5"/>
  <c r="BA43" i="5"/>
  <c r="BA42" i="5"/>
  <c r="BA41" i="5"/>
  <c r="BA40" i="5"/>
  <c r="BA39" i="5"/>
  <c r="BA38" i="5"/>
  <c r="BA30" i="5"/>
  <c r="BA21" i="5"/>
  <c r="BA20" i="5"/>
  <c r="BA19" i="5"/>
  <c r="BA17" i="5"/>
  <c r="BA16" i="5"/>
  <c r="AZ261" i="5"/>
  <c r="AZ260" i="5"/>
  <c r="AZ259" i="5"/>
  <c r="AZ258" i="5"/>
  <c r="AZ257" i="5"/>
  <c r="AZ256" i="5"/>
  <c r="BA256" i="5" s="1"/>
  <c r="AZ255" i="5"/>
  <c r="AZ254" i="5"/>
  <c r="AZ253" i="5"/>
  <c r="AZ252" i="5"/>
  <c r="AZ251" i="5"/>
  <c r="AZ250" i="5"/>
  <c r="AZ249" i="5"/>
  <c r="AZ248" i="5"/>
  <c r="AZ247" i="5"/>
  <c r="AZ246" i="5"/>
  <c r="AZ245" i="5"/>
  <c r="AZ244" i="5"/>
  <c r="AZ243" i="5"/>
  <c r="AZ242" i="5"/>
  <c r="AZ241" i="5"/>
  <c r="AZ240" i="5"/>
  <c r="BC240" i="5" s="1"/>
  <c r="AZ239" i="5"/>
  <c r="AZ238" i="5"/>
  <c r="AZ237" i="5"/>
  <c r="AZ236" i="5"/>
  <c r="AZ235" i="5"/>
  <c r="AZ234" i="5"/>
  <c r="AZ233" i="5"/>
  <c r="AZ232" i="5"/>
  <c r="BA232" i="5" s="1"/>
  <c r="AZ231" i="5"/>
  <c r="AZ230" i="5"/>
  <c r="AZ229" i="5"/>
  <c r="AZ228" i="5"/>
  <c r="AZ227" i="5"/>
  <c r="AZ226" i="5"/>
  <c r="AZ225" i="5"/>
  <c r="AZ224" i="5"/>
  <c r="AZ223" i="5"/>
  <c r="AZ222" i="5"/>
  <c r="AZ221" i="5"/>
  <c r="AZ220" i="5"/>
  <c r="AZ219" i="5"/>
  <c r="AZ218" i="5"/>
  <c r="AZ217" i="5"/>
  <c r="AZ216" i="5"/>
  <c r="BA216" i="5" s="1"/>
  <c r="AZ215" i="5"/>
  <c r="AZ214" i="5"/>
  <c r="AZ213" i="5"/>
  <c r="AZ212" i="5"/>
  <c r="AZ211" i="5"/>
  <c r="AZ210" i="5"/>
  <c r="AZ209" i="5"/>
  <c r="AZ208" i="5"/>
  <c r="AZ207" i="5"/>
  <c r="AZ206" i="5"/>
  <c r="AZ205" i="5"/>
  <c r="AZ204" i="5"/>
  <c r="AZ203" i="5"/>
  <c r="AZ202" i="5"/>
  <c r="AZ201" i="5"/>
  <c r="AZ200" i="5"/>
  <c r="AZ199" i="5"/>
  <c r="AZ198" i="5"/>
  <c r="AZ197" i="5"/>
  <c r="AZ196" i="5"/>
  <c r="AZ195" i="5"/>
  <c r="AZ194" i="5"/>
  <c r="AZ193" i="5"/>
  <c r="AZ192" i="5"/>
  <c r="BA192" i="5" s="1"/>
  <c r="AZ191" i="5"/>
  <c r="AZ190" i="5"/>
  <c r="AZ189" i="5"/>
  <c r="AZ188" i="5"/>
  <c r="AZ187" i="5"/>
  <c r="AZ186" i="5"/>
  <c r="AZ185" i="5"/>
  <c r="AZ184" i="5"/>
  <c r="AZ183" i="5"/>
  <c r="AZ182" i="5"/>
  <c r="AZ181" i="5"/>
  <c r="AZ180" i="5"/>
  <c r="AZ179" i="5"/>
  <c r="AZ178" i="5"/>
  <c r="AZ177" i="5"/>
  <c r="AZ176" i="5"/>
  <c r="AZ175" i="5"/>
  <c r="AZ174" i="5"/>
  <c r="AZ173" i="5"/>
  <c r="AZ172" i="5"/>
  <c r="AZ171" i="5"/>
  <c r="AZ170" i="5"/>
  <c r="AZ169" i="5"/>
  <c r="AZ168" i="5"/>
  <c r="BA168" i="5" s="1"/>
  <c r="AZ167" i="5"/>
  <c r="AZ166" i="5"/>
  <c r="AZ165" i="5"/>
  <c r="AZ164" i="5"/>
  <c r="AZ163" i="5"/>
  <c r="AZ162" i="5"/>
  <c r="AZ161" i="5"/>
  <c r="AZ160" i="5"/>
  <c r="AZ159" i="5"/>
  <c r="AZ158" i="5"/>
  <c r="AZ157" i="5"/>
  <c r="AZ156" i="5"/>
  <c r="AZ155" i="5"/>
  <c r="AZ154" i="5"/>
  <c r="AZ153" i="5"/>
  <c r="AZ152" i="5"/>
  <c r="BA152" i="5" s="1"/>
  <c r="AZ151" i="5"/>
  <c r="AZ150" i="5"/>
  <c r="AZ149" i="5"/>
  <c r="AZ148" i="5"/>
  <c r="AZ147" i="5"/>
  <c r="AZ146" i="5"/>
  <c r="AZ145" i="5"/>
  <c r="AZ144" i="5"/>
  <c r="AZ143" i="5"/>
  <c r="AZ142" i="5"/>
  <c r="AZ141" i="5"/>
  <c r="AZ140" i="5"/>
  <c r="AZ139" i="5"/>
  <c r="AZ138" i="5"/>
  <c r="AZ137" i="5"/>
  <c r="AZ136" i="5"/>
  <c r="AZ135" i="5"/>
  <c r="AZ134" i="5"/>
  <c r="AZ133" i="5"/>
  <c r="AZ132" i="5"/>
  <c r="AZ131" i="5"/>
  <c r="AZ130" i="5"/>
  <c r="AZ129" i="5"/>
  <c r="AZ128" i="5"/>
  <c r="BA128" i="5" s="1"/>
  <c r="AZ127" i="5"/>
  <c r="AZ126" i="5"/>
  <c r="BA126" i="5" s="1"/>
  <c r="AZ125" i="5"/>
  <c r="AZ124" i="5"/>
  <c r="AZ123" i="5"/>
  <c r="AZ122" i="5"/>
  <c r="AZ121" i="5"/>
  <c r="AZ120" i="5"/>
  <c r="AZ119" i="5"/>
  <c r="AZ118" i="5"/>
  <c r="AZ117" i="5"/>
  <c r="AZ116" i="5"/>
  <c r="AZ115" i="5"/>
  <c r="AZ114" i="5"/>
  <c r="AZ113" i="5"/>
  <c r="AZ112" i="5"/>
  <c r="AZ111" i="5"/>
  <c r="AZ110" i="5"/>
  <c r="AZ109" i="5"/>
  <c r="AZ108" i="5"/>
  <c r="AZ107" i="5"/>
  <c r="AZ106" i="5"/>
  <c r="AZ105" i="5"/>
  <c r="AZ104" i="5"/>
  <c r="BA104" i="5" s="1"/>
  <c r="AZ103" i="5"/>
  <c r="AZ102" i="5"/>
  <c r="AZ101" i="5"/>
  <c r="AZ100" i="5"/>
  <c r="AZ99" i="5"/>
  <c r="AZ98" i="5"/>
  <c r="AZ97" i="5"/>
  <c r="AZ96" i="5"/>
  <c r="AZ95" i="5"/>
  <c r="AZ94" i="5"/>
  <c r="AZ93" i="5"/>
  <c r="AZ92" i="5"/>
  <c r="AZ91" i="5"/>
  <c r="AZ90" i="5"/>
  <c r="AZ89" i="5"/>
  <c r="AZ88" i="5"/>
  <c r="BA88" i="5" s="1"/>
  <c r="AZ87" i="5"/>
  <c r="AZ86" i="5"/>
  <c r="AZ85" i="5"/>
  <c r="AZ84" i="5"/>
  <c r="AZ83" i="5"/>
  <c r="AZ82" i="5"/>
  <c r="AZ81" i="5"/>
  <c r="AZ80" i="5"/>
  <c r="AZ79" i="5"/>
  <c r="AZ78" i="5"/>
  <c r="AZ77" i="5"/>
  <c r="AZ76" i="5"/>
  <c r="AZ75" i="5"/>
  <c r="AZ74" i="5"/>
  <c r="AZ73" i="5"/>
  <c r="AZ72" i="5"/>
  <c r="AZ71" i="5"/>
  <c r="AZ70" i="5"/>
  <c r="AZ69" i="5"/>
  <c r="AZ68" i="5"/>
  <c r="AZ67" i="5"/>
  <c r="AZ66" i="5"/>
  <c r="AZ65" i="5"/>
  <c r="AZ64" i="5"/>
  <c r="BA64" i="5" s="1"/>
  <c r="AZ63" i="5"/>
  <c r="AZ62" i="5"/>
  <c r="BA62" i="5" s="1"/>
  <c r="AZ61" i="5"/>
  <c r="AZ60" i="5"/>
  <c r="AZ59" i="5"/>
  <c r="AZ58" i="5"/>
  <c r="AZ57" i="5"/>
  <c r="AZ56" i="5"/>
  <c r="AZ52" i="5"/>
  <c r="AZ51" i="5"/>
  <c r="AZ50" i="5"/>
  <c r="AZ46" i="5"/>
  <c r="AZ45" i="5"/>
  <c r="AZ44" i="5"/>
  <c r="AZ37" i="5"/>
  <c r="AZ36" i="5"/>
  <c r="AZ35" i="5"/>
  <c r="AZ34" i="5"/>
  <c r="AZ33" i="5"/>
  <c r="AZ32" i="5"/>
  <c r="BC32" i="5" s="1"/>
  <c r="AZ31" i="5"/>
  <c r="AZ30" i="5"/>
  <c r="AZ29" i="5"/>
  <c r="AZ28" i="5"/>
  <c r="AZ27" i="5"/>
  <c r="AZ26" i="5"/>
  <c r="AZ25" i="5"/>
  <c r="AZ24" i="5"/>
  <c r="AZ23" i="5"/>
  <c r="AZ22" i="5"/>
  <c r="AZ19" i="5"/>
  <c r="AZ18" i="5"/>
  <c r="AZ15" i="5"/>
  <c r="AZ14" i="5"/>
  <c r="AZ13" i="5"/>
  <c r="AZ12" i="5"/>
  <c r="AZ11" i="5"/>
  <c r="AZ10" i="5"/>
  <c r="AZ9" i="5"/>
  <c r="AZ8" i="5"/>
  <c r="BA8" i="5" s="1"/>
  <c r="BB8" i="5" s="1"/>
  <c r="AZ7" i="5"/>
  <c r="AZ6" i="5"/>
  <c r="AZ5" i="5"/>
  <c r="AZ4" i="5"/>
  <c r="AX252" i="5"/>
  <c r="AX238" i="5"/>
  <c r="AX55" i="5"/>
  <c r="AX54" i="5"/>
  <c r="AX53" i="5"/>
  <c r="AX49" i="5"/>
  <c r="AX48" i="5"/>
  <c r="AX47" i="5"/>
  <c r="AX43" i="5"/>
  <c r="AX42" i="5"/>
  <c r="AX41" i="5"/>
  <c r="AX40" i="5"/>
  <c r="AX39" i="5"/>
  <c r="AX38" i="5"/>
  <c r="AX21" i="5"/>
  <c r="AX20" i="5"/>
  <c r="AX17" i="5"/>
  <c r="AX16" i="5"/>
  <c r="AW261" i="5"/>
  <c r="AW260" i="5"/>
  <c r="AW259" i="5"/>
  <c r="AW258" i="5"/>
  <c r="AW257" i="5"/>
  <c r="AW256" i="5"/>
  <c r="AW255" i="5"/>
  <c r="AW254" i="5"/>
  <c r="AX254" i="5" s="1"/>
  <c r="AW253" i="5"/>
  <c r="AW252" i="5"/>
  <c r="AW251" i="5"/>
  <c r="AW250" i="5"/>
  <c r="AW249" i="5"/>
  <c r="AW248" i="5"/>
  <c r="AW247" i="5"/>
  <c r="AW246" i="5"/>
  <c r="AW245" i="5"/>
  <c r="AW244" i="5"/>
  <c r="AW243" i="5"/>
  <c r="AW242" i="5"/>
  <c r="AW241" i="5"/>
  <c r="AW240" i="5"/>
  <c r="AW239" i="5"/>
  <c r="AW238" i="5"/>
  <c r="AW237" i="5"/>
  <c r="AW236" i="5"/>
  <c r="AW235" i="5"/>
  <c r="AW234" i="5"/>
  <c r="AW233" i="5"/>
  <c r="AW232" i="5"/>
  <c r="AW231" i="5"/>
  <c r="AW230" i="5"/>
  <c r="AX230" i="5" s="1"/>
  <c r="AW229" i="5"/>
  <c r="AW228" i="5"/>
  <c r="AW227" i="5"/>
  <c r="AW226" i="5"/>
  <c r="AW225" i="5"/>
  <c r="AW224" i="5"/>
  <c r="AW223" i="5"/>
  <c r="AW222" i="5"/>
  <c r="AW221" i="5"/>
  <c r="AW220" i="5"/>
  <c r="AW219" i="5"/>
  <c r="AW218" i="5"/>
  <c r="AW217" i="5"/>
  <c r="AW216" i="5"/>
  <c r="AW215" i="5"/>
  <c r="AW214" i="5"/>
  <c r="AW213" i="5"/>
  <c r="AW212" i="5"/>
  <c r="AW211" i="5"/>
  <c r="AW210" i="5"/>
  <c r="AW209" i="5"/>
  <c r="AW208" i="5"/>
  <c r="AW207" i="5"/>
  <c r="AW206" i="5"/>
  <c r="AW205" i="5"/>
  <c r="AW204" i="5"/>
  <c r="AW203" i="5"/>
  <c r="AW202" i="5"/>
  <c r="AW201" i="5"/>
  <c r="AW200" i="5"/>
  <c r="AW199" i="5"/>
  <c r="AW198" i="5"/>
  <c r="AX198" i="5" s="1"/>
  <c r="AW197" i="5"/>
  <c r="AW196" i="5"/>
  <c r="AW195" i="5"/>
  <c r="AW194" i="5"/>
  <c r="AW193" i="5"/>
  <c r="AW192" i="5"/>
  <c r="AW191" i="5"/>
  <c r="AW190" i="5"/>
  <c r="AW189" i="5"/>
  <c r="AW188" i="5"/>
  <c r="AW187" i="5"/>
  <c r="AW186" i="5"/>
  <c r="AW185" i="5"/>
  <c r="AW184" i="5"/>
  <c r="AW183" i="5"/>
  <c r="AW182" i="5"/>
  <c r="AW181" i="5"/>
  <c r="AW180" i="5"/>
  <c r="AW179" i="5"/>
  <c r="AW178" i="5"/>
  <c r="AW177" i="5"/>
  <c r="AW176" i="5"/>
  <c r="AW175" i="5"/>
  <c r="AW174" i="5"/>
  <c r="AX174" i="5" s="1"/>
  <c r="AW173" i="5"/>
  <c r="AW172" i="5"/>
  <c r="AX172" i="5" s="1"/>
  <c r="AW171" i="5"/>
  <c r="AW170" i="5"/>
  <c r="AW169" i="5"/>
  <c r="AW168" i="5"/>
  <c r="AW167" i="5"/>
  <c r="AW166" i="5"/>
  <c r="AW165" i="5"/>
  <c r="AW164" i="5"/>
  <c r="AX164" i="5" s="1"/>
  <c r="AW163" i="5"/>
  <c r="AW162" i="5"/>
  <c r="AW161" i="5"/>
  <c r="AW160" i="5"/>
  <c r="AW159" i="5"/>
  <c r="AW158" i="5"/>
  <c r="AW157" i="5"/>
  <c r="AW156" i="5"/>
  <c r="AW155" i="5"/>
  <c r="AW154" i="5"/>
  <c r="AW153" i="5"/>
  <c r="AW152" i="5"/>
  <c r="AW151" i="5"/>
  <c r="AW150" i="5"/>
  <c r="AW149" i="5"/>
  <c r="AW148" i="5"/>
  <c r="AW147" i="5"/>
  <c r="AW146" i="5"/>
  <c r="AW145" i="5"/>
  <c r="AW144" i="5"/>
  <c r="AW143" i="5"/>
  <c r="AW142" i="5"/>
  <c r="AX142" i="5" s="1"/>
  <c r="AW141" i="5"/>
  <c r="AW140" i="5"/>
  <c r="AX140" i="5" s="1"/>
  <c r="AW139" i="5"/>
  <c r="AW138" i="5"/>
  <c r="AW137" i="5"/>
  <c r="AW136" i="5"/>
  <c r="AW135" i="5"/>
  <c r="AW134" i="5"/>
  <c r="AW133" i="5"/>
  <c r="AW132" i="5"/>
  <c r="AW131" i="5"/>
  <c r="AW130" i="5"/>
  <c r="AW129" i="5"/>
  <c r="AW128" i="5"/>
  <c r="AW127" i="5"/>
  <c r="AW126" i="5"/>
  <c r="AW125" i="5"/>
  <c r="AW124" i="5"/>
  <c r="AW123" i="5"/>
  <c r="AW122" i="5"/>
  <c r="AW121" i="5"/>
  <c r="AW120" i="5"/>
  <c r="AW119" i="5"/>
  <c r="AW118" i="5"/>
  <c r="AW117" i="5"/>
  <c r="AW116" i="5"/>
  <c r="AW115" i="5"/>
  <c r="AW114" i="5"/>
  <c r="AW113" i="5"/>
  <c r="AW112" i="5"/>
  <c r="AW111" i="5"/>
  <c r="AW110" i="5"/>
  <c r="AW109" i="5"/>
  <c r="AW108" i="5"/>
  <c r="AW107" i="5"/>
  <c r="AW106" i="5"/>
  <c r="AW105" i="5"/>
  <c r="AW104" i="5"/>
  <c r="AW103" i="5"/>
  <c r="AW102" i="5"/>
  <c r="AW101" i="5"/>
  <c r="AW100" i="5"/>
  <c r="AW99" i="5"/>
  <c r="AW98" i="5"/>
  <c r="AW97" i="5"/>
  <c r="AW96" i="5"/>
  <c r="AW95" i="5"/>
  <c r="AW94" i="5"/>
  <c r="AW93" i="5"/>
  <c r="AW92" i="5"/>
  <c r="AW91" i="5"/>
  <c r="AW90" i="5"/>
  <c r="AX90" i="5" s="1"/>
  <c r="AW89" i="5"/>
  <c r="AW88" i="5"/>
  <c r="AW87" i="5"/>
  <c r="AW86" i="5"/>
  <c r="AW85" i="5"/>
  <c r="AW84" i="5"/>
  <c r="AW83" i="5"/>
  <c r="AW82" i="5"/>
  <c r="AX82" i="5" s="1"/>
  <c r="AW81" i="5"/>
  <c r="AW80" i="5"/>
  <c r="AW79" i="5"/>
  <c r="AW78" i="5"/>
  <c r="AW77" i="5"/>
  <c r="AW76" i="5"/>
  <c r="AW75" i="5"/>
  <c r="AW74" i="5"/>
  <c r="AX74" i="5" s="1"/>
  <c r="AW73" i="5"/>
  <c r="AW72" i="5"/>
  <c r="AW71" i="5"/>
  <c r="AW70" i="5"/>
  <c r="AW69" i="5"/>
  <c r="AW68" i="5"/>
  <c r="AW67" i="5"/>
  <c r="AW66" i="5"/>
  <c r="AW65" i="5"/>
  <c r="AW64" i="5"/>
  <c r="AW63" i="5"/>
  <c r="AW62" i="5"/>
  <c r="AX62" i="5" s="1"/>
  <c r="AW61" i="5"/>
  <c r="AW60" i="5"/>
  <c r="AW59" i="5"/>
  <c r="AW58" i="5"/>
  <c r="AX58" i="5" s="1"/>
  <c r="AW57" i="5"/>
  <c r="AW56" i="5"/>
  <c r="AW52" i="5"/>
  <c r="AW51" i="5"/>
  <c r="AW50" i="5"/>
  <c r="AW46" i="5"/>
  <c r="AW45" i="5"/>
  <c r="AW44" i="5"/>
  <c r="AW37" i="5"/>
  <c r="AW36" i="5"/>
  <c r="AW35" i="5"/>
  <c r="AW34" i="5"/>
  <c r="AW33" i="5"/>
  <c r="AW32" i="5"/>
  <c r="AW31" i="5"/>
  <c r="AW30" i="5"/>
  <c r="AX30" i="5" s="1"/>
  <c r="AW29" i="5"/>
  <c r="AW28" i="5"/>
  <c r="AW27" i="5"/>
  <c r="AW26" i="5"/>
  <c r="AW25" i="5"/>
  <c r="AW24" i="5"/>
  <c r="AW23" i="5"/>
  <c r="AW22" i="5"/>
  <c r="AW19" i="5"/>
  <c r="AW18" i="5"/>
  <c r="AW15" i="5"/>
  <c r="AW14" i="5"/>
  <c r="AW13" i="5"/>
  <c r="AW12" i="5"/>
  <c r="AW11" i="5"/>
  <c r="AW10" i="5"/>
  <c r="AX10" i="5" s="1"/>
  <c r="AW9" i="5"/>
  <c r="AW8" i="5"/>
  <c r="AW7" i="5"/>
  <c r="AW6" i="5"/>
  <c r="AW5" i="5"/>
  <c r="AW4" i="5"/>
  <c r="AS4" i="5"/>
  <c r="AT4" i="5"/>
  <c r="AU4" i="5" s="1"/>
  <c r="AS5" i="5"/>
  <c r="AT5" i="5"/>
  <c r="AS6" i="5"/>
  <c r="AT6" i="5"/>
  <c r="AS7" i="5"/>
  <c r="AT7" i="5"/>
  <c r="AS8" i="5"/>
  <c r="AT8" i="5"/>
  <c r="AU8" i="5" s="1"/>
  <c r="AS9" i="5"/>
  <c r="AX9" i="5" s="1"/>
  <c r="AT9" i="5"/>
  <c r="AS10" i="5"/>
  <c r="AT10" i="5"/>
  <c r="AS11" i="5"/>
  <c r="AT11" i="5"/>
  <c r="AS12" i="5"/>
  <c r="AT12" i="5"/>
  <c r="AU12" i="5" s="1"/>
  <c r="AS13" i="5"/>
  <c r="AT13" i="5"/>
  <c r="AS14" i="5"/>
  <c r="BA14" i="5" s="1"/>
  <c r="AT14" i="5"/>
  <c r="AS15" i="5"/>
  <c r="AX15" i="5" s="1"/>
  <c r="AT15" i="5"/>
  <c r="AS18" i="5"/>
  <c r="AX18" i="5" s="1"/>
  <c r="AT18" i="5"/>
  <c r="AU18" i="5" s="1"/>
  <c r="AS19" i="5"/>
  <c r="AT19" i="5"/>
  <c r="AS22" i="5"/>
  <c r="AT22" i="5"/>
  <c r="AU22" i="5" s="1"/>
  <c r="AS23" i="5"/>
  <c r="AT23" i="5"/>
  <c r="AS24" i="5"/>
  <c r="AT24" i="5"/>
  <c r="AU24" i="5" s="1"/>
  <c r="AS25" i="5"/>
  <c r="AT25" i="5"/>
  <c r="AS26" i="5"/>
  <c r="AT26" i="5"/>
  <c r="AS27" i="5"/>
  <c r="BA27" i="5" s="1"/>
  <c r="AT27" i="5"/>
  <c r="AS28" i="5"/>
  <c r="AT28" i="5"/>
  <c r="AU28" i="5" s="1"/>
  <c r="AS29" i="5"/>
  <c r="AX29" i="5" s="1"/>
  <c r="AT29" i="5"/>
  <c r="AS30" i="5"/>
  <c r="AT30" i="5"/>
  <c r="AS31" i="5"/>
  <c r="AT31" i="5"/>
  <c r="AS32" i="5"/>
  <c r="AT32" i="5"/>
  <c r="AU32" i="5" s="1"/>
  <c r="AS33" i="5"/>
  <c r="AT33" i="5"/>
  <c r="AS34" i="5"/>
  <c r="AT34" i="5"/>
  <c r="AS35" i="5"/>
  <c r="BA35" i="5" s="1"/>
  <c r="AT35" i="5"/>
  <c r="AS36" i="5"/>
  <c r="AT36" i="5"/>
  <c r="AU36" i="5" s="1"/>
  <c r="AS37" i="5"/>
  <c r="AX37" i="5" s="1"/>
  <c r="AT37" i="5"/>
  <c r="AS44" i="5"/>
  <c r="AT44" i="5"/>
  <c r="AU44" i="5" s="1"/>
  <c r="AS45" i="5"/>
  <c r="AT45" i="5"/>
  <c r="AS46" i="5"/>
  <c r="AT46" i="5"/>
  <c r="AU46" i="5" s="1"/>
  <c r="AS50" i="5"/>
  <c r="AT50" i="5"/>
  <c r="AS51" i="5"/>
  <c r="AT51" i="5"/>
  <c r="AS52" i="5"/>
  <c r="AX52" i="5" s="1"/>
  <c r="AT52" i="5"/>
  <c r="AS56" i="5"/>
  <c r="AT56" i="5"/>
  <c r="AU56" i="5" s="1"/>
  <c r="AS57" i="5"/>
  <c r="AX57" i="5" s="1"/>
  <c r="AT57" i="5"/>
  <c r="AS58" i="5"/>
  <c r="AT58" i="5"/>
  <c r="AS59" i="5"/>
  <c r="AT59" i="5"/>
  <c r="AS60" i="5"/>
  <c r="AT60" i="5"/>
  <c r="AS61" i="5"/>
  <c r="AT61" i="5"/>
  <c r="AS62" i="5"/>
  <c r="AT62" i="5"/>
  <c r="AU62" i="5" s="1"/>
  <c r="AS63" i="5"/>
  <c r="AT63" i="5"/>
  <c r="AS64" i="5"/>
  <c r="AT64" i="5"/>
  <c r="AU64" i="5" s="1"/>
  <c r="AS65" i="5"/>
  <c r="AX65" i="5" s="1"/>
  <c r="AT65" i="5"/>
  <c r="AS66" i="5"/>
  <c r="AT66" i="5"/>
  <c r="AS67" i="5"/>
  <c r="AX67" i="5" s="1"/>
  <c r="AT67" i="5"/>
  <c r="AS68" i="5"/>
  <c r="AT68" i="5"/>
  <c r="AU68" i="5" s="1"/>
  <c r="AS69" i="5"/>
  <c r="AT69" i="5"/>
  <c r="AS70" i="5"/>
  <c r="AT70" i="5"/>
  <c r="AS71" i="5"/>
  <c r="AX71" i="5" s="1"/>
  <c r="AT71" i="5"/>
  <c r="AS72" i="5"/>
  <c r="AT72" i="5"/>
  <c r="AU72" i="5" s="1"/>
  <c r="AS73" i="5"/>
  <c r="AX73" i="5" s="1"/>
  <c r="AT73" i="5"/>
  <c r="AS74" i="5"/>
  <c r="AT74" i="5"/>
  <c r="AS75" i="5"/>
  <c r="AX75" i="5" s="1"/>
  <c r="AT75" i="5"/>
  <c r="AS76" i="5"/>
  <c r="AX76" i="5" s="1"/>
  <c r="AT76" i="5"/>
  <c r="AU76" i="5" s="1"/>
  <c r="AS77" i="5"/>
  <c r="AT77" i="5"/>
  <c r="AS78" i="5"/>
  <c r="AT78" i="5"/>
  <c r="AS79" i="5"/>
  <c r="AT79" i="5"/>
  <c r="AS80" i="5"/>
  <c r="AT80" i="5"/>
  <c r="AU80" i="5" s="1"/>
  <c r="AS81" i="5"/>
  <c r="AX81" i="5" s="1"/>
  <c r="AT81" i="5"/>
  <c r="AS82" i="5"/>
  <c r="AT82" i="5"/>
  <c r="AS83" i="5"/>
  <c r="AT83" i="5"/>
  <c r="AS84" i="5"/>
  <c r="AX84" i="5" s="1"/>
  <c r="AT84" i="5"/>
  <c r="AU84" i="5" s="1"/>
  <c r="AS85" i="5"/>
  <c r="AT85" i="5"/>
  <c r="AS86" i="5"/>
  <c r="AT86" i="5"/>
  <c r="AU86" i="5" s="1"/>
  <c r="AS87" i="5"/>
  <c r="AX87" i="5" s="1"/>
  <c r="AT87" i="5"/>
  <c r="AS88" i="5"/>
  <c r="AT88" i="5"/>
  <c r="AU88" i="5" s="1"/>
  <c r="AS89" i="5"/>
  <c r="AU89" i="5" s="1"/>
  <c r="AT89" i="5"/>
  <c r="AS90" i="5"/>
  <c r="AT90" i="5"/>
  <c r="AS91" i="5"/>
  <c r="AT91" i="5"/>
  <c r="AS92" i="5"/>
  <c r="AT92" i="5"/>
  <c r="AU92" i="5" s="1"/>
  <c r="AS93" i="5"/>
  <c r="AT93" i="5"/>
  <c r="AS94" i="5"/>
  <c r="BA94" i="5" s="1"/>
  <c r="AT94" i="5"/>
  <c r="AS95" i="5"/>
  <c r="AX95" i="5" s="1"/>
  <c r="AT95" i="5"/>
  <c r="AS96" i="5"/>
  <c r="AT96" i="5"/>
  <c r="AS97" i="5"/>
  <c r="AX97" i="5" s="1"/>
  <c r="AT97" i="5"/>
  <c r="AS98" i="5"/>
  <c r="AT98" i="5"/>
  <c r="AS99" i="5"/>
  <c r="AT99" i="5"/>
  <c r="AS100" i="5"/>
  <c r="AT100" i="5"/>
  <c r="AS101" i="5"/>
  <c r="AT101" i="5"/>
  <c r="AS102" i="5"/>
  <c r="AT102" i="5"/>
  <c r="AS103" i="5"/>
  <c r="AX103" i="5" s="1"/>
  <c r="AT103" i="5"/>
  <c r="AS104" i="5"/>
  <c r="AT104" i="5"/>
  <c r="AS105" i="5"/>
  <c r="AX105" i="5" s="1"/>
  <c r="AT105" i="5"/>
  <c r="AS106" i="5"/>
  <c r="AT106" i="5"/>
  <c r="AU106" i="5" s="1"/>
  <c r="AS107" i="5"/>
  <c r="AT107" i="5"/>
  <c r="AS108" i="5"/>
  <c r="AX108" i="5" s="1"/>
  <c r="AT108" i="5"/>
  <c r="AU108" i="5" s="1"/>
  <c r="AS109" i="5"/>
  <c r="AT109" i="5"/>
  <c r="AS110" i="5"/>
  <c r="AT110" i="5"/>
  <c r="AS111" i="5"/>
  <c r="AX111" i="5" s="1"/>
  <c r="AT111" i="5"/>
  <c r="AS112" i="5"/>
  <c r="AT112" i="5"/>
  <c r="AU112" i="5" s="1"/>
  <c r="AS113" i="5"/>
  <c r="AX113" i="5" s="1"/>
  <c r="AT113" i="5"/>
  <c r="AS114" i="5"/>
  <c r="AT114" i="5"/>
  <c r="AU114" i="5" s="1"/>
  <c r="AS115" i="5"/>
  <c r="AT115" i="5"/>
  <c r="AS116" i="5"/>
  <c r="AX116" i="5" s="1"/>
  <c r="AT116" i="5"/>
  <c r="AU116" i="5" s="1"/>
  <c r="AS117" i="5"/>
  <c r="AT117" i="5"/>
  <c r="AS118" i="5"/>
  <c r="AT118" i="5"/>
  <c r="AS119" i="5"/>
  <c r="AT119" i="5"/>
  <c r="AS120" i="5"/>
  <c r="AT120" i="5"/>
  <c r="AU120" i="5" s="1"/>
  <c r="AS121" i="5"/>
  <c r="AX121" i="5" s="1"/>
  <c r="AT121" i="5"/>
  <c r="AS122" i="5"/>
  <c r="AT122" i="5"/>
  <c r="AS123" i="5"/>
  <c r="AT123" i="5"/>
  <c r="AS124" i="5"/>
  <c r="AT124" i="5"/>
  <c r="AU124" i="5" s="1"/>
  <c r="AS125" i="5"/>
  <c r="AT125" i="5"/>
  <c r="AS126" i="5"/>
  <c r="AT126" i="5"/>
  <c r="AU126" i="5" s="1"/>
  <c r="AS127" i="5"/>
  <c r="AX127" i="5" s="1"/>
  <c r="AT127" i="5"/>
  <c r="AS128" i="5"/>
  <c r="AT128" i="5"/>
  <c r="AU128" i="5" s="1"/>
  <c r="AS129" i="5"/>
  <c r="AX129" i="5" s="1"/>
  <c r="AT129" i="5"/>
  <c r="AS130" i="5"/>
  <c r="AT130" i="5"/>
  <c r="AS131" i="5"/>
  <c r="AX131" i="5" s="1"/>
  <c r="AT131" i="5"/>
  <c r="AS132" i="5"/>
  <c r="AX132" i="5" s="1"/>
  <c r="AT132" i="5"/>
  <c r="AU132" i="5" s="1"/>
  <c r="AS133" i="5"/>
  <c r="AT133" i="5"/>
  <c r="AS134" i="5"/>
  <c r="AT134" i="5"/>
  <c r="AS135" i="5"/>
  <c r="AX135" i="5" s="1"/>
  <c r="AT135" i="5"/>
  <c r="AS136" i="5"/>
  <c r="AT136" i="5"/>
  <c r="AU136" i="5" s="1"/>
  <c r="AS137" i="5"/>
  <c r="AX137" i="5" s="1"/>
  <c r="AT137" i="5"/>
  <c r="AS138" i="5"/>
  <c r="AT138" i="5"/>
  <c r="AS139" i="5"/>
  <c r="AX139" i="5" s="1"/>
  <c r="AT139" i="5"/>
  <c r="AS140" i="5"/>
  <c r="AT140" i="5"/>
  <c r="AU140" i="5" s="1"/>
  <c r="AS141" i="5"/>
  <c r="AT141" i="5"/>
  <c r="AS142" i="5"/>
  <c r="AT142" i="5"/>
  <c r="AS143" i="5"/>
  <c r="AX143" i="5" s="1"/>
  <c r="AT143" i="5"/>
  <c r="AS144" i="5"/>
  <c r="AT144" i="5"/>
  <c r="AS145" i="5"/>
  <c r="AX145" i="5" s="1"/>
  <c r="AT145" i="5"/>
  <c r="AS146" i="5"/>
  <c r="AT146" i="5"/>
  <c r="AS147" i="5"/>
  <c r="AT147" i="5"/>
  <c r="AS148" i="5"/>
  <c r="AT148" i="5"/>
  <c r="AS149" i="5"/>
  <c r="AT149" i="5"/>
  <c r="AS150" i="5"/>
  <c r="AT150" i="5"/>
  <c r="AS151" i="5"/>
  <c r="AX151" i="5" s="1"/>
  <c r="AT151" i="5"/>
  <c r="AS152" i="5"/>
  <c r="AT152" i="5"/>
  <c r="AU152" i="5" s="1"/>
  <c r="AS153" i="5"/>
  <c r="AX153" i="5" s="1"/>
  <c r="AT153" i="5"/>
  <c r="AS154" i="5"/>
  <c r="AT154" i="5"/>
  <c r="AU154" i="5" s="1"/>
  <c r="AS155" i="5"/>
  <c r="AT155" i="5"/>
  <c r="AS156" i="5"/>
  <c r="AT156" i="5"/>
  <c r="AU156" i="5" s="1"/>
  <c r="AS157" i="5"/>
  <c r="AT157" i="5"/>
  <c r="AS158" i="5"/>
  <c r="BA158" i="5" s="1"/>
  <c r="AT158" i="5"/>
  <c r="AS159" i="5"/>
  <c r="AX159" i="5" s="1"/>
  <c r="AT159" i="5"/>
  <c r="AS160" i="5"/>
  <c r="AT160" i="5"/>
  <c r="AS161" i="5"/>
  <c r="AX161" i="5" s="1"/>
  <c r="AT161" i="5"/>
  <c r="AS162" i="5"/>
  <c r="AT162" i="5"/>
  <c r="AS163" i="5"/>
  <c r="AX163" i="5" s="1"/>
  <c r="AT163" i="5"/>
  <c r="AS164" i="5"/>
  <c r="AT164" i="5"/>
  <c r="AU164" i="5" s="1"/>
  <c r="AS165" i="5"/>
  <c r="AT165" i="5"/>
  <c r="AS166" i="5"/>
  <c r="AT166" i="5"/>
  <c r="AU166" i="5" s="1"/>
  <c r="BC166" i="5" s="1"/>
  <c r="AS167" i="5"/>
  <c r="AX167" i="5" s="1"/>
  <c r="AT167" i="5"/>
  <c r="AS168" i="5"/>
  <c r="AT168" i="5"/>
  <c r="AU168" i="5" s="1"/>
  <c r="AS169" i="5"/>
  <c r="AX169" i="5" s="1"/>
  <c r="AT169" i="5"/>
  <c r="AS170" i="5"/>
  <c r="AT170" i="5"/>
  <c r="AS171" i="5"/>
  <c r="BA171" i="5" s="1"/>
  <c r="AT171" i="5"/>
  <c r="AS172" i="5"/>
  <c r="AT172" i="5"/>
  <c r="AU172" i="5" s="1"/>
  <c r="AS173" i="5"/>
  <c r="AT173" i="5"/>
  <c r="AS174" i="5"/>
  <c r="BA174" i="5" s="1"/>
  <c r="AT174" i="5"/>
  <c r="AS175" i="5"/>
  <c r="AX175" i="5" s="1"/>
  <c r="AT175" i="5"/>
  <c r="AS176" i="5"/>
  <c r="AT176" i="5"/>
  <c r="AS177" i="5"/>
  <c r="AX177" i="5" s="1"/>
  <c r="AT177" i="5"/>
  <c r="AS178" i="5"/>
  <c r="AT178" i="5"/>
  <c r="AS179" i="5"/>
  <c r="BA179" i="5" s="1"/>
  <c r="AT179" i="5"/>
  <c r="AS180" i="5"/>
  <c r="AT180" i="5"/>
  <c r="AS181" i="5"/>
  <c r="AT181" i="5"/>
  <c r="AS182" i="5"/>
  <c r="AT182" i="5"/>
  <c r="AS183" i="5"/>
  <c r="AT183" i="5"/>
  <c r="AS184" i="5"/>
  <c r="AT184" i="5"/>
  <c r="AU184" i="5" s="1"/>
  <c r="AS185" i="5"/>
  <c r="AX185" i="5" s="1"/>
  <c r="AT185" i="5"/>
  <c r="AS186" i="5"/>
  <c r="AT186" i="5"/>
  <c r="AS187" i="5"/>
  <c r="BA187" i="5" s="1"/>
  <c r="AT187" i="5"/>
  <c r="AS188" i="5"/>
  <c r="AX188" i="5" s="1"/>
  <c r="AT188" i="5"/>
  <c r="AU188" i="5" s="1"/>
  <c r="AS189" i="5"/>
  <c r="AT189" i="5"/>
  <c r="AS190" i="5"/>
  <c r="BA190" i="5" s="1"/>
  <c r="AT190" i="5"/>
  <c r="AS191" i="5"/>
  <c r="AT191" i="5"/>
  <c r="AS192" i="5"/>
  <c r="AT192" i="5"/>
  <c r="AS193" i="5"/>
  <c r="AX193" i="5" s="1"/>
  <c r="AT193" i="5"/>
  <c r="AS194" i="5"/>
  <c r="AT194" i="5"/>
  <c r="AS195" i="5"/>
  <c r="AT195" i="5"/>
  <c r="AS196" i="5"/>
  <c r="AX196" i="5" s="1"/>
  <c r="AT196" i="5"/>
  <c r="AS197" i="5"/>
  <c r="AT197" i="5"/>
  <c r="AS198" i="5"/>
  <c r="BA198" i="5" s="1"/>
  <c r="AT198" i="5"/>
  <c r="AS199" i="5"/>
  <c r="AX199" i="5" s="1"/>
  <c r="AT199" i="5"/>
  <c r="AS200" i="5"/>
  <c r="BA200" i="5" s="1"/>
  <c r="AT200" i="5"/>
  <c r="AS201" i="5"/>
  <c r="AX201" i="5" s="1"/>
  <c r="AT201" i="5"/>
  <c r="AS202" i="5"/>
  <c r="AT202" i="5"/>
  <c r="AU202" i="5" s="1"/>
  <c r="AS203" i="5"/>
  <c r="AX203" i="5" s="1"/>
  <c r="AT203" i="5"/>
  <c r="AS204" i="5"/>
  <c r="AT204" i="5"/>
  <c r="AU204" i="5" s="1"/>
  <c r="AS205" i="5"/>
  <c r="AT205" i="5"/>
  <c r="AS206" i="5"/>
  <c r="AX206" i="5" s="1"/>
  <c r="AT206" i="5"/>
  <c r="AS207" i="5"/>
  <c r="AX207" i="5" s="1"/>
  <c r="AT207" i="5"/>
  <c r="AS208" i="5"/>
  <c r="AT208" i="5"/>
  <c r="AS209" i="5"/>
  <c r="AX209" i="5" s="1"/>
  <c r="AT209" i="5"/>
  <c r="AS210" i="5"/>
  <c r="AT210" i="5"/>
  <c r="AU210" i="5" s="1"/>
  <c r="AS211" i="5"/>
  <c r="BA211" i="5" s="1"/>
  <c r="AT211" i="5"/>
  <c r="AS212" i="5"/>
  <c r="AT212" i="5"/>
  <c r="AS213" i="5"/>
  <c r="AT213" i="5"/>
  <c r="AS214" i="5"/>
  <c r="BA214" i="5" s="1"/>
  <c r="AT214" i="5"/>
  <c r="AS215" i="5"/>
  <c r="AX215" i="5" s="1"/>
  <c r="AT215" i="5"/>
  <c r="AS216" i="5"/>
  <c r="AT216" i="5"/>
  <c r="AU216" i="5" s="1"/>
  <c r="AS217" i="5"/>
  <c r="AU217" i="5" s="1"/>
  <c r="AT217" i="5"/>
  <c r="AS218" i="5"/>
  <c r="AT218" i="5"/>
  <c r="AS219" i="5"/>
  <c r="BA219" i="5" s="1"/>
  <c r="AT219" i="5"/>
  <c r="AS220" i="5"/>
  <c r="AX220" i="5" s="1"/>
  <c r="AT220" i="5"/>
  <c r="AU220" i="5" s="1"/>
  <c r="AS221" i="5"/>
  <c r="AT221" i="5"/>
  <c r="AS222" i="5"/>
  <c r="BA222" i="5" s="1"/>
  <c r="AT222" i="5"/>
  <c r="AS223" i="5"/>
  <c r="AX223" i="5" s="1"/>
  <c r="AT223" i="5"/>
  <c r="AS224" i="5"/>
  <c r="AT224" i="5"/>
  <c r="AS225" i="5"/>
  <c r="AX225" i="5" s="1"/>
  <c r="AT225" i="5"/>
  <c r="AS226" i="5"/>
  <c r="AT226" i="5"/>
  <c r="AS227" i="5"/>
  <c r="AT227" i="5"/>
  <c r="AS228" i="5"/>
  <c r="AT228" i="5"/>
  <c r="AS229" i="5"/>
  <c r="AT229" i="5"/>
  <c r="AS230" i="5"/>
  <c r="AT230" i="5"/>
  <c r="AS231" i="5"/>
  <c r="AX231" i="5" s="1"/>
  <c r="AT231" i="5"/>
  <c r="AS232" i="5"/>
  <c r="AU232" i="5" s="1"/>
  <c r="AT232" i="5"/>
  <c r="AS233" i="5"/>
  <c r="AX233" i="5" s="1"/>
  <c r="AT233" i="5"/>
  <c r="AS234" i="5"/>
  <c r="AT234" i="5"/>
  <c r="AS235" i="5"/>
  <c r="BA235" i="5" s="1"/>
  <c r="AT235" i="5"/>
  <c r="AS236" i="5"/>
  <c r="AT236" i="5"/>
  <c r="AS237" i="5"/>
  <c r="AT237" i="5"/>
  <c r="AS238" i="5"/>
  <c r="BA238" i="5" s="1"/>
  <c r="AT238" i="5"/>
  <c r="AS239" i="5"/>
  <c r="AX239" i="5" s="1"/>
  <c r="AT239" i="5"/>
  <c r="AS240" i="5"/>
  <c r="AT240" i="5"/>
  <c r="AU240" i="5" s="1"/>
  <c r="AS241" i="5"/>
  <c r="AX241" i="5" s="1"/>
  <c r="AT241" i="5"/>
  <c r="AS242" i="5"/>
  <c r="AT242" i="5"/>
  <c r="AU242" i="5" s="1"/>
  <c r="AS243" i="5"/>
  <c r="BA243" i="5" s="1"/>
  <c r="AT243" i="5"/>
  <c r="AS244" i="5"/>
  <c r="AT244" i="5"/>
  <c r="AS245" i="5"/>
  <c r="AT245" i="5"/>
  <c r="AS246" i="5"/>
  <c r="AT246" i="5"/>
  <c r="AS247" i="5"/>
  <c r="AT247" i="5"/>
  <c r="AS248" i="5"/>
  <c r="AT248" i="5"/>
  <c r="AS249" i="5"/>
  <c r="AX249" i="5" s="1"/>
  <c r="AT249" i="5"/>
  <c r="AS250" i="5"/>
  <c r="AT250" i="5"/>
  <c r="AS251" i="5"/>
  <c r="BA251" i="5" s="1"/>
  <c r="AT251" i="5"/>
  <c r="AS252" i="5"/>
  <c r="AT252" i="5"/>
  <c r="AU252" i="5" s="1"/>
  <c r="AS253" i="5"/>
  <c r="AT253" i="5"/>
  <c r="AS254" i="5"/>
  <c r="BA254" i="5" s="1"/>
  <c r="AT254" i="5"/>
  <c r="AU254" i="5" s="1"/>
  <c r="BC254" i="5" s="1"/>
  <c r="AS255" i="5"/>
  <c r="AT255" i="5"/>
  <c r="AS256" i="5"/>
  <c r="AT256" i="5"/>
  <c r="AS257" i="5"/>
  <c r="AX257" i="5" s="1"/>
  <c r="AT257" i="5"/>
  <c r="AS258" i="5"/>
  <c r="AT258" i="5"/>
  <c r="AS259" i="5"/>
  <c r="AT259" i="5"/>
  <c r="AS260" i="5"/>
  <c r="AT260" i="5"/>
  <c r="AU260" i="5" s="1"/>
  <c r="AS261" i="5"/>
  <c r="AT261" i="5"/>
  <c r="AU224" i="5"/>
  <c r="AU158" i="5"/>
  <c r="AU144" i="5"/>
  <c r="AU104" i="5"/>
  <c r="AU96" i="5"/>
  <c r="AU50" i="5"/>
  <c r="AU241" i="5"/>
  <c r="AU213" i="5"/>
  <c r="AU148" i="5"/>
  <c r="AU145" i="5"/>
  <c r="AU82" i="5"/>
  <c r="AU60" i="5"/>
  <c r="AU13" i="5"/>
  <c r="AP205" i="5"/>
  <c r="AP201" i="5"/>
  <c r="AP197" i="5"/>
  <c r="AP193" i="5"/>
  <c r="AP189" i="5"/>
  <c r="AP185" i="5"/>
  <c r="AP181" i="5"/>
  <c r="AP177" i="5"/>
  <c r="AP173" i="5"/>
  <c r="AP169" i="5"/>
  <c r="AP165" i="5"/>
  <c r="AP161" i="5"/>
  <c r="AP157" i="5"/>
  <c r="AP153" i="5"/>
  <c r="AP149" i="5"/>
  <c r="AP145" i="5"/>
  <c r="AP141" i="5"/>
  <c r="AP10" i="5"/>
  <c r="AP12" i="5"/>
  <c r="AP14" i="5"/>
  <c r="AP18" i="5"/>
  <c r="AP22" i="5"/>
  <c r="AP24" i="5"/>
  <c r="AP26" i="5"/>
  <c r="AP28" i="5"/>
  <c r="AP30" i="5"/>
  <c r="AP56" i="5"/>
  <c r="AP58" i="5"/>
  <c r="AP72" i="5"/>
  <c r="AP74" i="5"/>
  <c r="AP76" i="5"/>
  <c r="AP87" i="5"/>
  <c r="AP89" i="5"/>
  <c r="AP91" i="5"/>
  <c r="AP98" i="5"/>
  <c r="AP100" i="5"/>
  <c r="AP106" i="5"/>
  <c r="AP108" i="5"/>
  <c r="AP135" i="5"/>
  <c r="AP133" i="5"/>
  <c r="AP137" i="5"/>
  <c r="AP139" i="5"/>
  <c r="AP209" i="5"/>
  <c r="AP211" i="5"/>
  <c r="AP213" i="5"/>
  <c r="AP238" i="5"/>
  <c r="AP240" i="5"/>
  <c r="AP242" i="5"/>
  <c r="AP244" i="5"/>
  <c r="AP246" i="5"/>
  <c r="AP248" i="5"/>
  <c r="AP250" i="5"/>
  <c r="AP252" i="5"/>
  <c r="AP254" i="5"/>
  <c r="AP256" i="5"/>
  <c r="AP258" i="5"/>
  <c r="AP260" i="5"/>
  <c r="AP233" i="5"/>
  <c r="AP230" i="5"/>
  <c r="AP227" i="5"/>
  <c r="AP224" i="5"/>
  <c r="AP215" i="5"/>
  <c r="AP218" i="5"/>
  <c r="AP221" i="5"/>
  <c r="AP130" i="5"/>
  <c r="AP127" i="5"/>
  <c r="AP124" i="5"/>
  <c r="AP121" i="5"/>
  <c r="AP113" i="5"/>
  <c r="AP110" i="5"/>
  <c r="AP84" i="5"/>
  <c r="AP81" i="5"/>
  <c r="AP78" i="5"/>
  <c r="AP69" i="5"/>
  <c r="AP66" i="5"/>
  <c r="AP63" i="5"/>
  <c r="AP60" i="5"/>
  <c r="AP50" i="5"/>
  <c r="AP44" i="5"/>
  <c r="AP35" i="5"/>
  <c r="AP32" i="5"/>
  <c r="AP7" i="5"/>
  <c r="AP4" i="5"/>
  <c r="AL261" i="5"/>
  <c r="AK261" i="5"/>
  <c r="AM261" i="5" s="1"/>
  <c r="AL260" i="5"/>
  <c r="AK260" i="5"/>
  <c r="AL259" i="5"/>
  <c r="AM259" i="5" s="1"/>
  <c r="AK259" i="5"/>
  <c r="AL258" i="5"/>
  <c r="AK258" i="5"/>
  <c r="AL257" i="5"/>
  <c r="AK257" i="5"/>
  <c r="AL256" i="5"/>
  <c r="AK256" i="5"/>
  <c r="AL255" i="5"/>
  <c r="AK255" i="5"/>
  <c r="AL254" i="5"/>
  <c r="AK254" i="5"/>
  <c r="AL253" i="5"/>
  <c r="AK253" i="5"/>
  <c r="AL252" i="5"/>
  <c r="AK252" i="5"/>
  <c r="AL251" i="5"/>
  <c r="AM251" i="5" s="1"/>
  <c r="AK251" i="5"/>
  <c r="AL250" i="5"/>
  <c r="AK250" i="5"/>
  <c r="AL249" i="5"/>
  <c r="AK249" i="5"/>
  <c r="AL248" i="5"/>
  <c r="AK248" i="5"/>
  <c r="AL247" i="5"/>
  <c r="AK247" i="5"/>
  <c r="AL246" i="5"/>
  <c r="AK246" i="5"/>
  <c r="AL245" i="5"/>
  <c r="AK245" i="5"/>
  <c r="AL244" i="5"/>
  <c r="AK244" i="5"/>
  <c r="AL243" i="5"/>
  <c r="AM243" i="5" s="1"/>
  <c r="AK243" i="5"/>
  <c r="AL242" i="5"/>
  <c r="AK242" i="5"/>
  <c r="AL241" i="5"/>
  <c r="AK241" i="5"/>
  <c r="AL240" i="5"/>
  <c r="AK240" i="5"/>
  <c r="AL239" i="5"/>
  <c r="AK239" i="5"/>
  <c r="AL238" i="5"/>
  <c r="AK238" i="5"/>
  <c r="AL237" i="5"/>
  <c r="AK237" i="5"/>
  <c r="AL236" i="5"/>
  <c r="AK236" i="5"/>
  <c r="AL235" i="5"/>
  <c r="AM235" i="5" s="1"/>
  <c r="AK235" i="5"/>
  <c r="AL234" i="5"/>
  <c r="AK234" i="5"/>
  <c r="AL233" i="5"/>
  <c r="AK233" i="5"/>
  <c r="AL232" i="5"/>
  <c r="AK232" i="5"/>
  <c r="AL231" i="5"/>
  <c r="AK231" i="5"/>
  <c r="AL230" i="5"/>
  <c r="AK230" i="5"/>
  <c r="AL229" i="5"/>
  <c r="AK229" i="5"/>
  <c r="AL228" i="5"/>
  <c r="AK228" i="5"/>
  <c r="AL227" i="5"/>
  <c r="AM227" i="5" s="1"/>
  <c r="AK227" i="5"/>
  <c r="AL226" i="5"/>
  <c r="AK226" i="5"/>
  <c r="AL225" i="5"/>
  <c r="AK225" i="5"/>
  <c r="AL224" i="5"/>
  <c r="AK224" i="5"/>
  <c r="AL223" i="5"/>
  <c r="AK223" i="5"/>
  <c r="AL222" i="5"/>
  <c r="AK222" i="5"/>
  <c r="AL221" i="5"/>
  <c r="AK221" i="5"/>
  <c r="AL220" i="5"/>
  <c r="AK220" i="5"/>
  <c r="AL219" i="5"/>
  <c r="AM219" i="5" s="1"/>
  <c r="AK219" i="5"/>
  <c r="AL218" i="5"/>
  <c r="AK218" i="5"/>
  <c r="AL217" i="5"/>
  <c r="AK217" i="5"/>
  <c r="AL216" i="5"/>
  <c r="AK216" i="5"/>
  <c r="AL215" i="5"/>
  <c r="AK215" i="5"/>
  <c r="AL214" i="5"/>
  <c r="AK214" i="5"/>
  <c r="AL213" i="5"/>
  <c r="AK213" i="5"/>
  <c r="AM213" i="5" s="1"/>
  <c r="AL212" i="5"/>
  <c r="AK212" i="5"/>
  <c r="AL211" i="5"/>
  <c r="AM211" i="5" s="1"/>
  <c r="AK211" i="5"/>
  <c r="AL210" i="5"/>
  <c r="AK210" i="5"/>
  <c r="AL209" i="5"/>
  <c r="AK209" i="5"/>
  <c r="AL208" i="5"/>
  <c r="AK208" i="5"/>
  <c r="AL207" i="5"/>
  <c r="AK207" i="5"/>
  <c r="AL206" i="5"/>
  <c r="AK206" i="5"/>
  <c r="AL205" i="5"/>
  <c r="AK205" i="5"/>
  <c r="AL204" i="5"/>
  <c r="AK204" i="5"/>
  <c r="AL203" i="5"/>
  <c r="AM203" i="5" s="1"/>
  <c r="AK203" i="5"/>
  <c r="AL202" i="5"/>
  <c r="AK202" i="5"/>
  <c r="AL201" i="5"/>
  <c r="AK201" i="5"/>
  <c r="AL200" i="5"/>
  <c r="AK200" i="5"/>
  <c r="AL199" i="5"/>
  <c r="AK199" i="5"/>
  <c r="AL198" i="5"/>
  <c r="AK198" i="5"/>
  <c r="AL197" i="5"/>
  <c r="AK197" i="5"/>
  <c r="AL196" i="5"/>
  <c r="AK196" i="5"/>
  <c r="AL195" i="5"/>
  <c r="AM195" i="5" s="1"/>
  <c r="AK195" i="5"/>
  <c r="AL194" i="5"/>
  <c r="AK194" i="5"/>
  <c r="AL193" i="5"/>
  <c r="AK193" i="5"/>
  <c r="AL192" i="5"/>
  <c r="AK192" i="5"/>
  <c r="AL191" i="5"/>
  <c r="AK191" i="5"/>
  <c r="AL190" i="5"/>
  <c r="AK190" i="5"/>
  <c r="AL189" i="5"/>
  <c r="AK189" i="5"/>
  <c r="AL188" i="5"/>
  <c r="AK188" i="5"/>
  <c r="AL187" i="5"/>
  <c r="AM187" i="5" s="1"/>
  <c r="AK187" i="5"/>
  <c r="AL186" i="5"/>
  <c r="AK186" i="5"/>
  <c r="AM186" i="5" s="1"/>
  <c r="AL185" i="5"/>
  <c r="AK185" i="5"/>
  <c r="AL184" i="5"/>
  <c r="AK184" i="5"/>
  <c r="AL183" i="5"/>
  <c r="AK183" i="5"/>
  <c r="AL182" i="5"/>
  <c r="AK182" i="5"/>
  <c r="AL181" i="5"/>
  <c r="AK181" i="5"/>
  <c r="AL180" i="5"/>
  <c r="AK180" i="5"/>
  <c r="AL179" i="5"/>
  <c r="AM179" i="5" s="1"/>
  <c r="AK179" i="5"/>
  <c r="AL178" i="5"/>
  <c r="AK178" i="5"/>
  <c r="AM178" i="5" s="1"/>
  <c r="AL177" i="5"/>
  <c r="AK177" i="5"/>
  <c r="AL176" i="5"/>
  <c r="AK176" i="5"/>
  <c r="AL175" i="5"/>
  <c r="AK175" i="5"/>
  <c r="AL174" i="5"/>
  <c r="AK174" i="5"/>
  <c r="AL173" i="5"/>
  <c r="AK173" i="5"/>
  <c r="AL172" i="5"/>
  <c r="AK172" i="5"/>
  <c r="AL171" i="5"/>
  <c r="AM171" i="5" s="1"/>
  <c r="AK171" i="5"/>
  <c r="AL170" i="5"/>
  <c r="AK170" i="5"/>
  <c r="AM170" i="5" s="1"/>
  <c r="AL169" i="5"/>
  <c r="AK169" i="5"/>
  <c r="AL168" i="5"/>
  <c r="AK168" i="5"/>
  <c r="AL167" i="5"/>
  <c r="AK167" i="5"/>
  <c r="AL166" i="5"/>
  <c r="AK166" i="5"/>
  <c r="AM166" i="5" s="1"/>
  <c r="AL165" i="5"/>
  <c r="AK165" i="5"/>
  <c r="AL164" i="5"/>
  <c r="AK164" i="5"/>
  <c r="AL163" i="5"/>
  <c r="AM163" i="5" s="1"/>
  <c r="AK163" i="5"/>
  <c r="AL162" i="5"/>
  <c r="AK162" i="5"/>
  <c r="AL161" i="5"/>
  <c r="AK161" i="5"/>
  <c r="AM161" i="5" s="1"/>
  <c r="AL160" i="5"/>
  <c r="AK160" i="5"/>
  <c r="AL159" i="5"/>
  <c r="AK159" i="5"/>
  <c r="AL158" i="5"/>
  <c r="AK158" i="5"/>
  <c r="AM158" i="5" s="1"/>
  <c r="AL157" i="5"/>
  <c r="AK157" i="5"/>
  <c r="AL156" i="5"/>
  <c r="AK156" i="5"/>
  <c r="AL155" i="5"/>
  <c r="AM155" i="5" s="1"/>
  <c r="AK155" i="5"/>
  <c r="AL154" i="5"/>
  <c r="AK154" i="5"/>
  <c r="AM154" i="5" s="1"/>
  <c r="AL153" i="5"/>
  <c r="AK153" i="5"/>
  <c r="AL152" i="5"/>
  <c r="AK152" i="5"/>
  <c r="AL151" i="5"/>
  <c r="AK151" i="5"/>
  <c r="AL150" i="5"/>
  <c r="AK150" i="5"/>
  <c r="AM150" i="5" s="1"/>
  <c r="AL149" i="5"/>
  <c r="AK149" i="5"/>
  <c r="AM149" i="5" s="1"/>
  <c r="AL148" i="5"/>
  <c r="AK148" i="5"/>
  <c r="AL147" i="5"/>
  <c r="AM147" i="5" s="1"/>
  <c r="AK147" i="5"/>
  <c r="AL146" i="5"/>
  <c r="AK146" i="5"/>
  <c r="AM146" i="5" s="1"/>
  <c r="AL145" i="5"/>
  <c r="AK145" i="5"/>
  <c r="AL144" i="5"/>
  <c r="AK144" i="5"/>
  <c r="AL143" i="5"/>
  <c r="AK143" i="5"/>
  <c r="AL142" i="5"/>
  <c r="AK142" i="5"/>
  <c r="AM142" i="5" s="1"/>
  <c r="AL141" i="5"/>
  <c r="AK141" i="5"/>
  <c r="AL140" i="5"/>
  <c r="AK140" i="5"/>
  <c r="AL139" i="5"/>
  <c r="AM139" i="5" s="1"/>
  <c r="AK139" i="5"/>
  <c r="AL138" i="5"/>
  <c r="AK138" i="5"/>
  <c r="AM138" i="5" s="1"/>
  <c r="AL137" i="5"/>
  <c r="AK137" i="5"/>
  <c r="AL136" i="5"/>
  <c r="AK136" i="5"/>
  <c r="AL135" i="5"/>
  <c r="AK135" i="5"/>
  <c r="AL134" i="5"/>
  <c r="AK134" i="5"/>
  <c r="AM134" i="5" s="1"/>
  <c r="AL133" i="5"/>
  <c r="AK133" i="5"/>
  <c r="AL132" i="5"/>
  <c r="AK132" i="5"/>
  <c r="AL131" i="5"/>
  <c r="AM131" i="5" s="1"/>
  <c r="AK131" i="5"/>
  <c r="AL130" i="5"/>
  <c r="AK130" i="5"/>
  <c r="AM130" i="5" s="1"/>
  <c r="AL129" i="5"/>
  <c r="AK129" i="5"/>
  <c r="AL128" i="5"/>
  <c r="AK128" i="5"/>
  <c r="AL127" i="5"/>
  <c r="AK127" i="5"/>
  <c r="AL126" i="5"/>
  <c r="AK126" i="5"/>
  <c r="AM126" i="5" s="1"/>
  <c r="AL125" i="5"/>
  <c r="AK125" i="5"/>
  <c r="AL124" i="5"/>
  <c r="AK124" i="5"/>
  <c r="AL123" i="5"/>
  <c r="AM123" i="5" s="1"/>
  <c r="AK123" i="5"/>
  <c r="AL122" i="5"/>
  <c r="AK122" i="5"/>
  <c r="AM122" i="5" s="1"/>
  <c r="AL121" i="5"/>
  <c r="AK121" i="5"/>
  <c r="AL120" i="5"/>
  <c r="AK120" i="5"/>
  <c r="AL119" i="5"/>
  <c r="AK119" i="5"/>
  <c r="AL118" i="5"/>
  <c r="AK118" i="5"/>
  <c r="AM118" i="5" s="1"/>
  <c r="AL117" i="5"/>
  <c r="AK117" i="5"/>
  <c r="AL116" i="5"/>
  <c r="AK116" i="5"/>
  <c r="AL115" i="5"/>
  <c r="AM115" i="5" s="1"/>
  <c r="AK115" i="5"/>
  <c r="AL114" i="5"/>
  <c r="AK114" i="5"/>
  <c r="AM114" i="5" s="1"/>
  <c r="AL113" i="5"/>
  <c r="AK113" i="5"/>
  <c r="AM113" i="5" s="1"/>
  <c r="AL112" i="5"/>
  <c r="AK112" i="5"/>
  <c r="AL111" i="5"/>
  <c r="AK111" i="5"/>
  <c r="AL110" i="5"/>
  <c r="AK110" i="5"/>
  <c r="AM110" i="5" s="1"/>
  <c r="AL109" i="5"/>
  <c r="AK109" i="5"/>
  <c r="AL108" i="5"/>
  <c r="AK108" i="5"/>
  <c r="AL107" i="5"/>
  <c r="AM107" i="5" s="1"/>
  <c r="AK107" i="5"/>
  <c r="AL106" i="5"/>
  <c r="AK106" i="5"/>
  <c r="AL105" i="5"/>
  <c r="AK105" i="5"/>
  <c r="AL104" i="5"/>
  <c r="AK104" i="5"/>
  <c r="AL103" i="5"/>
  <c r="AK103" i="5"/>
  <c r="AL102" i="5"/>
  <c r="AK102" i="5"/>
  <c r="AM102" i="5" s="1"/>
  <c r="AL101" i="5"/>
  <c r="AK101" i="5"/>
  <c r="AL100" i="5"/>
  <c r="AK100" i="5"/>
  <c r="AL99" i="5"/>
  <c r="AM99" i="5" s="1"/>
  <c r="AK99" i="5"/>
  <c r="AL98" i="5"/>
  <c r="AK98" i="5"/>
  <c r="AM98" i="5" s="1"/>
  <c r="AL97" i="5"/>
  <c r="AK97" i="5"/>
  <c r="AL96" i="5"/>
  <c r="AK96" i="5"/>
  <c r="AL95" i="5"/>
  <c r="AK95" i="5"/>
  <c r="AL94" i="5"/>
  <c r="AK94" i="5"/>
  <c r="AM94" i="5" s="1"/>
  <c r="AL93" i="5"/>
  <c r="AK93" i="5"/>
  <c r="AL92" i="5"/>
  <c r="AK92" i="5"/>
  <c r="AL91" i="5"/>
  <c r="AM91" i="5" s="1"/>
  <c r="AK91" i="5"/>
  <c r="AL90" i="5"/>
  <c r="AK90" i="5"/>
  <c r="AM90" i="5" s="1"/>
  <c r="AL89" i="5"/>
  <c r="AK89" i="5"/>
  <c r="AL88" i="5"/>
  <c r="AK88" i="5"/>
  <c r="AL87" i="5"/>
  <c r="AK87" i="5"/>
  <c r="AL86" i="5"/>
  <c r="AK86" i="5"/>
  <c r="AM86" i="5" s="1"/>
  <c r="AL85" i="5"/>
  <c r="AK85" i="5"/>
  <c r="AM85" i="5" s="1"/>
  <c r="AL84" i="5"/>
  <c r="AK84" i="5"/>
  <c r="AL83" i="5"/>
  <c r="AM83" i="5" s="1"/>
  <c r="AK83" i="5"/>
  <c r="AL82" i="5"/>
  <c r="AK82" i="5"/>
  <c r="AM82" i="5" s="1"/>
  <c r="AL81" i="5"/>
  <c r="AK81" i="5"/>
  <c r="AL80" i="5"/>
  <c r="AK80" i="5"/>
  <c r="AL79" i="5"/>
  <c r="AK79" i="5"/>
  <c r="AL78" i="5"/>
  <c r="AK78" i="5"/>
  <c r="AM78" i="5" s="1"/>
  <c r="AL77" i="5"/>
  <c r="AK77" i="5"/>
  <c r="AL76" i="5"/>
  <c r="AK76" i="5"/>
  <c r="AL75" i="5"/>
  <c r="AM75" i="5" s="1"/>
  <c r="AK75" i="5"/>
  <c r="AL74" i="5"/>
  <c r="AK74" i="5"/>
  <c r="AM74" i="5" s="1"/>
  <c r="AL73" i="5"/>
  <c r="AK73" i="5"/>
  <c r="AL72" i="5"/>
  <c r="AK72" i="5"/>
  <c r="AL71" i="5"/>
  <c r="AK71" i="5"/>
  <c r="AL70" i="5"/>
  <c r="AK70" i="5"/>
  <c r="AM70" i="5" s="1"/>
  <c r="AL69" i="5"/>
  <c r="AK69" i="5"/>
  <c r="AL68" i="5"/>
  <c r="AK68" i="5"/>
  <c r="AL67" i="5"/>
  <c r="AM67" i="5" s="1"/>
  <c r="AK67" i="5"/>
  <c r="AL66" i="5"/>
  <c r="AK66" i="5"/>
  <c r="AM66" i="5" s="1"/>
  <c r="AL65" i="5"/>
  <c r="AK65" i="5"/>
  <c r="AL64" i="5"/>
  <c r="AK64" i="5"/>
  <c r="AL63" i="5"/>
  <c r="AK63" i="5"/>
  <c r="AL62" i="5"/>
  <c r="AK62" i="5"/>
  <c r="AL61" i="5"/>
  <c r="AK61" i="5"/>
  <c r="AL60" i="5"/>
  <c r="AK60" i="5"/>
  <c r="AL59" i="5"/>
  <c r="AK59" i="5"/>
  <c r="AL58" i="5"/>
  <c r="AK58" i="5"/>
  <c r="AL57" i="5"/>
  <c r="AK57" i="5"/>
  <c r="AL56" i="5"/>
  <c r="AK56" i="5"/>
  <c r="AL52" i="5"/>
  <c r="AK52" i="5"/>
  <c r="AL51" i="5"/>
  <c r="AK51" i="5"/>
  <c r="AM51" i="5" s="1"/>
  <c r="AL50" i="5"/>
  <c r="AK50" i="5"/>
  <c r="AL46" i="5"/>
  <c r="AK46" i="5"/>
  <c r="AL45" i="5"/>
  <c r="AK45" i="5"/>
  <c r="AL44" i="5"/>
  <c r="AK44" i="5"/>
  <c r="AL37" i="5"/>
  <c r="AK37" i="5"/>
  <c r="AL36" i="5"/>
  <c r="AK36" i="5"/>
  <c r="AL35" i="5"/>
  <c r="AK35" i="5"/>
  <c r="AL34" i="5"/>
  <c r="AK34" i="5"/>
  <c r="AL33" i="5"/>
  <c r="AK33" i="5"/>
  <c r="AL32" i="5"/>
  <c r="AK32" i="5"/>
  <c r="AL31" i="5"/>
  <c r="AK31" i="5"/>
  <c r="AL30" i="5"/>
  <c r="AK30" i="5"/>
  <c r="AL29" i="5"/>
  <c r="AK29" i="5"/>
  <c r="AL28" i="5"/>
  <c r="AK28" i="5"/>
  <c r="AL27" i="5"/>
  <c r="AK27" i="5"/>
  <c r="AL26" i="5"/>
  <c r="AK26" i="5"/>
  <c r="AL25" i="5"/>
  <c r="AK25" i="5"/>
  <c r="AL24" i="5"/>
  <c r="AK24" i="5"/>
  <c r="AL23" i="5"/>
  <c r="AK23" i="5"/>
  <c r="AL22" i="5"/>
  <c r="AK22" i="5"/>
  <c r="AL19" i="5"/>
  <c r="AK19" i="5"/>
  <c r="AL18" i="5"/>
  <c r="AK18" i="5"/>
  <c r="AL15" i="5"/>
  <c r="AK15" i="5"/>
  <c r="AL14" i="5"/>
  <c r="AK14" i="5"/>
  <c r="AL13" i="5"/>
  <c r="AK13" i="5"/>
  <c r="AL12" i="5"/>
  <c r="AK12" i="5"/>
  <c r="AL11" i="5"/>
  <c r="AK11" i="5"/>
  <c r="AL10" i="5"/>
  <c r="AK10" i="5"/>
  <c r="AL9" i="5"/>
  <c r="AK9" i="5"/>
  <c r="AL8" i="5"/>
  <c r="AK8" i="5"/>
  <c r="AL7" i="5"/>
  <c r="AK7" i="5"/>
  <c r="AL6" i="5"/>
  <c r="AK6" i="5"/>
  <c r="AL5" i="5"/>
  <c r="AK5" i="5"/>
  <c r="AL4" i="5"/>
  <c r="AK4" i="5"/>
  <c r="AM162" i="5"/>
  <c r="AM106" i="5"/>
  <c r="AG261" i="5"/>
  <c r="AG260" i="5"/>
  <c r="AG259" i="5"/>
  <c r="AG258" i="5"/>
  <c r="AG257" i="5"/>
  <c r="AG256" i="5"/>
  <c r="AG255" i="5"/>
  <c r="AG254" i="5"/>
  <c r="AG253" i="5"/>
  <c r="AG252" i="5"/>
  <c r="AG251" i="5"/>
  <c r="AG250" i="5"/>
  <c r="AG249" i="5"/>
  <c r="AG248" i="5"/>
  <c r="AG247" i="5"/>
  <c r="AG246" i="5"/>
  <c r="AG245" i="5"/>
  <c r="AG244" i="5"/>
  <c r="AG243" i="5"/>
  <c r="AG242" i="5"/>
  <c r="AG241" i="5"/>
  <c r="AG240" i="5"/>
  <c r="AG239" i="5"/>
  <c r="AG238" i="5"/>
  <c r="AG237" i="5"/>
  <c r="AG236" i="5"/>
  <c r="AG235" i="5"/>
  <c r="AG234" i="5"/>
  <c r="AG233" i="5"/>
  <c r="AG232" i="5"/>
  <c r="AG231" i="5"/>
  <c r="AG230" i="5"/>
  <c r="AG229" i="5"/>
  <c r="AG228" i="5"/>
  <c r="AG227" i="5"/>
  <c r="AG226" i="5"/>
  <c r="AG225" i="5"/>
  <c r="AG224" i="5"/>
  <c r="AG223" i="5"/>
  <c r="AG222" i="5"/>
  <c r="AG221" i="5"/>
  <c r="AG220" i="5"/>
  <c r="AG219" i="5"/>
  <c r="AG218" i="5"/>
  <c r="AG217" i="5"/>
  <c r="AG216" i="5"/>
  <c r="AG215" i="5"/>
  <c r="AG214" i="5"/>
  <c r="AG213" i="5"/>
  <c r="AG212" i="5"/>
  <c r="AG211" i="5"/>
  <c r="AG210" i="5"/>
  <c r="AG209" i="5"/>
  <c r="AG208" i="5"/>
  <c r="AG207" i="5"/>
  <c r="AG206" i="5"/>
  <c r="AG205" i="5"/>
  <c r="AG204" i="5"/>
  <c r="AG203" i="5"/>
  <c r="AG202" i="5"/>
  <c r="AG201" i="5"/>
  <c r="AG200" i="5"/>
  <c r="AG199" i="5"/>
  <c r="AG198" i="5"/>
  <c r="AG197" i="5"/>
  <c r="AG196" i="5"/>
  <c r="AG195" i="5"/>
  <c r="AG194" i="5"/>
  <c r="AG193" i="5"/>
  <c r="AG192" i="5"/>
  <c r="AG191" i="5"/>
  <c r="AG190" i="5"/>
  <c r="AG189" i="5"/>
  <c r="AG188" i="5"/>
  <c r="AG187" i="5"/>
  <c r="AG186" i="5"/>
  <c r="AG185" i="5"/>
  <c r="AG184" i="5"/>
  <c r="AG183" i="5"/>
  <c r="AG182" i="5"/>
  <c r="AG181" i="5"/>
  <c r="AG180" i="5"/>
  <c r="AG179" i="5"/>
  <c r="AG178" i="5"/>
  <c r="AG177" i="5"/>
  <c r="AG176" i="5"/>
  <c r="AG175" i="5"/>
  <c r="AG174" i="5"/>
  <c r="AG173" i="5"/>
  <c r="AG172" i="5"/>
  <c r="AG171" i="5"/>
  <c r="AG170" i="5"/>
  <c r="AG169" i="5"/>
  <c r="AG168" i="5"/>
  <c r="AG167" i="5"/>
  <c r="AG166" i="5"/>
  <c r="AG165" i="5"/>
  <c r="AG164" i="5"/>
  <c r="AG163" i="5"/>
  <c r="AG162" i="5"/>
  <c r="AG161" i="5"/>
  <c r="AG160" i="5"/>
  <c r="AG159" i="5"/>
  <c r="AG158" i="5"/>
  <c r="AG157" i="5"/>
  <c r="AG156" i="5"/>
  <c r="AG155" i="5"/>
  <c r="AG154" i="5"/>
  <c r="AG153" i="5"/>
  <c r="AG152" i="5"/>
  <c r="AG151" i="5"/>
  <c r="AG150" i="5"/>
  <c r="AG149" i="5"/>
  <c r="AG148" i="5"/>
  <c r="AG147" i="5"/>
  <c r="AG146" i="5"/>
  <c r="AG145" i="5"/>
  <c r="AG144" i="5"/>
  <c r="AG143" i="5"/>
  <c r="AG142" i="5"/>
  <c r="AG141" i="5"/>
  <c r="AG140" i="5"/>
  <c r="AG139" i="5"/>
  <c r="AG138" i="5"/>
  <c r="AG137" i="5"/>
  <c r="AG136" i="5"/>
  <c r="AG135" i="5"/>
  <c r="AG134" i="5"/>
  <c r="AG133" i="5"/>
  <c r="AG132" i="5"/>
  <c r="AG131" i="5"/>
  <c r="AG130" i="5"/>
  <c r="AG129" i="5"/>
  <c r="AG128" i="5"/>
  <c r="AG127" i="5"/>
  <c r="AG126" i="5"/>
  <c r="AG125" i="5"/>
  <c r="AG124" i="5"/>
  <c r="AG123" i="5"/>
  <c r="AG122" i="5"/>
  <c r="AG121" i="5"/>
  <c r="AG120" i="5"/>
  <c r="AG119" i="5"/>
  <c r="AG118" i="5"/>
  <c r="AG117" i="5"/>
  <c r="AG116" i="5"/>
  <c r="AG115" i="5"/>
  <c r="AG114" i="5"/>
  <c r="AI114" i="5" s="1"/>
  <c r="AG113" i="5"/>
  <c r="AG112" i="5"/>
  <c r="AG111" i="5"/>
  <c r="AG110" i="5"/>
  <c r="AG109" i="5"/>
  <c r="AG108" i="5"/>
  <c r="AG107" i="5"/>
  <c r="AG106" i="5"/>
  <c r="AG105" i="5"/>
  <c r="AG104" i="5"/>
  <c r="AG103" i="5"/>
  <c r="AG102" i="5"/>
  <c r="AG101" i="5"/>
  <c r="AG100" i="5"/>
  <c r="AG99" i="5"/>
  <c r="AG98" i="5"/>
  <c r="AG97" i="5"/>
  <c r="AG96" i="5"/>
  <c r="AG95" i="5"/>
  <c r="AG94" i="5"/>
  <c r="AG93" i="5"/>
  <c r="AG92" i="5"/>
  <c r="AG91" i="5"/>
  <c r="AG90" i="5"/>
  <c r="AG89" i="5"/>
  <c r="AG88" i="5"/>
  <c r="AG87" i="5"/>
  <c r="AG86" i="5"/>
  <c r="AG85" i="5"/>
  <c r="AG84" i="5"/>
  <c r="AG83" i="5"/>
  <c r="AG82" i="5"/>
  <c r="AG81" i="5"/>
  <c r="AG80" i="5"/>
  <c r="AG79" i="5"/>
  <c r="AG78" i="5"/>
  <c r="AG77" i="5"/>
  <c r="AG76" i="5"/>
  <c r="AG75" i="5"/>
  <c r="AG74" i="5"/>
  <c r="AG73" i="5"/>
  <c r="AG72" i="5"/>
  <c r="AG71" i="5"/>
  <c r="AG70" i="5"/>
  <c r="AG69" i="5"/>
  <c r="AG68" i="5"/>
  <c r="AG67" i="5"/>
  <c r="AG66" i="5"/>
  <c r="AG65" i="5"/>
  <c r="AG64" i="5"/>
  <c r="AG63" i="5"/>
  <c r="AG62" i="5"/>
  <c r="AG61" i="5"/>
  <c r="AG60" i="5"/>
  <c r="AG59" i="5"/>
  <c r="AG58" i="5"/>
  <c r="AG57" i="5"/>
  <c r="AG56" i="5"/>
  <c r="AG52" i="5"/>
  <c r="AG51" i="5"/>
  <c r="AG50" i="5"/>
  <c r="AG46" i="5"/>
  <c r="AG45" i="5"/>
  <c r="AG44" i="5"/>
  <c r="AG37" i="5"/>
  <c r="AG36" i="5"/>
  <c r="AG35" i="5"/>
  <c r="AG34" i="5"/>
  <c r="AG33" i="5"/>
  <c r="AG32" i="5"/>
  <c r="AG31" i="5"/>
  <c r="AG30" i="5"/>
  <c r="AG29" i="5"/>
  <c r="AG28" i="5"/>
  <c r="AG27" i="5"/>
  <c r="AG26" i="5"/>
  <c r="AG25" i="5"/>
  <c r="AG24" i="5"/>
  <c r="AG23" i="5"/>
  <c r="AG22" i="5"/>
  <c r="AG19" i="5"/>
  <c r="AG18" i="5"/>
  <c r="AG15" i="5"/>
  <c r="AG14" i="5"/>
  <c r="AG13" i="5"/>
  <c r="AG12" i="5"/>
  <c r="AG11" i="5"/>
  <c r="AG10" i="5"/>
  <c r="AG9" i="5"/>
  <c r="AG8" i="5"/>
  <c r="AG7" i="5"/>
  <c r="AG6" i="5"/>
  <c r="AG5" i="5"/>
  <c r="AG4" i="5"/>
  <c r="AH261" i="5"/>
  <c r="AH260" i="5"/>
  <c r="AH259" i="5"/>
  <c r="AH258" i="5"/>
  <c r="AH257" i="5"/>
  <c r="AH256" i="5"/>
  <c r="AH255" i="5"/>
  <c r="AH254" i="5"/>
  <c r="AH253" i="5"/>
  <c r="AH252" i="5"/>
  <c r="AH251" i="5"/>
  <c r="AH250" i="5"/>
  <c r="AH249" i="5"/>
  <c r="AH248" i="5"/>
  <c r="AH247" i="5"/>
  <c r="AH246" i="5"/>
  <c r="AH245" i="5"/>
  <c r="AI245" i="5" s="1"/>
  <c r="AH244" i="5"/>
  <c r="AH243" i="5"/>
  <c r="AH242" i="5"/>
  <c r="AH241" i="5"/>
  <c r="AH240" i="5"/>
  <c r="AH239" i="5"/>
  <c r="AH238" i="5"/>
  <c r="AH237" i="5"/>
  <c r="AH236" i="5"/>
  <c r="AH235" i="5"/>
  <c r="AH234" i="5"/>
  <c r="AH233" i="5"/>
  <c r="AH232" i="5"/>
  <c r="AH231" i="5"/>
  <c r="AH230" i="5"/>
  <c r="AH229" i="5"/>
  <c r="AH228" i="5"/>
  <c r="AH227" i="5"/>
  <c r="AH226" i="5"/>
  <c r="AH225" i="5"/>
  <c r="AH224" i="5"/>
  <c r="AH223" i="5"/>
  <c r="AH222" i="5"/>
  <c r="AH221" i="5"/>
  <c r="AI221" i="5" s="1"/>
  <c r="AH220" i="5"/>
  <c r="AI220" i="5" s="1"/>
  <c r="AH219" i="5"/>
  <c r="AH218" i="5"/>
  <c r="AH217" i="5"/>
  <c r="AH216" i="5"/>
  <c r="AH215" i="5"/>
  <c r="AH214" i="5"/>
  <c r="AH213" i="5"/>
  <c r="AI213" i="5" s="1"/>
  <c r="AH212" i="5"/>
  <c r="AH211" i="5"/>
  <c r="AH210" i="5"/>
  <c r="AH209" i="5"/>
  <c r="AH208" i="5"/>
  <c r="AH207" i="5"/>
  <c r="AH206" i="5"/>
  <c r="AH205" i="5"/>
  <c r="AI205" i="5" s="1"/>
  <c r="AH204" i="5"/>
  <c r="AH203" i="5"/>
  <c r="AH202" i="5"/>
  <c r="AH201" i="5"/>
  <c r="AH200" i="5"/>
  <c r="AI200" i="5" s="1"/>
  <c r="AH199" i="5"/>
  <c r="AI199" i="5" s="1"/>
  <c r="AH198" i="5"/>
  <c r="AH197" i="5"/>
  <c r="AH196" i="5"/>
  <c r="AH195" i="5"/>
  <c r="AH194" i="5"/>
  <c r="AH193" i="5"/>
  <c r="AH192" i="5"/>
  <c r="AH191" i="5"/>
  <c r="AH190" i="5"/>
  <c r="AH189" i="5"/>
  <c r="AH188" i="5"/>
  <c r="AH187" i="5"/>
  <c r="AH186" i="5"/>
  <c r="AH185" i="5"/>
  <c r="AH184" i="5"/>
  <c r="AH183" i="5"/>
  <c r="AH182" i="5"/>
  <c r="AH181" i="5"/>
  <c r="AH180" i="5"/>
  <c r="AH179" i="5"/>
  <c r="AH178" i="5"/>
  <c r="AH177" i="5"/>
  <c r="AH176" i="5"/>
  <c r="AH175" i="5"/>
  <c r="AH174" i="5"/>
  <c r="AH173" i="5"/>
  <c r="AH172" i="5"/>
  <c r="AH171" i="5"/>
  <c r="AH170" i="5"/>
  <c r="AH169" i="5"/>
  <c r="AH168" i="5"/>
  <c r="AH167" i="5"/>
  <c r="AH166" i="5"/>
  <c r="AH165" i="5"/>
  <c r="AI165" i="5" s="1"/>
  <c r="AH164" i="5"/>
  <c r="AH163" i="5"/>
  <c r="AH162" i="5"/>
  <c r="AH161" i="5"/>
  <c r="AH160" i="5"/>
  <c r="AH159" i="5"/>
  <c r="AH158" i="5"/>
  <c r="AH157" i="5"/>
  <c r="AI157" i="5" s="1"/>
  <c r="AH156" i="5"/>
  <c r="AH155" i="5"/>
  <c r="AH154" i="5"/>
  <c r="AH153" i="5"/>
  <c r="AH152" i="5"/>
  <c r="AH151" i="5"/>
  <c r="AH150" i="5"/>
  <c r="AH149" i="5"/>
  <c r="AH148" i="5"/>
  <c r="AH147" i="5"/>
  <c r="AH146" i="5"/>
  <c r="AH145" i="5"/>
  <c r="AH144" i="5"/>
  <c r="AH143" i="5"/>
  <c r="AH142" i="5"/>
  <c r="AH141" i="5"/>
  <c r="AH140" i="5"/>
  <c r="AH139" i="5"/>
  <c r="AH138" i="5"/>
  <c r="AH137" i="5"/>
  <c r="AH136" i="5"/>
  <c r="AI136" i="5"/>
  <c r="AH135" i="5"/>
  <c r="AH134" i="5"/>
  <c r="AH133" i="5"/>
  <c r="AI133" i="5" s="1"/>
  <c r="AH132" i="5"/>
  <c r="AH131" i="5"/>
  <c r="AH130" i="5"/>
  <c r="AH129" i="5"/>
  <c r="AH128" i="5"/>
  <c r="AI128" i="5" s="1"/>
  <c r="AH127" i="5"/>
  <c r="AH126" i="5"/>
  <c r="AH125" i="5"/>
  <c r="AI125" i="5" s="1"/>
  <c r="AH124" i="5"/>
  <c r="AH123" i="5"/>
  <c r="AH122" i="5"/>
  <c r="AH121" i="5"/>
  <c r="AH120" i="5"/>
  <c r="AH119" i="5"/>
  <c r="AH118" i="5"/>
  <c r="AH117" i="5"/>
  <c r="AI117" i="5" s="1"/>
  <c r="AH116" i="5"/>
  <c r="AH115" i="5"/>
  <c r="AH114" i="5"/>
  <c r="AH113" i="5"/>
  <c r="AH112" i="5"/>
  <c r="AH111" i="5"/>
  <c r="AH110" i="5"/>
  <c r="AH109" i="5"/>
  <c r="AI109" i="5" s="1"/>
  <c r="AH108" i="5"/>
  <c r="AH107" i="5"/>
  <c r="AH106" i="5"/>
  <c r="AH105" i="5"/>
  <c r="AH104" i="5"/>
  <c r="AH103" i="5"/>
  <c r="AH102" i="5"/>
  <c r="AH101" i="5"/>
  <c r="AI101" i="5" s="1"/>
  <c r="AH100" i="5"/>
  <c r="AH99" i="5"/>
  <c r="AH98" i="5"/>
  <c r="AH97" i="5"/>
  <c r="AH96" i="5"/>
  <c r="AH95" i="5"/>
  <c r="AH94" i="5"/>
  <c r="AH93" i="5"/>
  <c r="AI93" i="5" s="1"/>
  <c r="AH92" i="5"/>
  <c r="AH91" i="5"/>
  <c r="AH90" i="5"/>
  <c r="AH89" i="5"/>
  <c r="AH88" i="5"/>
  <c r="AH87" i="5"/>
  <c r="AH86" i="5"/>
  <c r="AH85" i="5"/>
  <c r="AI85" i="5" s="1"/>
  <c r="AH84" i="5"/>
  <c r="AH83" i="5"/>
  <c r="AH82" i="5"/>
  <c r="AH81" i="5"/>
  <c r="AH80" i="5"/>
  <c r="AH79" i="5"/>
  <c r="AI79" i="5" s="1"/>
  <c r="AH78" i="5"/>
  <c r="AH77" i="5"/>
  <c r="AH76" i="5"/>
  <c r="AH75" i="5"/>
  <c r="AH74" i="5"/>
  <c r="AH73" i="5"/>
  <c r="AH72" i="5"/>
  <c r="AH71" i="5"/>
  <c r="AH70" i="5"/>
  <c r="AH69" i="5"/>
  <c r="AI69" i="5" s="1"/>
  <c r="AH68" i="5"/>
  <c r="AH67" i="5"/>
  <c r="AH66" i="5"/>
  <c r="AH65" i="5"/>
  <c r="AH64" i="5"/>
  <c r="AH63" i="5"/>
  <c r="AH62" i="5"/>
  <c r="AH61" i="5"/>
  <c r="AH60" i="5"/>
  <c r="AH59" i="5"/>
  <c r="AH58" i="5"/>
  <c r="AH57" i="5"/>
  <c r="AH56" i="5"/>
  <c r="AH52" i="5"/>
  <c r="AH51" i="5"/>
  <c r="AH50" i="5"/>
  <c r="AI50" i="5" s="1"/>
  <c r="AH46" i="5"/>
  <c r="AH45" i="5"/>
  <c r="AH44" i="5"/>
  <c r="AH37" i="5"/>
  <c r="AH36" i="5"/>
  <c r="AH35" i="5"/>
  <c r="AH34" i="5"/>
  <c r="AI34" i="5" s="1"/>
  <c r="AH33" i="5"/>
  <c r="AH32" i="5"/>
  <c r="AH31" i="5"/>
  <c r="AH30" i="5"/>
  <c r="AH29" i="5"/>
  <c r="AH28" i="5"/>
  <c r="AH27" i="5"/>
  <c r="AH26" i="5"/>
  <c r="AH25" i="5"/>
  <c r="AH24" i="5"/>
  <c r="AH23" i="5"/>
  <c r="AH22" i="5"/>
  <c r="AH19" i="5"/>
  <c r="AH18" i="5"/>
  <c r="AH15" i="5"/>
  <c r="AH14" i="5"/>
  <c r="AH13" i="5"/>
  <c r="AH12" i="5"/>
  <c r="AH11" i="5"/>
  <c r="AH10" i="5"/>
  <c r="AH9" i="5"/>
  <c r="AH8" i="5"/>
  <c r="AI8" i="5" s="1"/>
  <c r="AH7" i="5"/>
  <c r="AH6" i="5"/>
  <c r="AH5" i="5"/>
  <c r="AI5" i="5" s="1"/>
  <c r="AH4" i="5"/>
  <c r="V261" i="5"/>
  <c r="X261" i="5" s="1"/>
  <c r="U261" i="5"/>
  <c r="T261" i="5"/>
  <c r="S261" i="5"/>
  <c r="R261" i="5"/>
  <c r="P261" i="5" s="1"/>
  <c r="X260" i="5"/>
  <c r="P260" i="5"/>
  <c r="V259" i="5"/>
  <c r="X259" i="5" s="1"/>
  <c r="U259" i="5"/>
  <c r="T259" i="5"/>
  <c r="S259" i="5"/>
  <c r="R259" i="5"/>
  <c r="P259" i="5" s="1"/>
  <c r="X258" i="5"/>
  <c r="P258" i="5"/>
  <c r="V257" i="5"/>
  <c r="X257" i="5" s="1"/>
  <c r="U257" i="5"/>
  <c r="T257" i="5"/>
  <c r="S257" i="5"/>
  <c r="R257" i="5"/>
  <c r="P257" i="5" s="1"/>
  <c r="X256" i="5"/>
  <c r="P256" i="5"/>
  <c r="V255" i="5"/>
  <c r="X255" i="5" s="1"/>
  <c r="U255" i="5"/>
  <c r="T255" i="5"/>
  <c r="S255" i="5"/>
  <c r="R255" i="5"/>
  <c r="P255" i="5" s="1"/>
  <c r="X254" i="5"/>
  <c r="P254" i="5"/>
  <c r="V253" i="5"/>
  <c r="X253" i="5" s="1"/>
  <c r="U253" i="5"/>
  <c r="T253" i="5"/>
  <c r="S253" i="5"/>
  <c r="R253" i="5"/>
  <c r="P253" i="5" s="1"/>
  <c r="X252" i="5"/>
  <c r="P252" i="5"/>
  <c r="V251" i="5"/>
  <c r="X251" i="5" s="1"/>
  <c r="U251" i="5"/>
  <c r="T251" i="5"/>
  <c r="S251" i="5"/>
  <c r="R251" i="5"/>
  <c r="P251" i="5" s="1"/>
  <c r="X250" i="5"/>
  <c r="P250" i="5"/>
  <c r="V249" i="5"/>
  <c r="X249" i="5" s="1"/>
  <c r="U249" i="5"/>
  <c r="T249" i="5"/>
  <c r="S249" i="5"/>
  <c r="R249" i="5"/>
  <c r="P249" i="5" s="1"/>
  <c r="X248" i="5"/>
  <c r="P248" i="5"/>
  <c r="V247" i="5"/>
  <c r="X247" i="5" s="1"/>
  <c r="U247" i="5"/>
  <c r="T247" i="5"/>
  <c r="S247" i="5"/>
  <c r="R247" i="5"/>
  <c r="P247" i="5" s="1"/>
  <c r="X246" i="5"/>
  <c r="P246" i="5"/>
  <c r="V245" i="5"/>
  <c r="X245" i="5" s="1"/>
  <c r="U245" i="5"/>
  <c r="T245" i="5"/>
  <c r="S245" i="5"/>
  <c r="R245" i="5"/>
  <c r="P245" i="5" s="1"/>
  <c r="X244" i="5"/>
  <c r="P244" i="5"/>
  <c r="V243" i="5"/>
  <c r="X243" i="5" s="1"/>
  <c r="U243" i="5"/>
  <c r="T243" i="5"/>
  <c r="S243" i="5"/>
  <c r="R243" i="5"/>
  <c r="P243" i="5" s="1"/>
  <c r="X242" i="5"/>
  <c r="P242" i="5"/>
  <c r="V241" i="5"/>
  <c r="X241" i="5" s="1"/>
  <c r="U241" i="5"/>
  <c r="T241" i="5"/>
  <c r="S241" i="5"/>
  <c r="R241" i="5"/>
  <c r="P241" i="5" s="1"/>
  <c r="X240" i="5"/>
  <c r="P240" i="5"/>
  <c r="V239" i="5"/>
  <c r="X239" i="5" s="1"/>
  <c r="U239" i="5"/>
  <c r="T239" i="5"/>
  <c r="S239" i="5"/>
  <c r="R239" i="5"/>
  <c r="P239" i="5" s="1"/>
  <c r="X238" i="5"/>
  <c r="P238" i="5"/>
  <c r="V237" i="5"/>
  <c r="X237" i="5" s="1"/>
  <c r="U237" i="5"/>
  <c r="T237" i="5"/>
  <c r="S237" i="5"/>
  <c r="R237" i="5"/>
  <c r="P237" i="5"/>
  <c r="V236" i="5"/>
  <c r="X236" i="5" s="1"/>
  <c r="U236" i="5"/>
  <c r="T236" i="5"/>
  <c r="S236" i="5"/>
  <c r="R236" i="5"/>
  <c r="P236" i="5" s="1"/>
  <c r="V235" i="5"/>
  <c r="X235" i="5" s="1"/>
  <c r="U235" i="5"/>
  <c r="T235" i="5"/>
  <c r="S235" i="5"/>
  <c r="R235" i="5"/>
  <c r="P235" i="5" s="1"/>
  <c r="X234" i="5"/>
  <c r="P234" i="5"/>
  <c r="X233" i="5"/>
  <c r="P233" i="5"/>
  <c r="V232" i="5"/>
  <c r="X232" i="5" s="1"/>
  <c r="U232" i="5"/>
  <c r="T232" i="5"/>
  <c r="S232" i="5"/>
  <c r="R232" i="5"/>
  <c r="P232" i="5" s="1"/>
  <c r="X231" i="5"/>
  <c r="P231" i="5"/>
  <c r="X230" i="5"/>
  <c r="P230" i="5"/>
  <c r="V229" i="5"/>
  <c r="X229" i="5" s="1"/>
  <c r="U229" i="5"/>
  <c r="T229" i="5"/>
  <c r="S229" i="5"/>
  <c r="R229" i="5"/>
  <c r="P229" i="5" s="1"/>
  <c r="X228" i="5"/>
  <c r="P228" i="5"/>
  <c r="X227" i="5"/>
  <c r="P227" i="5"/>
  <c r="V226" i="5"/>
  <c r="X226" i="5" s="1"/>
  <c r="U226" i="5"/>
  <c r="T226" i="5"/>
  <c r="S226" i="5"/>
  <c r="R226" i="5"/>
  <c r="P226" i="5" s="1"/>
  <c r="X225" i="5"/>
  <c r="P225" i="5"/>
  <c r="X224" i="5"/>
  <c r="P224" i="5"/>
  <c r="V223" i="5"/>
  <c r="X223" i="5" s="1"/>
  <c r="U223" i="5"/>
  <c r="T223" i="5"/>
  <c r="S223" i="5"/>
  <c r="R223" i="5"/>
  <c r="P223" i="5" s="1"/>
  <c r="X222" i="5"/>
  <c r="P222" i="5"/>
  <c r="X221" i="5"/>
  <c r="P221" i="5"/>
  <c r="V220" i="5"/>
  <c r="X220" i="5" s="1"/>
  <c r="U220" i="5"/>
  <c r="T220" i="5"/>
  <c r="S220" i="5"/>
  <c r="R220" i="5"/>
  <c r="P220" i="5"/>
  <c r="X219" i="5"/>
  <c r="P219" i="5"/>
  <c r="X218" i="5"/>
  <c r="P218" i="5"/>
  <c r="V217" i="5"/>
  <c r="X217" i="5" s="1"/>
  <c r="U217" i="5"/>
  <c r="T217" i="5"/>
  <c r="S217" i="5"/>
  <c r="R217" i="5"/>
  <c r="P217" i="5" s="1"/>
  <c r="X216" i="5"/>
  <c r="P216" i="5"/>
  <c r="X215" i="5"/>
  <c r="P215" i="5"/>
  <c r="V214" i="5"/>
  <c r="X214" i="5" s="1"/>
  <c r="U214" i="5"/>
  <c r="T214" i="5"/>
  <c r="S214" i="5"/>
  <c r="R214" i="5"/>
  <c r="P214" i="5" s="1"/>
  <c r="X213" i="5"/>
  <c r="P213" i="5"/>
  <c r="V212" i="5"/>
  <c r="X212" i="5" s="1"/>
  <c r="U212" i="5"/>
  <c r="T212" i="5"/>
  <c r="S212" i="5"/>
  <c r="R212" i="5"/>
  <c r="P212" i="5" s="1"/>
  <c r="X211" i="5"/>
  <c r="P211" i="5"/>
  <c r="V210" i="5"/>
  <c r="X210" i="5" s="1"/>
  <c r="U210" i="5"/>
  <c r="T210" i="5"/>
  <c r="S210" i="5"/>
  <c r="R210" i="5"/>
  <c r="P210" i="5" s="1"/>
  <c r="X209" i="5"/>
  <c r="P209" i="5"/>
  <c r="V208" i="5"/>
  <c r="X208" i="5" s="1"/>
  <c r="U208" i="5"/>
  <c r="T208" i="5"/>
  <c r="S208" i="5"/>
  <c r="R208" i="5"/>
  <c r="P208" i="5" s="1"/>
  <c r="X207" i="5"/>
  <c r="P207" i="5"/>
  <c r="X206" i="5"/>
  <c r="P206" i="5"/>
  <c r="X205" i="5"/>
  <c r="P205" i="5"/>
  <c r="V204" i="5"/>
  <c r="X204" i="5" s="1"/>
  <c r="U204" i="5"/>
  <c r="T204" i="5"/>
  <c r="S204" i="5"/>
  <c r="R204" i="5"/>
  <c r="P204" i="5" s="1"/>
  <c r="X203" i="5"/>
  <c r="P203" i="5"/>
  <c r="X202" i="5"/>
  <c r="P202" i="5"/>
  <c r="X201" i="5"/>
  <c r="P201" i="5"/>
  <c r="V200" i="5"/>
  <c r="X200" i="5" s="1"/>
  <c r="U200" i="5"/>
  <c r="T200" i="5"/>
  <c r="S200" i="5"/>
  <c r="R200" i="5"/>
  <c r="P200" i="5" s="1"/>
  <c r="X199" i="5"/>
  <c r="P199" i="5"/>
  <c r="X198" i="5"/>
  <c r="P198" i="5"/>
  <c r="X197" i="5"/>
  <c r="P197" i="5"/>
  <c r="V196" i="5"/>
  <c r="X196" i="5" s="1"/>
  <c r="U196" i="5"/>
  <c r="T196" i="5"/>
  <c r="S196" i="5"/>
  <c r="R196" i="5"/>
  <c r="P196" i="5" s="1"/>
  <c r="X195" i="5"/>
  <c r="P195" i="5"/>
  <c r="X194" i="5"/>
  <c r="P194" i="5"/>
  <c r="X193" i="5"/>
  <c r="P193" i="5"/>
  <c r="V192" i="5"/>
  <c r="X192" i="5" s="1"/>
  <c r="U192" i="5"/>
  <c r="T192" i="5"/>
  <c r="S192" i="5"/>
  <c r="R192" i="5"/>
  <c r="P192" i="5" s="1"/>
  <c r="X191" i="5"/>
  <c r="P191" i="5"/>
  <c r="X190" i="5"/>
  <c r="P190" i="5"/>
  <c r="X189" i="5"/>
  <c r="P189" i="5"/>
  <c r="V188" i="5"/>
  <c r="X188" i="5" s="1"/>
  <c r="U188" i="5"/>
  <c r="T188" i="5"/>
  <c r="S188" i="5"/>
  <c r="R188" i="5"/>
  <c r="P188" i="5" s="1"/>
  <c r="X187" i="5"/>
  <c r="P187" i="5"/>
  <c r="X186" i="5"/>
  <c r="P186" i="5"/>
  <c r="X185" i="5"/>
  <c r="P185" i="5"/>
  <c r="V184" i="5"/>
  <c r="X184" i="5" s="1"/>
  <c r="U184" i="5"/>
  <c r="T184" i="5"/>
  <c r="S184" i="5"/>
  <c r="R184" i="5"/>
  <c r="P184" i="5" s="1"/>
  <c r="X183" i="5"/>
  <c r="P183" i="5"/>
  <c r="X182" i="5"/>
  <c r="P182" i="5"/>
  <c r="X181" i="5"/>
  <c r="P181" i="5"/>
  <c r="V180" i="5"/>
  <c r="X180" i="5" s="1"/>
  <c r="U180" i="5"/>
  <c r="T180" i="5"/>
  <c r="S180" i="5"/>
  <c r="R180" i="5"/>
  <c r="P180" i="5" s="1"/>
  <c r="X179" i="5"/>
  <c r="P179" i="5"/>
  <c r="X178" i="5"/>
  <c r="P178" i="5"/>
  <c r="X177" i="5"/>
  <c r="P177" i="5"/>
  <c r="V176" i="5"/>
  <c r="X176" i="5" s="1"/>
  <c r="U176" i="5"/>
  <c r="T176" i="5"/>
  <c r="S176" i="5"/>
  <c r="R176" i="5"/>
  <c r="P176" i="5" s="1"/>
  <c r="X175" i="5"/>
  <c r="P175" i="5"/>
  <c r="X174" i="5"/>
  <c r="P174" i="5"/>
  <c r="X173" i="5"/>
  <c r="P173" i="5"/>
  <c r="V172" i="5"/>
  <c r="X172" i="5" s="1"/>
  <c r="U172" i="5"/>
  <c r="T172" i="5"/>
  <c r="S172" i="5"/>
  <c r="R172" i="5"/>
  <c r="P172" i="5" s="1"/>
  <c r="X171" i="5"/>
  <c r="P171" i="5"/>
  <c r="X170" i="5"/>
  <c r="P170" i="5"/>
  <c r="X169" i="5"/>
  <c r="P169" i="5"/>
  <c r="V168" i="5"/>
  <c r="X168" i="5" s="1"/>
  <c r="U168" i="5"/>
  <c r="T168" i="5"/>
  <c r="S168" i="5"/>
  <c r="R168" i="5"/>
  <c r="P168" i="5" s="1"/>
  <c r="X167" i="5"/>
  <c r="P167" i="5"/>
  <c r="X166" i="5"/>
  <c r="P166" i="5"/>
  <c r="X165" i="5"/>
  <c r="P165" i="5"/>
  <c r="V164" i="5"/>
  <c r="X164" i="5" s="1"/>
  <c r="U164" i="5"/>
  <c r="T164" i="5"/>
  <c r="S164" i="5"/>
  <c r="R164" i="5"/>
  <c r="P164" i="5" s="1"/>
  <c r="X163" i="5"/>
  <c r="P163" i="5"/>
  <c r="X162" i="5"/>
  <c r="P162" i="5"/>
  <c r="X161" i="5"/>
  <c r="P161" i="5"/>
  <c r="V160" i="5"/>
  <c r="X160" i="5" s="1"/>
  <c r="U160" i="5"/>
  <c r="T160" i="5"/>
  <c r="S160" i="5"/>
  <c r="R160" i="5"/>
  <c r="P160" i="5" s="1"/>
  <c r="X159" i="5"/>
  <c r="P159" i="5"/>
  <c r="X158" i="5"/>
  <c r="P158" i="5"/>
  <c r="X157" i="5"/>
  <c r="P157" i="5"/>
  <c r="V156" i="5"/>
  <c r="X156" i="5" s="1"/>
  <c r="U156" i="5"/>
  <c r="T156" i="5"/>
  <c r="S156" i="5"/>
  <c r="R156" i="5"/>
  <c r="P156" i="5" s="1"/>
  <c r="X155" i="5"/>
  <c r="P155" i="5"/>
  <c r="X154" i="5"/>
  <c r="P154" i="5"/>
  <c r="X153" i="5"/>
  <c r="P153" i="5"/>
  <c r="V152" i="5"/>
  <c r="X152" i="5" s="1"/>
  <c r="U152" i="5"/>
  <c r="T152" i="5"/>
  <c r="S152" i="5"/>
  <c r="R152" i="5"/>
  <c r="P152" i="5"/>
  <c r="X151" i="5"/>
  <c r="P151" i="5"/>
  <c r="X150" i="5"/>
  <c r="P150" i="5"/>
  <c r="X149" i="5"/>
  <c r="P149" i="5"/>
  <c r="V148" i="5"/>
  <c r="X148" i="5" s="1"/>
  <c r="U148" i="5"/>
  <c r="T148" i="5"/>
  <c r="S148" i="5"/>
  <c r="R148" i="5"/>
  <c r="P148" i="5" s="1"/>
  <c r="X147" i="5"/>
  <c r="P147" i="5"/>
  <c r="X146" i="5"/>
  <c r="P146" i="5"/>
  <c r="X145" i="5"/>
  <c r="P145" i="5"/>
  <c r="V144" i="5"/>
  <c r="X144" i="5" s="1"/>
  <c r="U144" i="5"/>
  <c r="T144" i="5"/>
  <c r="S144" i="5"/>
  <c r="R144" i="5"/>
  <c r="P144" i="5" s="1"/>
  <c r="X143" i="5"/>
  <c r="P143" i="5"/>
  <c r="X142" i="5"/>
  <c r="P142" i="5"/>
  <c r="X141" i="5"/>
  <c r="P141" i="5"/>
  <c r="V140" i="5"/>
  <c r="X140" i="5" s="1"/>
  <c r="U140" i="5"/>
  <c r="T140" i="5"/>
  <c r="S140" i="5"/>
  <c r="R140" i="5"/>
  <c r="P140" i="5" s="1"/>
  <c r="X139" i="5"/>
  <c r="P139" i="5"/>
  <c r="V138" i="5"/>
  <c r="X138" i="5" s="1"/>
  <c r="U138" i="5"/>
  <c r="T138" i="5"/>
  <c r="S138" i="5"/>
  <c r="R138" i="5"/>
  <c r="P138" i="5" s="1"/>
  <c r="X137" i="5"/>
  <c r="P137" i="5"/>
  <c r="V136" i="5"/>
  <c r="X136" i="5" s="1"/>
  <c r="U136" i="5"/>
  <c r="T136" i="5"/>
  <c r="S136" i="5"/>
  <c r="R136" i="5"/>
  <c r="P136" i="5" s="1"/>
  <c r="X135" i="5"/>
  <c r="P135" i="5"/>
  <c r="V134" i="5"/>
  <c r="X134" i="5" s="1"/>
  <c r="U134" i="5"/>
  <c r="T134" i="5"/>
  <c r="S134" i="5"/>
  <c r="R134" i="5"/>
  <c r="P134" i="5" s="1"/>
  <c r="X133" i="5"/>
  <c r="P133" i="5"/>
  <c r="V132" i="5"/>
  <c r="X132" i="5" s="1"/>
  <c r="U132" i="5"/>
  <c r="T132" i="5"/>
  <c r="S132" i="5"/>
  <c r="R132" i="5"/>
  <c r="P132" i="5" s="1"/>
  <c r="X131" i="5"/>
  <c r="P131" i="5"/>
  <c r="X130" i="5"/>
  <c r="P130" i="5"/>
  <c r="V129" i="5"/>
  <c r="X129" i="5" s="1"/>
  <c r="U129" i="5"/>
  <c r="T129" i="5"/>
  <c r="S129" i="5"/>
  <c r="R129" i="5"/>
  <c r="P129" i="5" s="1"/>
  <c r="X128" i="5"/>
  <c r="P128" i="5"/>
  <c r="X127" i="5"/>
  <c r="P127" i="5"/>
  <c r="V126" i="5"/>
  <c r="X126" i="5" s="1"/>
  <c r="U126" i="5"/>
  <c r="T126" i="5"/>
  <c r="S126" i="5"/>
  <c r="R126" i="5"/>
  <c r="P126" i="5"/>
  <c r="X125" i="5"/>
  <c r="P125" i="5"/>
  <c r="X124" i="5"/>
  <c r="P124" i="5"/>
  <c r="V123" i="5"/>
  <c r="X123" i="5" s="1"/>
  <c r="U123" i="5"/>
  <c r="T123" i="5"/>
  <c r="S123" i="5"/>
  <c r="R123" i="5"/>
  <c r="P123" i="5" s="1"/>
  <c r="X122" i="5"/>
  <c r="P122" i="5"/>
  <c r="X121" i="5"/>
  <c r="P121" i="5"/>
  <c r="V120" i="5"/>
  <c r="X120" i="5" s="1"/>
  <c r="U120" i="5"/>
  <c r="T120" i="5"/>
  <c r="S120" i="5"/>
  <c r="R120" i="5"/>
  <c r="P120" i="5" s="1"/>
  <c r="V119" i="5"/>
  <c r="X119" i="5" s="1"/>
  <c r="U119" i="5"/>
  <c r="T119" i="5"/>
  <c r="S119" i="5"/>
  <c r="R119" i="5"/>
  <c r="P119" i="5" s="1"/>
  <c r="V118" i="5"/>
  <c r="X118" i="5" s="1"/>
  <c r="U118" i="5"/>
  <c r="T118" i="5"/>
  <c r="S118" i="5"/>
  <c r="R118" i="5"/>
  <c r="P118" i="5" s="1"/>
  <c r="V117" i="5"/>
  <c r="X117" i="5" s="1"/>
  <c r="U117" i="5"/>
  <c r="T117" i="5"/>
  <c r="S117" i="5"/>
  <c r="R117" i="5"/>
  <c r="P117" i="5" s="1"/>
  <c r="V116" i="5"/>
  <c r="X116" i="5" s="1"/>
  <c r="U116" i="5"/>
  <c r="T116" i="5"/>
  <c r="S116" i="5"/>
  <c r="R116" i="5"/>
  <c r="P116" i="5" s="1"/>
  <c r="V115" i="5"/>
  <c r="X115" i="5" s="1"/>
  <c r="U115" i="5"/>
  <c r="T115" i="5"/>
  <c r="S115" i="5"/>
  <c r="R115" i="5"/>
  <c r="P115" i="5" s="1"/>
  <c r="X114" i="5"/>
  <c r="P114" i="5"/>
  <c r="X113" i="5"/>
  <c r="P113" i="5"/>
  <c r="V112" i="5"/>
  <c r="X112" i="5" s="1"/>
  <c r="U112" i="5"/>
  <c r="T112" i="5"/>
  <c r="S112" i="5"/>
  <c r="R112" i="5"/>
  <c r="P112" i="5" s="1"/>
  <c r="X111" i="5"/>
  <c r="P111" i="5"/>
  <c r="X110" i="5"/>
  <c r="P110" i="5"/>
  <c r="V109" i="5"/>
  <c r="X109" i="5" s="1"/>
  <c r="U109" i="5"/>
  <c r="T109" i="5"/>
  <c r="S109" i="5"/>
  <c r="R109" i="5"/>
  <c r="P109" i="5" s="1"/>
  <c r="X108" i="5"/>
  <c r="P108" i="5"/>
  <c r="V107" i="5"/>
  <c r="X107" i="5" s="1"/>
  <c r="U107" i="5"/>
  <c r="T107" i="5"/>
  <c r="S107" i="5"/>
  <c r="R107" i="5"/>
  <c r="P107" i="5" s="1"/>
  <c r="X106" i="5"/>
  <c r="P106" i="5"/>
  <c r="V105" i="5"/>
  <c r="X105" i="5" s="1"/>
  <c r="U105" i="5"/>
  <c r="T105" i="5"/>
  <c r="S105" i="5"/>
  <c r="R105" i="5"/>
  <c r="P105" i="5" s="1"/>
  <c r="V104" i="5"/>
  <c r="X104" i="5" s="1"/>
  <c r="U104" i="5"/>
  <c r="T104" i="5"/>
  <c r="S104" i="5"/>
  <c r="R104" i="5"/>
  <c r="P104" i="5" s="1"/>
  <c r="V103" i="5"/>
  <c r="X103" i="5" s="1"/>
  <c r="U103" i="5"/>
  <c r="T103" i="5"/>
  <c r="S103" i="5"/>
  <c r="R103" i="5"/>
  <c r="P103" i="5" s="1"/>
  <c r="V102" i="5"/>
  <c r="X102" i="5" s="1"/>
  <c r="U102" i="5"/>
  <c r="T102" i="5"/>
  <c r="S102" i="5"/>
  <c r="R102" i="5"/>
  <c r="P102" i="5"/>
  <c r="V101" i="5"/>
  <c r="X101" i="5" s="1"/>
  <c r="U101" i="5"/>
  <c r="T101" i="5"/>
  <c r="S101" i="5"/>
  <c r="R101" i="5"/>
  <c r="P101" i="5" s="1"/>
  <c r="X100" i="5"/>
  <c r="P100" i="5"/>
  <c r="V99" i="5"/>
  <c r="X99" i="5" s="1"/>
  <c r="U99" i="5"/>
  <c r="T99" i="5"/>
  <c r="S99" i="5"/>
  <c r="R99" i="5"/>
  <c r="P99" i="5" s="1"/>
  <c r="X98" i="5"/>
  <c r="P98" i="5"/>
  <c r="V97" i="5"/>
  <c r="X97" i="5" s="1"/>
  <c r="U97" i="5"/>
  <c r="T97" i="5"/>
  <c r="S97" i="5"/>
  <c r="R97" i="5"/>
  <c r="P97" i="5" s="1"/>
  <c r="V96" i="5"/>
  <c r="X96" i="5" s="1"/>
  <c r="U96" i="5"/>
  <c r="T96" i="5"/>
  <c r="S96" i="5"/>
  <c r="R96" i="5"/>
  <c r="P96" i="5" s="1"/>
  <c r="V95" i="5"/>
  <c r="X95" i="5" s="1"/>
  <c r="U95" i="5"/>
  <c r="T95" i="5"/>
  <c r="S95" i="5"/>
  <c r="R95" i="5"/>
  <c r="P95" i="5" s="1"/>
  <c r="V94" i="5"/>
  <c r="X94" i="5" s="1"/>
  <c r="U94" i="5"/>
  <c r="T94" i="5"/>
  <c r="S94" i="5"/>
  <c r="R94" i="5"/>
  <c r="P94" i="5" s="1"/>
  <c r="V93" i="5"/>
  <c r="X93" i="5" s="1"/>
  <c r="U93" i="5"/>
  <c r="T93" i="5"/>
  <c r="S93" i="5"/>
  <c r="R93" i="5"/>
  <c r="P93" i="5" s="1"/>
  <c r="V92" i="5"/>
  <c r="X92" i="5" s="1"/>
  <c r="U92" i="5"/>
  <c r="T92" i="5"/>
  <c r="S92" i="5"/>
  <c r="R92" i="5"/>
  <c r="P92" i="5" s="1"/>
  <c r="X91" i="5"/>
  <c r="P91" i="5"/>
  <c r="V90" i="5"/>
  <c r="X90" i="5" s="1"/>
  <c r="U90" i="5"/>
  <c r="T90" i="5"/>
  <c r="S90" i="5"/>
  <c r="R90" i="5"/>
  <c r="P90" i="5" s="1"/>
  <c r="X89" i="5"/>
  <c r="P89" i="5"/>
  <c r="V88" i="5"/>
  <c r="X88" i="5" s="1"/>
  <c r="U88" i="5"/>
  <c r="T88" i="5"/>
  <c r="S88" i="5"/>
  <c r="R88" i="5"/>
  <c r="P88" i="5" s="1"/>
  <c r="X87" i="5"/>
  <c r="P87" i="5"/>
  <c r="V86" i="5"/>
  <c r="X86" i="5" s="1"/>
  <c r="U86" i="5"/>
  <c r="T86" i="5"/>
  <c r="S86" i="5"/>
  <c r="R86" i="5"/>
  <c r="P86" i="5" s="1"/>
  <c r="X85" i="5"/>
  <c r="P85" i="5"/>
  <c r="X84" i="5"/>
  <c r="P84" i="5"/>
  <c r="V83" i="5"/>
  <c r="X83" i="5" s="1"/>
  <c r="U83" i="5"/>
  <c r="T83" i="5"/>
  <c r="S83" i="5"/>
  <c r="R83" i="5"/>
  <c r="P83" i="5" s="1"/>
  <c r="X82" i="5"/>
  <c r="P82" i="5"/>
  <c r="X81" i="5"/>
  <c r="P81" i="5"/>
  <c r="V80" i="5"/>
  <c r="X80" i="5" s="1"/>
  <c r="U80" i="5"/>
  <c r="T80" i="5"/>
  <c r="S80" i="5"/>
  <c r="R80" i="5"/>
  <c r="P80" i="5" s="1"/>
  <c r="X79" i="5"/>
  <c r="P79" i="5"/>
  <c r="X78" i="5"/>
  <c r="P78" i="5"/>
  <c r="V77" i="5"/>
  <c r="X77" i="5" s="1"/>
  <c r="U77" i="5"/>
  <c r="T77" i="5"/>
  <c r="S77" i="5"/>
  <c r="R77" i="5"/>
  <c r="P77" i="5" s="1"/>
  <c r="X76" i="5"/>
  <c r="P76" i="5"/>
  <c r="V75" i="5"/>
  <c r="X75" i="5" s="1"/>
  <c r="U75" i="5"/>
  <c r="T75" i="5"/>
  <c r="S75" i="5"/>
  <c r="R75" i="5"/>
  <c r="P75" i="5" s="1"/>
  <c r="X74" i="5"/>
  <c r="P74" i="5"/>
  <c r="V73" i="5"/>
  <c r="X73" i="5" s="1"/>
  <c r="U73" i="5"/>
  <c r="T73" i="5"/>
  <c r="S73" i="5"/>
  <c r="R73" i="5"/>
  <c r="P73" i="5" s="1"/>
  <c r="X72" i="5"/>
  <c r="P72" i="5"/>
  <c r="V71" i="5"/>
  <c r="X71" i="5" s="1"/>
  <c r="U71" i="5"/>
  <c r="T71" i="5"/>
  <c r="S71" i="5"/>
  <c r="R71" i="5"/>
  <c r="P71" i="5" s="1"/>
  <c r="X70" i="5"/>
  <c r="P70" i="5"/>
  <c r="X69" i="5"/>
  <c r="P69" i="5"/>
  <c r="V68" i="5"/>
  <c r="X68" i="5" s="1"/>
  <c r="U68" i="5"/>
  <c r="T68" i="5"/>
  <c r="S68" i="5"/>
  <c r="R68" i="5"/>
  <c r="P68" i="5" s="1"/>
  <c r="X67" i="5"/>
  <c r="P67" i="5"/>
  <c r="X66" i="5"/>
  <c r="P66" i="5"/>
  <c r="V65" i="5"/>
  <c r="X65" i="5" s="1"/>
  <c r="U65" i="5"/>
  <c r="T65" i="5"/>
  <c r="S65" i="5"/>
  <c r="R65" i="5"/>
  <c r="P65" i="5"/>
  <c r="X64" i="5"/>
  <c r="P64" i="5"/>
  <c r="X63" i="5"/>
  <c r="P63" i="5"/>
  <c r="V62" i="5"/>
  <c r="X62" i="5" s="1"/>
  <c r="U62" i="5"/>
  <c r="T62" i="5"/>
  <c r="S62" i="5"/>
  <c r="R62" i="5"/>
  <c r="P62" i="5" s="1"/>
  <c r="X61" i="5"/>
  <c r="P61" i="5"/>
  <c r="X60" i="5"/>
  <c r="P60" i="5"/>
  <c r="V59" i="5"/>
  <c r="X59" i="5" s="1"/>
  <c r="U59" i="5"/>
  <c r="T59" i="5"/>
  <c r="S59" i="5"/>
  <c r="R59" i="5"/>
  <c r="P59" i="5" s="1"/>
  <c r="X58" i="5"/>
  <c r="P58" i="5"/>
  <c r="V57" i="5"/>
  <c r="X57" i="5" s="1"/>
  <c r="U57" i="5"/>
  <c r="T57" i="5"/>
  <c r="S57" i="5"/>
  <c r="R57" i="5"/>
  <c r="P57" i="5" s="1"/>
  <c r="X56" i="5"/>
  <c r="P56" i="5"/>
  <c r="X55" i="5"/>
  <c r="P55" i="5"/>
  <c r="X54" i="5"/>
  <c r="P54" i="5"/>
  <c r="X53" i="5"/>
  <c r="P53" i="5"/>
  <c r="V52" i="5"/>
  <c r="X52" i="5" s="1"/>
  <c r="U52" i="5"/>
  <c r="T52" i="5"/>
  <c r="S52" i="5"/>
  <c r="R52" i="5"/>
  <c r="P52" i="5" s="1"/>
  <c r="X51" i="5"/>
  <c r="P51" i="5"/>
  <c r="X50" i="5"/>
  <c r="P50" i="5"/>
  <c r="X49" i="5"/>
  <c r="P49" i="5"/>
  <c r="X48" i="5"/>
  <c r="P48" i="5"/>
  <c r="X47" i="5"/>
  <c r="P47" i="5"/>
  <c r="V46" i="5"/>
  <c r="X46" i="5" s="1"/>
  <c r="U46" i="5"/>
  <c r="T46" i="5"/>
  <c r="S46" i="5"/>
  <c r="R46" i="5"/>
  <c r="P46" i="5" s="1"/>
  <c r="X45" i="5"/>
  <c r="P45" i="5"/>
  <c r="X44" i="5"/>
  <c r="P44" i="5"/>
  <c r="X43" i="5"/>
  <c r="P43" i="5"/>
  <c r="X42" i="5"/>
  <c r="P42" i="5"/>
  <c r="X41" i="5"/>
  <c r="P41" i="5"/>
  <c r="X40" i="5"/>
  <c r="P40" i="5"/>
  <c r="X39" i="5"/>
  <c r="P39" i="5"/>
  <c r="X38" i="5"/>
  <c r="P38" i="5"/>
  <c r="V37" i="5"/>
  <c r="X37" i="5" s="1"/>
  <c r="U37" i="5"/>
  <c r="T37" i="5"/>
  <c r="S37" i="5"/>
  <c r="R37" i="5"/>
  <c r="P37" i="5" s="1"/>
  <c r="X36" i="5"/>
  <c r="P36" i="5"/>
  <c r="X35" i="5"/>
  <c r="P35" i="5"/>
  <c r="V34" i="5"/>
  <c r="X34" i="5" s="1"/>
  <c r="U34" i="5"/>
  <c r="T34" i="5"/>
  <c r="S34" i="5"/>
  <c r="R34" i="5"/>
  <c r="P34" i="5" s="1"/>
  <c r="X33" i="5"/>
  <c r="P33" i="5"/>
  <c r="X32" i="5"/>
  <c r="P32" i="5"/>
  <c r="V31" i="5"/>
  <c r="X31" i="5" s="1"/>
  <c r="U31" i="5"/>
  <c r="T31" i="5"/>
  <c r="S31" i="5"/>
  <c r="R31" i="5"/>
  <c r="P31" i="5" s="1"/>
  <c r="X30" i="5"/>
  <c r="P30" i="5"/>
  <c r="V29" i="5"/>
  <c r="X29" i="5" s="1"/>
  <c r="U29" i="5"/>
  <c r="T29" i="5"/>
  <c r="S29" i="5"/>
  <c r="R29" i="5"/>
  <c r="P29" i="5" s="1"/>
  <c r="X28" i="5"/>
  <c r="P28" i="5"/>
  <c r="V27" i="5"/>
  <c r="X27" i="5" s="1"/>
  <c r="U27" i="5"/>
  <c r="T27" i="5"/>
  <c r="S27" i="5"/>
  <c r="R27" i="5"/>
  <c r="P27" i="5" s="1"/>
  <c r="X26" i="5"/>
  <c r="P26" i="5"/>
  <c r="V25" i="5"/>
  <c r="X25" i="5" s="1"/>
  <c r="U25" i="5"/>
  <c r="T25" i="5"/>
  <c r="S25" i="5"/>
  <c r="R25" i="5"/>
  <c r="P25" i="5" s="1"/>
  <c r="X24" i="5"/>
  <c r="P24" i="5"/>
  <c r="V23" i="5"/>
  <c r="X23" i="5" s="1"/>
  <c r="U23" i="5"/>
  <c r="T23" i="5"/>
  <c r="S23" i="5"/>
  <c r="R23" i="5"/>
  <c r="P23" i="5" s="1"/>
  <c r="X22" i="5"/>
  <c r="P22" i="5"/>
  <c r="X21" i="5"/>
  <c r="P21" i="5"/>
  <c r="X20" i="5"/>
  <c r="P20" i="5"/>
  <c r="V19" i="5"/>
  <c r="X19" i="5" s="1"/>
  <c r="U19" i="5"/>
  <c r="T19" i="5"/>
  <c r="S19" i="5"/>
  <c r="R19" i="5"/>
  <c r="P19" i="5" s="1"/>
  <c r="X18" i="5"/>
  <c r="P18" i="5"/>
  <c r="X17" i="5"/>
  <c r="P17" i="5"/>
  <c r="X16" i="5"/>
  <c r="P16" i="5"/>
  <c r="V15" i="5"/>
  <c r="X15" i="5" s="1"/>
  <c r="U15" i="5"/>
  <c r="T15" i="5"/>
  <c r="S15" i="5"/>
  <c r="R15" i="5"/>
  <c r="P15" i="5" s="1"/>
  <c r="X14" i="5"/>
  <c r="P14" i="5"/>
  <c r="V13" i="5"/>
  <c r="X13" i="5" s="1"/>
  <c r="U13" i="5"/>
  <c r="T13" i="5"/>
  <c r="S13" i="5"/>
  <c r="R13" i="5"/>
  <c r="P13" i="5" s="1"/>
  <c r="X12" i="5"/>
  <c r="P12" i="5"/>
  <c r="V11" i="5"/>
  <c r="X11" i="5" s="1"/>
  <c r="U11" i="5"/>
  <c r="T11" i="5"/>
  <c r="S11" i="5"/>
  <c r="R11" i="5"/>
  <c r="P11" i="5" s="1"/>
  <c r="X10" i="5"/>
  <c r="P10" i="5"/>
  <c r="V9" i="5"/>
  <c r="X9" i="5" s="1"/>
  <c r="U9" i="5"/>
  <c r="T9" i="5"/>
  <c r="S9" i="5"/>
  <c r="R9" i="5"/>
  <c r="P9" i="5" s="1"/>
  <c r="X8" i="5"/>
  <c r="P8" i="5"/>
  <c r="X7" i="5"/>
  <c r="P7" i="5"/>
  <c r="V6" i="5"/>
  <c r="X6" i="5" s="1"/>
  <c r="U6" i="5"/>
  <c r="T6" i="5"/>
  <c r="S6" i="5"/>
  <c r="R6" i="5"/>
  <c r="P6" i="5" s="1"/>
  <c r="X5" i="5"/>
  <c r="P5" i="5"/>
  <c r="X4" i="5"/>
  <c r="P4" i="5"/>
  <c r="BW260" i="4"/>
  <c r="CK260" i="4" s="1"/>
  <c r="BV260" i="4"/>
  <c r="CJ260" i="4" s="1"/>
  <c r="BU260" i="4"/>
  <c r="CI260" i="4" s="1"/>
  <c r="BT260" i="4"/>
  <c r="CH260" i="4" s="1"/>
  <c r="BS260" i="4"/>
  <c r="CG260" i="4" s="1"/>
  <c r="BW258" i="4"/>
  <c r="CK258" i="4" s="1"/>
  <c r="BV258" i="4"/>
  <c r="CJ258" i="4" s="1"/>
  <c r="BU258" i="4"/>
  <c r="CI258" i="4" s="1"/>
  <c r="BT258" i="4"/>
  <c r="CH258" i="4" s="1"/>
  <c r="BS258" i="4"/>
  <c r="CG258" i="4" s="1"/>
  <c r="BW256" i="4"/>
  <c r="CK256" i="4" s="1"/>
  <c r="BV256" i="4"/>
  <c r="CJ256" i="4" s="1"/>
  <c r="BU256" i="4"/>
  <c r="CI256" i="4" s="1"/>
  <c r="BT256" i="4"/>
  <c r="CH256" i="4" s="1"/>
  <c r="BS256" i="4"/>
  <c r="CG256" i="4" s="1"/>
  <c r="BW254" i="4"/>
  <c r="CK254" i="4" s="1"/>
  <c r="BV254" i="4"/>
  <c r="CJ254" i="4" s="1"/>
  <c r="BU254" i="4"/>
  <c r="CI254" i="4" s="1"/>
  <c r="BT254" i="4"/>
  <c r="CH254" i="4" s="1"/>
  <c r="BS254" i="4"/>
  <c r="CG254" i="4" s="1"/>
  <c r="BW252" i="4"/>
  <c r="CK252" i="4" s="1"/>
  <c r="BV252" i="4"/>
  <c r="CJ252" i="4" s="1"/>
  <c r="BU252" i="4"/>
  <c r="CI252" i="4" s="1"/>
  <c r="BT252" i="4"/>
  <c r="CH252" i="4" s="1"/>
  <c r="BS252" i="4"/>
  <c r="CG252" i="4" s="1"/>
  <c r="BW250" i="4"/>
  <c r="CK250" i="4" s="1"/>
  <c r="BV250" i="4"/>
  <c r="CJ250" i="4" s="1"/>
  <c r="BU250" i="4"/>
  <c r="CI250" i="4" s="1"/>
  <c r="BT250" i="4"/>
  <c r="CH250" i="4" s="1"/>
  <c r="BS250" i="4"/>
  <c r="CG250" i="4" s="1"/>
  <c r="BW248" i="4"/>
  <c r="CK248" i="4" s="1"/>
  <c r="BV248" i="4"/>
  <c r="CJ248" i="4" s="1"/>
  <c r="BU248" i="4"/>
  <c r="CI248" i="4" s="1"/>
  <c r="BT248" i="4"/>
  <c r="CH248" i="4" s="1"/>
  <c r="BS248" i="4"/>
  <c r="CG248" i="4" s="1"/>
  <c r="BW246" i="4"/>
  <c r="CK246" i="4" s="1"/>
  <c r="BV246" i="4"/>
  <c r="CJ246" i="4" s="1"/>
  <c r="BU246" i="4"/>
  <c r="CI246" i="4" s="1"/>
  <c r="BT246" i="4"/>
  <c r="CH246" i="4" s="1"/>
  <c r="BS246" i="4"/>
  <c r="CG246" i="4" s="1"/>
  <c r="BW244" i="4"/>
  <c r="CK244" i="4" s="1"/>
  <c r="BV244" i="4"/>
  <c r="CJ244" i="4" s="1"/>
  <c r="BU244" i="4"/>
  <c r="CI244" i="4" s="1"/>
  <c r="BT244" i="4"/>
  <c r="CH244" i="4" s="1"/>
  <c r="BS244" i="4"/>
  <c r="CG244" i="4" s="1"/>
  <c r="BW242" i="4"/>
  <c r="CK242" i="4" s="1"/>
  <c r="BV242" i="4"/>
  <c r="CJ242" i="4" s="1"/>
  <c r="BU242" i="4"/>
  <c r="CI242" i="4" s="1"/>
  <c r="BT242" i="4"/>
  <c r="CH242" i="4" s="1"/>
  <c r="BS242" i="4"/>
  <c r="CG242" i="4" s="1"/>
  <c r="BW240" i="4"/>
  <c r="CK240" i="4" s="1"/>
  <c r="BV240" i="4"/>
  <c r="CJ240" i="4" s="1"/>
  <c r="BU240" i="4"/>
  <c r="CI240" i="4" s="1"/>
  <c r="BT240" i="4"/>
  <c r="CH240" i="4" s="1"/>
  <c r="BS240" i="4"/>
  <c r="CG240" i="4" s="1"/>
  <c r="BW238" i="4"/>
  <c r="CK238" i="4" s="1"/>
  <c r="BV238" i="4"/>
  <c r="CJ238" i="4" s="1"/>
  <c r="BU238" i="4"/>
  <c r="CI238" i="4" s="1"/>
  <c r="BT238" i="4"/>
  <c r="CH238" i="4" s="1"/>
  <c r="BS238" i="4"/>
  <c r="CG238" i="4" s="1"/>
  <c r="BW234" i="4"/>
  <c r="CK234" i="4" s="1"/>
  <c r="BV234" i="4"/>
  <c r="CJ234" i="4" s="1"/>
  <c r="BU234" i="4"/>
  <c r="CI234" i="4" s="1"/>
  <c r="BT234" i="4"/>
  <c r="CH234" i="4" s="1"/>
  <c r="BS234" i="4"/>
  <c r="CG234" i="4" s="1"/>
  <c r="BW233" i="4"/>
  <c r="CK233" i="4" s="1"/>
  <c r="BV233" i="4"/>
  <c r="CJ233" i="4" s="1"/>
  <c r="BU233" i="4"/>
  <c r="CI233" i="4" s="1"/>
  <c r="BT233" i="4"/>
  <c r="CH233" i="4" s="1"/>
  <c r="BS233" i="4"/>
  <c r="CG233" i="4" s="1"/>
  <c r="BW231" i="4"/>
  <c r="CK231" i="4" s="1"/>
  <c r="BV231" i="4"/>
  <c r="CJ231" i="4" s="1"/>
  <c r="BU231" i="4"/>
  <c r="CI231" i="4" s="1"/>
  <c r="BT231" i="4"/>
  <c r="CH231" i="4" s="1"/>
  <c r="BS231" i="4"/>
  <c r="CG231" i="4" s="1"/>
  <c r="BW230" i="4"/>
  <c r="CK230" i="4" s="1"/>
  <c r="BV230" i="4"/>
  <c r="CJ230" i="4" s="1"/>
  <c r="BU230" i="4"/>
  <c r="CI230" i="4" s="1"/>
  <c r="BT230" i="4"/>
  <c r="CH230" i="4" s="1"/>
  <c r="BS230" i="4"/>
  <c r="CG230" i="4" s="1"/>
  <c r="BW228" i="4"/>
  <c r="CK228" i="4" s="1"/>
  <c r="BV228" i="4"/>
  <c r="CJ228" i="4" s="1"/>
  <c r="BU228" i="4"/>
  <c r="CI228" i="4" s="1"/>
  <c r="BT228" i="4"/>
  <c r="CH228" i="4" s="1"/>
  <c r="BS228" i="4"/>
  <c r="CG228" i="4" s="1"/>
  <c r="BW227" i="4"/>
  <c r="CK227" i="4" s="1"/>
  <c r="BV227" i="4"/>
  <c r="CJ227" i="4" s="1"/>
  <c r="BU227" i="4"/>
  <c r="CI227" i="4" s="1"/>
  <c r="BT227" i="4"/>
  <c r="CH227" i="4" s="1"/>
  <c r="BS227" i="4"/>
  <c r="CG227" i="4" s="1"/>
  <c r="BW225" i="4"/>
  <c r="CK225" i="4" s="1"/>
  <c r="BV225" i="4"/>
  <c r="CJ225" i="4" s="1"/>
  <c r="BU225" i="4"/>
  <c r="CI225" i="4" s="1"/>
  <c r="BT225" i="4"/>
  <c r="CH225" i="4" s="1"/>
  <c r="BS225" i="4"/>
  <c r="CG225" i="4" s="1"/>
  <c r="BW224" i="4"/>
  <c r="CK224" i="4" s="1"/>
  <c r="BV224" i="4"/>
  <c r="CJ224" i="4" s="1"/>
  <c r="BU224" i="4"/>
  <c r="CI224" i="4" s="1"/>
  <c r="BT224" i="4"/>
  <c r="CH224" i="4" s="1"/>
  <c r="BS224" i="4"/>
  <c r="CG224" i="4" s="1"/>
  <c r="BW222" i="4"/>
  <c r="CK222" i="4" s="1"/>
  <c r="BV222" i="4"/>
  <c r="CJ222" i="4" s="1"/>
  <c r="BU222" i="4"/>
  <c r="CI222" i="4" s="1"/>
  <c r="BT222" i="4"/>
  <c r="CH222" i="4" s="1"/>
  <c r="BS222" i="4"/>
  <c r="CG222" i="4" s="1"/>
  <c r="BW221" i="4"/>
  <c r="CK221" i="4" s="1"/>
  <c r="BV221" i="4"/>
  <c r="CJ221" i="4" s="1"/>
  <c r="BU221" i="4"/>
  <c r="CI221" i="4" s="1"/>
  <c r="BT221" i="4"/>
  <c r="CH221" i="4" s="1"/>
  <c r="BS221" i="4"/>
  <c r="CG221" i="4" s="1"/>
  <c r="BW219" i="4"/>
  <c r="CK219" i="4" s="1"/>
  <c r="BV219" i="4"/>
  <c r="CJ219" i="4" s="1"/>
  <c r="BU219" i="4"/>
  <c r="CI219" i="4" s="1"/>
  <c r="BT219" i="4"/>
  <c r="CH219" i="4" s="1"/>
  <c r="BS219" i="4"/>
  <c r="CG219" i="4" s="1"/>
  <c r="BW218" i="4"/>
  <c r="CK218" i="4" s="1"/>
  <c r="BV218" i="4"/>
  <c r="CJ218" i="4" s="1"/>
  <c r="BU218" i="4"/>
  <c r="CI218" i="4" s="1"/>
  <c r="BT218" i="4"/>
  <c r="CH218" i="4" s="1"/>
  <c r="BS218" i="4"/>
  <c r="CG218" i="4" s="1"/>
  <c r="BW216" i="4"/>
  <c r="CK216" i="4" s="1"/>
  <c r="BV216" i="4"/>
  <c r="CJ216" i="4" s="1"/>
  <c r="BU216" i="4"/>
  <c r="CI216" i="4" s="1"/>
  <c r="BT216" i="4"/>
  <c r="CH216" i="4" s="1"/>
  <c r="BS216" i="4"/>
  <c r="CG216" i="4" s="1"/>
  <c r="BW215" i="4"/>
  <c r="CK215" i="4" s="1"/>
  <c r="BV215" i="4"/>
  <c r="CJ215" i="4" s="1"/>
  <c r="BU215" i="4"/>
  <c r="CI215" i="4" s="1"/>
  <c r="BT215" i="4"/>
  <c r="CH215" i="4" s="1"/>
  <c r="BS215" i="4"/>
  <c r="CG215" i="4" s="1"/>
  <c r="BW213" i="4"/>
  <c r="CK213" i="4" s="1"/>
  <c r="BV213" i="4"/>
  <c r="CJ213" i="4" s="1"/>
  <c r="BU213" i="4"/>
  <c r="CI213" i="4" s="1"/>
  <c r="BT213" i="4"/>
  <c r="CH213" i="4" s="1"/>
  <c r="BS213" i="4"/>
  <c r="CG213" i="4" s="1"/>
  <c r="BW211" i="4"/>
  <c r="CK211" i="4" s="1"/>
  <c r="BV211" i="4"/>
  <c r="CJ211" i="4" s="1"/>
  <c r="BU211" i="4"/>
  <c r="CI211" i="4" s="1"/>
  <c r="BT211" i="4"/>
  <c r="CH211" i="4" s="1"/>
  <c r="BS211" i="4"/>
  <c r="CG211" i="4" s="1"/>
  <c r="BW209" i="4"/>
  <c r="CK209" i="4" s="1"/>
  <c r="BV209" i="4"/>
  <c r="CJ209" i="4" s="1"/>
  <c r="BU209" i="4"/>
  <c r="CI209" i="4" s="1"/>
  <c r="BT209" i="4"/>
  <c r="CH209" i="4" s="1"/>
  <c r="BS209" i="4"/>
  <c r="CG209" i="4" s="1"/>
  <c r="BW207" i="4"/>
  <c r="CK207" i="4" s="1"/>
  <c r="BV207" i="4"/>
  <c r="CJ207" i="4" s="1"/>
  <c r="BU207" i="4"/>
  <c r="CI207" i="4" s="1"/>
  <c r="BT207" i="4"/>
  <c r="CH207" i="4" s="1"/>
  <c r="BS207" i="4"/>
  <c r="CG207" i="4" s="1"/>
  <c r="BW206" i="4"/>
  <c r="CK206" i="4" s="1"/>
  <c r="BV206" i="4"/>
  <c r="CJ206" i="4" s="1"/>
  <c r="BU206" i="4"/>
  <c r="CI206" i="4" s="1"/>
  <c r="BT206" i="4"/>
  <c r="CH206" i="4" s="1"/>
  <c r="BS206" i="4"/>
  <c r="CG206" i="4" s="1"/>
  <c r="BW205" i="4"/>
  <c r="CK205" i="4" s="1"/>
  <c r="BV205" i="4"/>
  <c r="CJ205" i="4" s="1"/>
  <c r="BU205" i="4"/>
  <c r="CI205" i="4" s="1"/>
  <c r="BT205" i="4"/>
  <c r="CH205" i="4" s="1"/>
  <c r="BS205" i="4"/>
  <c r="CG205" i="4" s="1"/>
  <c r="BW203" i="4"/>
  <c r="CK203" i="4" s="1"/>
  <c r="BV203" i="4"/>
  <c r="CJ203" i="4" s="1"/>
  <c r="BU203" i="4"/>
  <c r="CI203" i="4" s="1"/>
  <c r="BT203" i="4"/>
  <c r="CH203" i="4" s="1"/>
  <c r="BS203" i="4"/>
  <c r="CG203" i="4" s="1"/>
  <c r="BW202" i="4"/>
  <c r="CK202" i="4" s="1"/>
  <c r="BV202" i="4"/>
  <c r="CJ202" i="4" s="1"/>
  <c r="BU202" i="4"/>
  <c r="CI202" i="4" s="1"/>
  <c r="BT202" i="4"/>
  <c r="CH202" i="4" s="1"/>
  <c r="BS202" i="4"/>
  <c r="CG202" i="4" s="1"/>
  <c r="BW201" i="4"/>
  <c r="CK201" i="4" s="1"/>
  <c r="BV201" i="4"/>
  <c r="CJ201" i="4" s="1"/>
  <c r="BU201" i="4"/>
  <c r="CI201" i="4" s="1"/>
  <c r="BT201" i="4"/>
  <c r="CH201" i="4" s="1"/>
  <c r="BS201" i="4"/>
  <c r="CG201" i="4" s="1"/>
  <c r="BW199" i="4"/>
  <c r="CK199" i="4" s="1"/>
  <c r="BV199" i="4"/>
  <c r="CJ199" i="4" s="1"/>
  <c r="BU199" i="4"/>
  <c r="CI199" i="4" s="1"/>
  <c r="BT199" i="4"/>
  <c r="CH199" i="4" s="1"/>
  <c r="BS199" i="4"/>
  <c r="CG199" i="4" s="1"/>
  <c r="BW198" i="4"/>
  <c r="CK198" i="4" s="1"/>
  <c r="BV198" i="4"/>
  <c r="CJ198" i="4" s="1"/>
  <c r="BU198" i="4"/>
  <c r="CI198" i="4" s="1"/>
  <c r="BT198" i="4"/>
  <c r="CH198" i="4" s="1"/>
  <c r="BS198" i="4"/>
  <c r="CG198" i="4" s="1"/>
  <c r="BW197" i="4"/>
  <c r="CK197" i="4" s="1"/>
  <c r="BV197" i="4"/>
  <c r="CJ197" i="4" s="1"/>
  <c r="BU197" i="4"/>
  <c r="CI197" i="4" s="1"/>
  <c r="BT197" i="4"/>
  <c r="CH197" i="4" s="1"/>
  <c r="BS197" i="4"/>
  <c r="CG197" i="4" s="1"/>
  <c r="BW195" i="4"/>
  <c r="CK195" i="4" s="1"/>
  <c r="BV195" i="4"/>
  <c r="CJ195" i="4" s="1"/>
  <c r="BU195" i="4"/>
  <c r="CI195" i="4" s="1"/>
  <c r="BT195" i="4"/>
  <c r="CH195" i="4" s="1"/>
  <c r="BS195" i="4"/>
  <c r="CG195" i="4" s="1"/>
  <c r="BW194" i="4"/>
  <c r="CK194" i="4" s="1"/>
  <c r="BV194" i="4"/>
  <c r="CJ194" i="4" s="1"/>
  <c r="BU194" i="4"/>
  <c r="CI194" i="4" s="1"/>
  <c r="BT194" i="4"/>
  <c r="CH194" i="4" s="1"/>
  <c r="BS194" i="4"/>
  <c r="CG194" i="4" s="1"/>
  <c r="BW193" i="4"/>
  <c r="CK193" i="4" s="1"/>
  <c r="BV193" i="4"/>
  <c r="CJ193" i="4" s="1"/>
  <c r="BU193" i="4"/>
  <c r="CI193" i="4" s="1"/>
  <c r="BT193" i="4"/>
  <c r="CH193" i="4" s="1"/>
  <c r="BS193" i="4"/>
  <c r="CG193" i="4" s="1"/>
  <c r="BW191" i="4"/>
  <c r="CK191" i="4" s="1"/>
  <c r="BV191" i="4"/>
  <c r="CJ191" i="4" s="1"/>
  <c r="BU191" i="4"/>
  <c r="CI191" i="4" s="1"/>
  <c r="BT191" i="4"/>
  <c r="CH191" i="4" s="1"/>
  <c r="BS191" i="4"/>
  <c r="CG191" i="4" s="1"/>
  <c r="BW190" i="4"/>
  <c r="CK190" i="4" s="1"/>
  <c r="BV190" i="4"/>
  <c r="CJ190" i="4" s="1"/>
  <c r="BU190" i="4"/>
  <c r="CI190" i="4" s="1"/>
  <c r="BT190" i="4"/>
  <c r="CH190" i="4" s="1"/>
  <c r="BS190" i="4"/>
  <c r="CG190" i="4" s="1"/>
  <c r="BW189" i="4"/>
  <c r="CK189" i="4" s="1"/>
  <c r="BV189" i="4"/>
  <c r="CJ189" i="4" s="1"/>
  <c r="BU189" i="4"/>
  <c r="CI189" i="4" s="1"/>
  <c r="BT189" i="4"/>
  <c r="CH189" i="4" s="1"/>
  <c r="BS189" i="4"/>
  <c r="CG189" i="4" s="1"/>
  <c r="BW187" i="4"/>
  <c r="CK187" i="4" s="1"/>
  <c r="BV187" i="4"/>
  <c r="CJ187" i="4" s="1"/>
  <c r="BU187" i="4"/>
  <c r="CI187" i="4" s="1"/>
  <c r="BT187" i="4"/>
  <c r="CH187" i="4" s="1"/>
  <c r="BS187" i="4"/>
  <c r="CG187" i="4" s="1"/>
  <c r="BW186" i="4"/>
  <c r="CK186" i="4" s="1"/>
  <c r="BV186" i="4"/>
  <c r="CJ186" i="4" s="1"/>
  <c r="BU186" i="4"/>
  <c r="CI186" i="4" s="1"/>
  <c r="BT186" i="4"/>
  <c r="CH186" i="4" s="1"/>
  <c r="BS186" i="4"/>
  <c r="CG186" i="4" s="1"/>
  <c r="BW185" i="4"/>
  <c r="CK185" i="4" s="1"/>
  <c r="BV185" i="4"/>
  <c r="CJ185" i="4" s="1"/>
  <c r="BU185" i="4"/>
  <c r="CI185" i="4" s="1"/>
  <c r="BT185" i="4"/>
  <c r="CH185" i="4" s="1"/>
  <c r="BS185" i="4"/>
  <c r="CG185" i="4" s="1"/>
  <c r="BW183" i="4"/>
  <c r="CK183" i="4" s="1"/>
  <c r="BV183" i="4"/>
  <c r="CJ183" i="4" s="1"/>
  <c r="BU183" i="4"/>
  <c r="CI183" i="4" s="1"/>
  <c r="BT183" i="4"/>
  <c r="CH183" i="4" s="1"/>
  <c r="BS183" i="4"/>
  <c r="CG183" i="4" s="1"/>
  <c r="BW182" i="4"/>
  <c r="CK182" i="4" s="1"/>
  <c r="BV182" i="4"/>
  <c r="CJ182" i="4" s="1"/>
  <c r="BU182" i="4"/>
  <c r="CI182" i="4" s="1"/>
  <c r="BT182" i="4"/>
  <c r="CH182" i="4" s="1"/>
  <c r="BS182" i="4"/>
  <c r="CG182" i="4" s="1"/>
  <c r="BW181" i="4"/>
  <c r="CK181" i="4" s="1"/>
  <c r="BV181" i="4"/>
  <c r="CJ181" i="4" s="1"/>
  <c r="BU181" i="4"/>
  <c r="CI181" i="4" s="1"/>
  <c r="BT181" i="4"/>
  <c r="CH181" i="4" s="1"/>
  <c r="BS181" i="4"/>
  <c r="CG181" i="4" s="1"/>
  <c r="BW179" i="4"/>
  <c r="CK179" i="4" s="1"/>
  <c r="BV179" i="4"/>
  <c r="CJ179" i="4" s="1"/>
  <c r="BU179" i="4"/>
  <c r="CI179" i="4" s="1"/>
  <c r="BT179" i="4"/>
  <c r="CH179" i="4" s="1"/>
  <c r="BS179" i="4"/>
  <c r="CG179" i="4" s="1"/>
  <c r="BW178" i="4"/>
  <c r="CK178" i="4" s="1"/>
  <c r="BV178" i="4"/>
  <c r="CJ178" i="4" s="1"/>
  <c r="BU178" i="4"/>
  <c r="CI178" i="4" s="1"/>
  <c r="BT178" i="4"/>
  <c r="CH178" i="4" s="1"/>
  <c r="BS178" i="4"/>
  <c r="CG178" i="4" s="1"/>
  <c r="BW177" i="4"/>
  <c r="CK177" i="4" s="1"/>
  <c r="BV177" i="4"/>
  <c r="CJ177" i="4" s="1"/>
  <c r="BU177" i="4"/>
  <c r="CI177" i="4" s="1"/>
  <c r="BT177" i="4"/>
  <c r="CH177" i="4" s="1"/>
  <c r="BS177" i="4"/>
  <c r="CG177" i="4" s="1"/>
  <c r="BW175" i="4"/>
  <c r="CK175" i="4" s="1"/>
  <c r="BV175" i="4"/>
  <c r="CJ175" i="4" s="1"/>
  <c r="BU175" i="4"/>
  <c r="CI175" i="4" s="1"/>
  <c r="BT175" i="4"/>
  <c r="CH175" i="4" s="1"/>
  <c r="BS175" i="4"/>
  <c r="CG175" i="4" s="1"/>
  <c r="BW174" i="4"/>
  <c r="CK174" i="4" s="1"/>
  <c r="BV174" i="4"/>
  <c r="CJ174" i="4" s="1"/>
  <c r="BU174" i="4"/>
  <c r="CI174" i="4" s="1"/>
  <c r="BT174" i="4"/>
  <c r="CH174" i="4" s="1"/>
  <c r="BS174" i="4"/>
  <c r="CG174" i="4" s="1"/>
  <c r="BW173" i="4"/>
  <c r="CK173" i="4" s="1"/>
  <c r="BV173" i="4"/>
  <c r="CJ173" i="4" s="1"/>
  <c r="BU173" i="4"/>
  <c r="CI173" i="4" s="1"/>
  <c r="BT173" i="4"/>
  <c r="CH173" i="4" s="1"/>
  <c r="BS173" i="4"/>
  <c r="CG173" i="4" s="1"/>
  <c r="BW171" i="4"/>
  <c r="CK171" i="4" s="1"/>
  <c r="BV171" i="4"/>
  <c r="CJ171" i="4" s="1"/>
  <c r="BU171" i="4"/>
  <c r="CI171" i="4" s="1"/>
  <c r="BT171" i="4"/>
  <c r="CH171" i="4" s="1"/>
  <c r="BS171" i="4"/>
  <c r="CG171" i="4" s="1"/>
  <c r="BW170" i="4"/>
  <c r="CK170" i="4" s="1"/>
  <c r="BV170" i="4"/>
  <c r="CJ170" i="4" s="1"/>
  <c r="BU170" i="4"/>
  <c r="CI170" i="4" s="1"/>
  <c r="BT170" i="4"/>
  <c r="CH170" i="4" s="1"/>
  <c r="BS170" i="4"/>
  <c r="CG170" i="4" s="1"/>
  <c r="BW169" i="4"/>
  <c r="CK169" i="4" s="1"/>
  <c r="BV169" i="4"/>
  <c r="CJ169" i="4" s="1"/>
  <c r="BU169" i="4"/>
  <c r="CI169" i="4" s="1"/>
  <c r="BT169" i="4"/>
  <c r="CH169" i="4" s="1"/>
  <c r="BS169" i="4"/>
  <c r="CG169" i="4" s="1"/>
  <c r="BW167" i="4"/>
  <c r="CK167" i="4" s="1"/>
  <c r="BV167" i="4"/>
  <c r="CJ167" i="4" s="1"/>
  <c r="BU167" i="4"/>
  <c r="CI167" i="4" s="1"/>
  <c r="BT167" i="4"/>
  <c r="CH167" i="4" s="1"/>
  <c r="BS167" i="4"/>
  <c r="CG167" i="4" s="1"/>
  <c r="BW166" i="4"/>
  <c r="CK166" i="4" s="1"/>
  <c r="BV166" i="4"/>
  <c r="CJ166" i="4" s="1"/>
  <c r="BU166" i="4"/>
  <c r="CI166" i="4" s="1"/>
  <c r="BT166" i="4"/>
  <c r="CH166" i="4" s="1"/>
  <c r="BS166" i="4"/>
  <c r="CG166" i="4" s="1"/>
  <c r="BW165" i="4"/>
  <c r="CK165" i="4" s="1"/>
  <c r="BV165" i="4"/>
  <c r="CJ165" i="4" s="1"/>
  <c r="BU165" i="4"/>
  <c r="CI165" i="4" s="1"/>
  <c r="BT165" i="4"/>
  <c r="CH165" i="4" s="1"/>
  <c r="BS165" i="4"/>
  <c r="CG165" i="4" s="1"/>
  <c r="BW163" i="4"/>
  <c r="CK163" i="4" s="1"/>
  <c r="BV163" i="4"/>
  <c r="CJ163" i="4" s="1"/>
  <c r="BU163" i="4"/>
  <c r="CI163" i="4" s="1"/>
  <c r="BT163" i="4"/>
  <c r="CH163" i="4" s="1"/>
  <c r="BS163" i="4"/>
  <c r="CG163" i="4" s="1"/>
  <c r="BW162" i="4"/>
  <c r="CK162" i="4" s="1"/>
  <c r="BV162" i="4"/>
  <c r="CJ162" i="4" s="1"/>
  <c r="BU162" i="4"/>
  <c r="CI162" i="4" s="1"/>
  <c r="BT162" i="4"/>
  <c r="CH162" i="4" s="1"/>
  <c r="BS162" i="4"/>
  <c r="CG162" i="4" s="1"/>
  <c r="BW161" i="4"/>
  <c r="CK161" i="4" s="1"/>
  <c r="BV161" i="4"/>
  <c r="CJ161" i="4" s="1"/>
  <c r="BU161" i="4"/>
  <c r="CI161" i="4" s="1"/>
  <c r="BT161" i="4"/>
  <c r="CH161" i="4" s="1"/>
  <c r="BS161" i="4"/>
  <c r="CG161" i="4" s="1"/>
  <c r="BW159" i="4"/>
  <c r="CK159" i="4" s="1"/>
  <c r="BV159" i="4"/>
  <c r="CJ159" i="4" s="1"/>
  <c r="BU159" i="4"/>
  <c r="CI159" i="4" s="1"/>
  <c r="BT159" i="4"/>
  <c r="CH159" i="4" s="1"/>
  <c r="BS159" i="4"/>
  <c r="CG159" i="4" s="1"/>
  <c r="BW158" i="4"/>
  <c r="CK158" i="4" s="1"/>
  <c r="BV158" i="4"/>
  <c r="CJ158" i="4" s="1"/>
  <c r="BU158" i="4"/>
  <c r="CI158" i="4" s="1"/>
  <c r="BT158" i="4"/>
  <c r="CH158" i="4" s="1"/>
  <c r="BS158" i="4"/>
  <c r="CG158" i="4" s="1"/>
  <c r="BW157" i="4"/>
  <c r="CK157" i="4" s="1"/>
  <c r="BV157" i="4"/>
  <c r="CJ157" i="4" s="1"/>
  <c r="BU157" i="4"/>
  <c r="CI157" i="4" s="1"/>
  <c r="BT157" i="4"/>
  <c r="CH157" i="4" s="1"/>
  <c r="BS157" i="4"/>
  <c r="CG157" i="4" s="1"/>
  <c r="BW155" i="4"/>
  <c r="CK155" i="4" s="1"/>
  <c r="BV155" i="4"/>
  <c r="CJ155" i="4" s="1"/>
  <c r="BU155" i="4"/>
  <c r="CI155" i="4" s="1"/>
  <c r="BT155" i="4"/>
  <c r="CH155" i="4" s="1"/>
  <c r="BS155" i="4"/>
  <c r="CG155" i="4" s="1"/>
  <c r="BW154" i="4"/>
  <c r="CK154" i="4" s="1"/>
  <c r="BV154" i="4"/>
  <c r="CJ154" i="4" s="1"/>
  <c r="BU154" i="4"/>
  <c r="CI154" i="4" s="1"/>
  <c r="BT154" i="4"/>
  <c r="CH154" i="4" s="1"/>
  <c r="BS154" i="4"/>
  <c r="CG154" i="4" s="1"/>
  <c r="BW153" i="4"/>
  <c r="CK153" i="4" s="1"/>
  <c r="BV153" i="4"/>
  <c r="CJ153" i="4" s="1"/>
  <c r="BU153" i="4"/>
  <c r="CI153" i="4" s="1"/>
  <c r="BT153" i="4"/>
  <c r="CH153" i="4" s="1"/>
  <c r="BS153" i="4"/>
  <c r="CG153" i="4" s="1"/>
  <c r="BW151" i="4"/>
  <c r="CK151" i="4" s="1"/>
  <c r="BV151" i="4"/>
  <c r="CJ151" i="4" s="1"/>
  <c r="BU151" i="4"/>
  <c r="CI151" i="4" s="1"/>
  <c r="BT151" i="4"/>
  <c r="CH151" i="4" s="1"/>
  <c r="BS151" i="4"/>
  <c r="CG151" i="4" s="1"/>
  <c r="BW150" i="4"/>
  <c r="CK150" i="4" s="1"/>
  <c r="BV150" i="4"/>
  <c r="CJ150" i="4" s="1"/>
  <c r="BU150" i="4"/>
  <c r="CI150" i="4" s="1"/>
  <c r="BT150" i="4"/>
  <c r="CH150" i="4" s="1"/>
  <c r="BS150" i="4"/>
  <c r="CG150" i="4" s="1"/>
  <c r="BW149" i="4"/>
  <c r="CK149" i="4" s="1"/>
  <c r="BV149" i="4"/>
  <c r="CJ149" i="4" s="1"/>
  <c r="BU149" i="4"/>
  <c r="CI149" i="4" s="1"/>
  <c r="BT149" i="4"/>
  <c r="CH149" i="4" s="1"/>
  <c r="BS149" i="4"/>
  <c r="CG149" i="4" s="1"/>
  <c r="BW147" i="4"/>
  <c r="CK147" i="4" s="1"/>
  <c r="BV147" i="4"/>
  <c r="CJ147" i="4" s="1"/>
  <c r="BU147" i="4"/>
  <c r="CI147" i="4" s="1"/>
  <c r="BT147" i="4"/>
  <c r="CH147" i="4" s="1"/>
  <c r="BS147" i="4"/>
  <c r="CG147" i="4" s="1"/>
  <c r="BW146" i="4"/>
  <c r="CK146" i="4" s="1"/>
  <c r="BV146" i="4"/>
  <c r="CJ146" i="4" s="1"/>
  <c r="BU146" i="4"/>
  <c r="CI146" i="4" s="1"/>
  <c r="BT146" i="4"/>
  <c r="CH146" i="4" s="1"/>
  <c r="BS146" i="4"/>
  <c r="CG146" i="4" s="1"/>
  <c r="BW145" i="4"/>
  <c r="CK145" i="4" s="1"/>
  <c r="BV145" i="4"/>
  <c r="CJ145" i="4" s="1"/>
  <c r="BU145" i="4"/>
  <c r="CI145" i="4" s="1"/>
  <c r="BT145" i="4"/>
  <c r="CH145" i="4" s="1"/>
  <c r="BS145" i="4"/>
  <c r="CG145" i="4" s="1"/>
  <c r="BW143" i="4"/>
  <c r="CK143" i="4" s="1"/>
  <c r="BV143" i="4"/>
  <c r="CJ143" i="4" s="1"/>
  <c r="BU143" i="4"/>
  <c r="CI143" i="4" s="1"/>
  <c r="BT143" i="4"/>
  <c r="CH143" i="4" s="1"/>
  <c r="BS143" i="4"/>
  <c r="CG143" i="4" s="1"/>
  <c r="BW142" i="4"/>
  <c r="CK142" i="4" s="1"/>
  <c r="BV142" i="4"/>
  <c r="CJ142" i="4" s="1"/>
  <c r="BU142" i="4"/>
  <c r="CI142" i="4" s="1"/>
  <c r="BT142" i="4"/>
  <c r="CH142" i="4" s="1"/>
  <c r="BS142" i="4"/>
  <c r="CG142" i="4" s="1"/>
  <c r="BW141" i="4"/>
  <c r="CK141" i="4" s="1"/>
  <c r="BV141" i="4"/>
  <c r="CJ141" i="4" s="1"/>
  <c r="BU141" i="4"/>
  <c r="CI141" i="4" s="1"/>
  <c r="BT141" i="4"/>
  <c r="CH141" i="4" s="1"/>
  <c r="BS141" i="4"/>
  <c r="CG141" i="4" s="1"/>
  <c r="BW139" i="4"/>
  <c r="CK139" i="4" s="1"/>
  <c r="BV139" i="4"/>
  <c r="CJ139" i="4" s="1"/>
  <c r="BU139" i="4"/>
  <c r="CI139" i="4" s="1"/>
  <c r="BT139" i="4"/>
  <c r="CH139" i="4" s="1"/>
  <c r="BS139" i="4"/>
  <c r="CG139" i="4" s="1"/>
  <c r="BW137" i="4"/>
  <c r="CK137" i="4" s="1"/>
  <c r="BV137" i="4"/>
  <c r="CJ137" i="4" s="1"/>
  <c r="BU137" i="4"/>
  <c r="CI137" i="4" s="1"/>
  <c r="BT137" i="4"/>
  <c r="CH137" i="4" s="1"/>
  <c r="BS137" i="4"/>
  <c r="CG137" i="4" s="1"/>
  <c r="BW135" i="4"/>
  <c r="CK135" i="4" s="1"/>
  <c r="BV135" i="4"/>
  <c r="CJ135" i="4" s="1"/>
  <c r="BU135" i="4"/>
  <c r="CI135" i="4" s="1"/>
  <c r="BT135" i="4"/>
  <c r="CH135" i="4" s="1"/>
  <c r="BS135" i="4"/>
  <c r="CG135" i="4" s="1"/>
  <c r="BW133" i="4"/>
  <c r="CK133" i="4" s="1"/>
  <c r="BV133" i="4"/>
  <c r="CJ133" i="4" s="1"/>
  <c r="BU133" i="4"/>
  <c r="CI133" i="4" s="1"/>
  <c r="BT133" i="4"/>
  <c r="CH133" i="4" s="1"/>
  <c r="BS133" i="4"/>
  <c r="CG133" i="4" s="1"/>
  <c r="BW131" i="4"/>
  <c r="CK131" i="4" s="1"/>
  <c r="BV131" i="4"/>
  <c r="CJ131" i="4" s="1"/>
  <c r="BU131" i="4"/>
  <c r="CI131" i="4" s="1"/>
  <c r="BT131" i="4"/>
  <c r="CH131" i="4" s="1"/>
  <c r="BS131" i="4"/>
  <c r="CG131" i="4" s="1"/>
  <c r="BW130" i="4"/>
  <c r="CK130" i="4" s="1"/>
  <c r="BV130" i="4"/>
  <c r="CJ130" i="4" s="1"/>
  <c r="BU130" i="4"/>
  <c r="CI130" i="4" s="1"/>
  <c r="BT130" i="4"/>
  <c r="CH130" i="4" s="1"/>
  <c r="BS130" i="4"/>
  <c r="CG130" i="4" s="1"/>
  <c r="BW128" i="4"/>
  <c r="CK128" i="4" s="1"/>
  <c r="BV128" i="4"/>
  <c r="CJ128" i="4" s="1"/>
  <c r="BU128" i="4"/>
  <c r="CI128" i="4" s="1"/>
  <c r="BT128" i="4"/>
  <c r="CH128" i="4" s="1"/>
  <c r="BS128" i="4"/>
  <c r="CG128" i="4" s="1"/>
  <c r="BW127" i="4"/>
  <c r="CK127" i="4" s="1"/>
  <c r="BV127" i="4"/>
  <c r="CJ127" i="4" s="1"/>
  <c r="BU127" i="4"/>
  <c r="CI127" i="4" s="1"/>
  <c r="BT127" i="4"/>
  <c r="CH127" i="4" s="1"/>
  <c r="BS127" i="4"/>
  <c r="CG127" i="4" s="1"/>
  <c r="BW125" i="4"/>
  <c r="CK125" i="4" s="1"/>
  <c r="BV125" i="4"/>
  <c r="CJ125" i="4" s="1"/>
  <c r="BU125" i="4"/>
  <c r="CI125" i="4" s="1"/>
  <c r="BT125" i="4"/>
  <c r="CH125" i="4" s="1"/>
  <c r="BS125" i="4"/>
  <c r="CG125" i="4" s="1"/>
  <c r="BW124" i="4"/>
  <c r="CK124" i="4" s="1"/>
  <c r="BV124" i="4"/>
  <c r="CJ124" i="4" s="1"/>
  <c r="BU124" i="4"/>
  <c r="CI124" i="4" s="1"/>
  <c r="BT124" i="4"/>
  <c r="CH124" i="4" s="1"/>
  <c r="BS124" i="4"/>
  <c r="CG124" i="4" s="1"/>
  <c r="BW122" i="4"/>
  <c r="CK122" i="4" s="1"/>
  <c r="BV122" i="4"/>
  <c r="CJ122" i="4" s="1"/>
  <c r="BU122" i="4"/>
  <c r="CI122" i="4" s="1"/>
  <c r="BT122" i="4"/>
  <c r="CH122" i="4" s="1"/>
  <c r="BS122" i="4"/>
  <c r="CG122" i="4" s="1"/>
  <c r="BW121" i="4"/>
  <c r="CK121" i="4" s="1"/>
  <c r="BV121" i="4"/>
  <c r="CJ121" i="4" s="1"/>
  <c r="BU121" i="4"/>
  <c r="CI121" i="4" s="1"/>
  <c r="BT121" i="4"/>
  <c r="CH121" i="4" s="1"/>
  <c r="BS121" i="4"/>
  <c r="CG121" i="4" s="1"/>
  <c r="BW114" i="4"/>
  <c r="CK114" i="4" s="1"/>
  <c r="BV114" i="4"/>
  <c r="CJ114" i="4" s="1"/>
  <c r="BU114" i="4"/>
  <c r="CI114" i="4" s="1"/>
  <c r="BT114" i="4"/>
  <c r="CH114" i="4" s="1"/>
  <c r="BS114" i="4"/>
  <c r="CG114" i="4" s="1"/>
  <c r="BW113" i="4"/>
  <c r="CK113" i="4" s="1"/>
  <c r="BV113" i="4"/>
  <c r="CJ113" i="4" s="1"/>
  <c r="BU113" i="4"/>
  <c r="CI113" i="4" s="1"/>
  <c r="BT113" i="4"/>
  <c r="CH113" i="4" s="1"/>
  <c r="BS113" i="4"/>
  <c r="CG113" i="4" s="1"/>
  <c r="BW111" i="4"/>
  <c r="CK111" i="4" s="1"/>
  <c r="BV111" i="4"/>
  <c r="CJ111" i="4" s="1"/>
  <c r="BU111" i="4"/>
  <c r="CI111" i="4" s="1"/>
  <c r="BT111" i="4"/>
  <c r="CH111" i="4" s="1"/>
  <c r="BS111" i="4"/>
  <c r="CG111" i="4" s="1"/>
  <c r="BW110" i="4"/>
  <c r="CK110" i="4" s="1"/>
  <c r="BV110" i="4"/>
  <c r="CJ110" i="4" s="1"/>
  <c r="BU110" i="4"/>
  <c r="CI110" i="4" s="1"/>
  <c r="BT110" i="4"/>
  <c r="CH110" i="4" s="1"/>
  <c r="BS110" i="4"/>
  <c r="CG110" i="4" s="1"/>
  <c r="BW108" i="4"/>
  <c r="CK108" i="4" s="1"/>
  <c r="BV108" i="4"/>
  <c r="CJ108" i="4" s="1"/>
  <c r="BU108" i="4"/>
  <c r="CI108" i="4" s="1"/>
  <c r="BT108" i="4"/>
  <c r="CH108" i="4" s="1"/>
  <c r="BS108" i="4"/>
  <c r="CG108" i="4" s="1"/>
  <c r="BW106" i="4"/>
  <c r="CK106" i="4" s="1"/>
  <c r="BV106" i="4"/>
  <c r="CJ106" i="4" s="1"/>
  <c r="BU106" i="4"/>
  <c r="CI106" i="4" s="1"/>
  <c r="BT106" i="4"/>
  <c r="CH106" i="4" s="1"/>
  <c r="BS106" i="4"/>
  <c r="CG106" i="4" s="1"/>
  <c r="BW100" i="4"/>
  <c r="CK100" i="4" s="1"/>
  <c r="BV100" i="4"/>
  <c r="CJ100" i="4" s="1"/>
  <c r="BU100" i="4"/>
  <c r="CI100" i="4" s="1"/>
  <c r="BT100" i="4"/>
  <c r="CH100" i="4" s="1"/>
  <c r="BS100" i="4"/>
  <c r="CG100" i="4" s="1"/>
  <c r="BW98" i="4"/>
  <c r="CK98" i="4" s="1"/>
  <c r="BV98" i="4"/>
  <c r="CJ98" i="4" s="1"/>
  <c r="BU98" i="4"/>
  <c r="CI98" i="4" s="1"/>
  <c r="BT98" i="4"/>
  <c r="CH98" i="4" s="1"/>
  <c r="BS98" i="4"/>
  <c r="CG98" i="4" s="1"/>
  <c r="BW91" i="4"/>
  <c r="CK91" i="4" s="1"/>
  <c r="BV91" i="4"/>
  <c r="CJ91" i="4" s="1"/>
  <c r="BU91" i="4"/>
  <c r="CI91" i="4" s="1"/>
  <c r="BT91" i="4"/>
  <c r="CH91" i="4" s="1"/>
  <c r="BS91" i="4"/>
  <c r="CG91" i="4" s="1"/>
  <c r="BW89" i="4"/>
  <c r="CK89" i="4" s="1"/>
  <c r="BV89" i="4"/>
  <c r="CJ89" i="4" s="1"/>
  <c r="BU89" i="4"/>
  <c r="CI89" i="4" s="1"/>
  <c r="BT89" i="4"/>
  <c r="CH89" i="4" s="1"/>
  <c r="BS89" i="4"/>
  <c r="CG89" i="4" s="1"/>
  <c r="BW87" i="4"/>
  <c r="CK87" i="4" s="1"/>
  <c r="BV87" i="4"/>
  <c r="CJ87" i="4" s="1"/>
  <c r="BU87" i="4"/>
  <c r="CI87" i="4" s="1"/>
  <c r="BT87" i="4"/>
  <c r="CH87" i="4" s="1"/>
  <c r="BS87" i="4"/>
  <c r="CG87" i="4" s="1"/>
  <c r="BW85" i="4"/>
  <c r="CK85" i="4" s="1"/>
  <c r="BV85" i="4"/>
  <c r="CJ85" i="4" s="1"/>
  <c r="BU85" i="4"/>
  <c r="CI85" i="4" s="1"/>
  <c r="BT85" i="4"/>
  <c r="CH85" i="4" s="1"/>
  <c r="BS85" i="4"/>
  <c r="CG85" i="4" s="1"/>
  <c r="BW84" i="4"/>
  <c r="CK84" i="4" s="1"/>
  <c r="BV84" i="4"/>
  <c r="CJ84" i="4" s="1"/>
  <c r="BU84" i="4"/>
  <c r="CI84" i="4" s="1"/>
  <c r="BT84" i="4"/>
  <c r="CH84" i="4" s="1"/>
  <c r="BS84" i="4"/>
  <c r="CG84" i="4" s="1"/>
  <c r="BW82" i="4"/>
  <c r="CK82" i="4" s="1"/>
  <c r="BV82" i="4"/>
  <c r="CJ82" i="4" s="1"/>
  <c r="BU82" i="4"/>
  <c r="CI82" i="4" s="1"/>
  <c r="BT82" i="4"/>
  <c r="CH82" i="4" s="1"/>
  <c r="BS82" i="4"/>
  <c r="CG82" i="4" s="1"/>
  <c r="BW81" i="4"/>
  <c r="CK81" i="4" s="1"/>
  <c r="BV81" i="4"/>
  <c r="CJ81" i="4" s="1"/>
  <c r="BU81" i="4"/>
  <c r="CI81" i="4" s="1"/>
  <c r="BT81" i="4"/>
  <c r="CH81" i="4" s="1"/>
  <c r="BS81" i="4"/>
  <c r="CG81" i="4" s="1"/>
  <c r="BW79" i="4"/>
  <c r="CK79" i="4" s="1"/>
  <c r="BV79" i="4"/>
  <c r="CJ79" i="4" s="1"/>
  <c r="BU79" i="4"/>
  <c r="CI79" i="4" s="1"/>
  <c r="BT79" i="4"/>
  <c r="CH79" i="4" s="1"/>
  <c r="BS79" i="4"/>
  <c r="CG79" i="4" s="1"/>
  <c r="BW78" i="4"/>
  <c r="CK78" i="4" s="1"/>
  <c r="BV78" i="4"/>
  <c r="CJ78" i="4" s="1"/>
  <c r="BU78" i="4"/>
  <c r="CI78" i="4" s="1"/>
  <c r="BT78" i="4"/>
  <c r="CH78" i="4" s="1"/>
  <c r="BS78" i="4"/>
  <c r="CG78" i="4" s="1"/>
  <c r="BW76" i="4"/>
  <c r="CK76" i="4" s="1"/>
  <c r="BV76" i="4"/>
  <c r="CJ76" i="4" s="1"/>
  <c r="BU76" i="4"/>
  <c r="CI76" i="4" s="1"/>
  <c r="BT76" i="4"/>
  <c r="CH76" i="4" s="1"/>
  <c r="BS76" i="4"/>
  <c r="CG76" i="4" s="1"/>
  <c r="BW74" i="4"/>
  <c r="CK74" i="4" s="1"/>
  <c r="BV74" i="4"/>
  <c r="CJ74" i="4" s="1"/>
  <c r="BU74" i="4"/>
  <c r="CI74" i="4" s="1"/>
  <c r="BT74" i="4"/>
  <c r="CH74" i="4" s="1"/>
  <c r="BS74" i="4"/>
  <c r="CG74" i="4" s="1"/>
  <c r="BW72" i="4"/>
  <c r="CK72" i="4" s="1"/>
  <c r="BV72" i="4"/>
  <c r="CJ72" i="4" s="1"/>
  <c r="BU72" i="4"/>
  <c r="CI72" i="4" s="1"/>
  <c r="BT72" i="4"/>
  <c r="CH72" i="4" s="1"/>
  <c r="BS72" i="4"/>
  <c r="CG72" i="4" s="1"/>
  <c r="BW70" i="4"/>
  <c r="CK70" i="4" s="1"/>
  <c r="BV70" i="4"/>
  <c r="CJ70" i="4" s="1"/>
  <c r="BU70" i="4"/>
  <c r="CI70" i="4" s="1"/>
  <c r="BT70" i="4"/>
  <c r="CH70" i="4" s="1"/>
  <c r="BS70" i="4"/>
  <c r="CG70" i="4" s="1"/>
  <c r="BW69" i="4"/>
  <c r="CK69" i="4" s="1"/>
  <c r="BV69" i="4"/>
  <c r="CJ69" i="4" s="1"/>
  <c r="BU69" i="4"/>
  <c r="CI69" i="4" s="1"/>
  <c r="BT69" i="4"/>
  <c r="CH69" i="4" s="1"/>
  <c r="BS69" i="4"/>
  <c r="CG69" i="4" s="1"/>
  <c r="BW67" i="4"/>
  <c r="CK67" i="4" s="1"/>
  <c r="BV67" i="4"/>
  <c r="CJ67" i="4" s="1"/>
  <c r="BU67" i="4"/>
  <c r="CI67" i="4" s="1"/>
  <c r="BT67" i="4"/>
  <c r="CH67" i="4" s="1"/>
  <c r="BS67" i="4"/>
  <c r="CG67" i="4" s="1"/>
  <c r="BW66" i="4"/>
  <c r="CK66" i="4" s="1"/>
  <c r="BV66" i="4"/>
  <c r="CJ66" i="4" s="1"/>
  <c r="BU66" i="4"/>
  <c r="CI66" i="4" s="1"/>
  <c r="BT66" i="4"/>
  <c r="CH66" i="4" s="1"/>
  <c r="BS66" i="4"/>
  <c r="CG66" i="4" s="1"/>
  <c r="BW64" i="4"/>
  <c r="CK64" i="4" s="1"/>
  <c r="BV64" i="4"/>
  <c r="CJ64" i="4" s="1"/>
  <c r="BU64" i="4"/>
  <c r="CI64" i="4" s="1"/>
  <c r="BT64" i="4"/>
  <c r="CH64" i="4" s="1"/>
  <c r="BS64" i="4"/>
  <c r="CG64" i="4" s="1"/>
  <c r="BW63" i="4"/>
  <c r="CK63" i="4" s="1"/>
  <c r="BV63" i="4"/>
  <c r="CJ63" i="4" s="1"/>
  <c r="BU63" i="4"/>
  <c r="CI63" i="4" s="1"/>
  <c r="BT63" i="4"/>
  <c r="CH63" i="4" s="1"/>
  <c r="BS63" i="4"/>
  <c r="CG63" i="4" s="1"/>
  <c r="BW61" i="4"/>
  <c r="CK61" i="4" s="1"/>
  <c r="BV61" i="4"/>
  <c r="CJ61" i="4" s="1"/>
  <c r="BU61" i="4"/>
  <c r="CI61" i="4" s="1"/>
  <c r="BT61" i="4"/>
  <c r="CH61" i="4" s="1"/>
  <c r="BS61" i="4"/>
  <c r="CG61" i="4" s="1"/>
  <c r="BW60" i="4"/>
  <c r="CK60" i="4" s="1"/>
  <c r="BV60" i="4"/>
  <c r="CJ60" i="4" s="1"/>
  <c r="BU60" i="4"/>
  <c r="CI60" i="4" s="1"/>
  <c r="BT60" i="4"/>
  <c r="CH60" i="4" s="1"/>
  <c r="BS60" i="4"/>
  <c r="CG60" i="4" s="1"/>
  <c r="BW58" i="4"/>
  <c r="CK58" i="4" s="1"/>
  <c r="BV58" i="4"/>
  <c r="CJ58" i="4" s="1"/>
  <c r="BU58" i="4"/>
  <c r="CI58" i="4" s="1"/>
  <c r="BT58" i="4"/>
  <c r="CH58" i="4" s="1"/>
  <c r="BS58" i="4"/>
  <c r="CG58" i="4" s="1"/>
  <c r="BW56" i="4"/>
  <c r="CK56" i="4" s="1"/>
  <c r="BV56" i="4"/>
  <c r="CJ56" i="4" s="1"/>
  <c r="BU56" i="4"/>
  <c r="CI56" i="4" s="1"/>
  <c r="BT56" i="4"/>
  <c r="CH56" i="4" s="1"/>
  <c r="BS56" i="4"/>
  <c r="CG56" i="4" s="1"/>
  <c r="BW55" i="4"/>
  <c r="CK55" i="4" s="1"/>
  <c r="BV55" i="4"/>
  <c r="CJ55" i="4" s="1"/>
  <c r="BU55" i="4"/>
  <c r="CI55" i="4" s="1"/>
  <c r="BT55" i="4"/>
  <c r="CH55" i="4" s="1"/>
  <c r="BS55" i="4"/>
  <c r="CG55" i="4" s="1"/>
  <c r="BW54" i="4"/>
  <c r="CK54" i="4" s="1"/>
  <c r="BV54" i="4"/>
  <c r="CJ54" i="4" s="1"/>
  <c r="BU54" i="4"/>
  <c r="CI54" i="4" s="1"/>
  <c r="BT54" i="4"/>
  <c r="CH54" i="4" s="1"/>
  <c r="BS54" i="4"/>
  <c r="CG54" i="4" s="1"/>
  <c r="BW53" i="4"/>
  <c r="CK53" i="4" s="1"/>
  <c r="BV53" i="4"/>
  <c r="CJ53" i="4" s="1"/>
  <c r="BU53" i="4"/>
  <c r="CI53" i="4" s="1"/>
  <c r="BT53" i="4"/>
  <c r="CH53" i="4" s="1"/>
  <c r="BS53" i="4"/>
  <c r="CG53" i="4" s="1"/>
  <c r="BW51" i="4"/>
  <c r="CK51" i="4" s="1"/>
  <c r="BV51" i="4"/>
  <c r="CJ51" i="4" s="1"/>
  <c r="BU51" i="4"/>
  <c r="CI51" i="4" s="1"/>
  <c r="BT51" i="4"/>
  <c r="CH51" i="4" s="1"/>
  <c r="BS51" i="4"/>
  <c r="CG51" i="4" s="1"/>
  <c r="BW50" i="4"/>
  <c r="CK50" i="4" s="1"/>
  <c r="BV50" i="4"/>
  <c r="CJ50" i="4" s="1"/>
  <c r="BU50" i="4"/>
  <c r="CI50" i="4" s="1"/>
  <c r="BT50" i="4"/>
  <c r="CH50" i="4" s="1"/>
  <c r="BS50" i="4"/>
  <c r="CG50" i="4" s="1"/>
  <c r="BW49" i="4"/>
  <c r="CK49" i="4" s="1"/>
  <c r="BV49" i="4"/>
  <c r="CJ49" i="4" s="1"/>
  <c r="BU49" i="4"/>
  <c r="CI49" i="4" s="1"/>
  <c r="BT49" i="4"/>
  <c r="CH49" i="4" s="1"/>
  <c r="BS49" i="4"/>
  <c r="CG49" i="4" s="1"/>
  <c r="BW48" i="4"/>
  <c r="CK48" i="4" s="1"/>
  <c r="BV48" i="4"/>
  <c r="CJ48" i="4" s="1"/>
  <c r="BU48" i="4"/>
  <c r="CI48" i="4" s="1"/>
  <c r="BT48" i="4"/>
  <c r="CH48" i="4" s="1"/>
  <c r="BS48" i="4"/>
  <c r="CG48" i="4" s="1"/>
  <c r="BW47" i="4"/>
  <c r="CK47" i="4" s="1"/>
  <c r="BV47" i="4"/>
  <c r="CJ47" i="4" s="1"/>
  <c r="BU47" i="4"/>
  <c r="CI47" i="4" s="1"/>
  <c r="BT47" i="4"/>
  <c r="CH47" i="4" s="1"/>
  <c r="BS47" i="4"/>
  <c r="CG47" i="4" s="1"/>
  <c r="BW45" i="4"/>
  <c r="CK45" i="4" s="1"/>
  <c r="BV45" i="4"/>
  <c r="CJ45" i="4" s="1"/>
  <c r="BU45" i="4"/>
  <c r="CI45" i="4" s="1"/>
  <c r="BT45" i="4"/>
  <c r="CH45" i="4" s="1"/>
  <c r="BS45" i="4"/>
  <c r="CG45" i="4" s="1"/>
  <c r="BW44" i="4"/>
  <c r="CK44" i="4" s="1"/>
  <c r="BV44" i="4"/>
  <c r="CJ44" i="4" s="1"/>
  <c r="BU44" i="4"/>
  <c r="CI44" i="4" s="1"/>
  <c r="BT44" i="4"/>
  <c r="CH44" i="4" s="1"/>
  <c r="BS44" i="4"/>
  <c r="CG44" i="4" s="1"/>
  <c r="BW43" i="4"/>
  <c r="CK43" i="4" s="1"/>
  <c r="BV43" i="4"/>
  <c r="CJ43" i="4" s="1"/>
  <c r="BU43" i="4"/>
  <c r="CI43" i="4" s="1"/>
  <c r="BT43" i="4"/>
  <c r="CH43" i="4" s="1"/>
  <c r="BS43" i="4"/>
  <c r="CG43" i="4" s="1"/>
  <c r="BW42" i="4"/>
  <c r="CK42" i="4" s="1"/>
  <c r="BV42" i="4"/>
  <c r="CJ42" i="4" s="1"/>
  <c r="BU42" i="4"/>
  <c r="CI42" i="4" s="1"/>
  <c r="BT42" i="4"/>
  <c r="CH42" i="4" s="1"/>
  <c r="BS42" i="4"/>
  <c r="CG42" i="4" s="1"/>
  <c r="BW41" i="4"/>
  <c r="CK41" i="4" s="1"/>
  <c r="BV41" i="4"/>
  <c r="CJ41" i="4" s="1"/>
  <c r="BU41" i="4"/>
  <c r="CI41" i="4" s="1"/>
  <c r="BT41" i="4"/>
  <c r="CH41" i="4" s="1"/>
  <c r="BS41" i="4"/>
  <c r="CG41" i="4" s="1"/>
  <c r="BW40" i="4"/>
  <c r="CK40" i="4" s="1"/>
  <c r="BV40" i="4"/>
  <c r="CJ40" i="4" s="1"/>
  <c r="BU40" i="4"/>
  <c r="CI40" i="4" s="1"/>
  <c r="BT40" i="4"/>
  <c r="CH40" i="4" s="1"/>
  <c r="BS40" i="4"/>
  <c r="CG40" i="4" s="1"/>
  <c r="BW39" i="4"/>
  <c r="CK39" i="4" s="1"/>
  <c r="BV39" i="4"/>
  <c r="CJ39" i="4" s="1"/>
  <c r="BU39" i="4"/>
  <c r="CI39" i="4" s="1"/>
  <c r="BT39" i="4"/>
  <c r="CH39" i="4" s="1"/>
  <c r="BS39" i="4"/>
  <c r="CG39" i="4" s="1"/>
  <c r="BW38" i="4"/>
  <c r="CK38" i="4" s="1"/>
  <c r="BV38" i="4"/>
  <c r="CJ38" i="4" s="1"/>
  <c r="BU38" i="4"/>
  <c r="CI38" i="4" s="1"/>
  <c r="BT38" i="4"/>
  <c r="CH38" i="4" s="1"/>
  <c r="BS38" i="4"/>
  <c r="CG38" i="4" s="1"/>
  <c r="BW36" i="4"/>
  <c r="CK36" i="4" s="1"/>
  <c r="BV36" i="4"/>
  <c r="CJ36" i="4" s="1"/>
  <c r="BU36" i="4"/>
  <c r="CI36" i="4" s="1"/>
  <c r="BT36" i="4"/>
  <c r="CH36" i="4" s="1"/>
  <c r="BS36" i="4"/>
  <c r="CG36" i="4" s="1"/>
  <c r="BW35" i="4"/>
  <c r="CK35" i="4" s="1"/>
  <c r="BV35" i="4"/>
  <c r="CJ35" i="4" s="1"/>
  <c r="BU35" i="4"/>
  <c r="CI35" i="4" s="1"/>
  <c r="BT35" i="4"/>
  <c r="CH35" i="4" s="1"/>
  <c r="BS35" i="4"/>
  <c r="CG35" i="4" s="1"/>
  <c r="BW33" i="4"/>
  <c r="CK33" i="4" s="1"/>
  <c r="BV33" i="4"/>
  <c r="CJ33" i="4" s="1"/>
  <c r="BU33" i="4"/>
  <c r="CI33" i="4" s="1"/>
  <c r="BT33" i="4"/>
  <c r="CH33" i="4" s="1"/>
  <c r="BS33" i="4"/>
  <c r="CG33" i="4" s="1"/>
  <c r="BW32" i="4"/>
  <c r="CK32" i="4" s="1"/>
  <c r="BV32" i="4"/>
  <c r="CJ32" i="4" s="1"/>
  <c r="BU32" i="4"/>
  <c r="CI32" i="4" s="1"/>
  <c r="BT32" i="4"/>
  <c r="CH32" i="4" s="1"/>
  <c r="BS32" i="4"/>
  <c r="CG32" i="4" s="1"/>
  <c r="BW30" i="4"/>
  <c r="CK30" i="4" s="1"/>
  <c r="BV30" i="4"/>
  <c r="CJ30" i="4" s="1"/>
  <c r="BU30" i="4"/>
  <c r="CI30" i="4" s="1"/>
  <c r="BT30" i="4"/>
  <c r="CH30" i="4" s="1"/>
  <c r="BS30" i="4"/>
  <c r="CG30" i="4" s="1"/>
  <c r="BW28" i="4"/>
  <c r="CK28" i="4" s="1"/>
  <c r="BV28" i="4"/>
  <c r="CJ28" i="4" s="1"/>
  <c r="BU28" i="4"/>
  <c r="CI28" i="4" s="1"/>
  <c r="BT28" i="4"/>
  <c r="CH28" i="4" s="1"/>
  <c r="BS28" i="4"/>
  <c r="CG28" i="4" s="1"/>
  <c r="BW26" i="4"/>
  <c r="CK26" i="4" s="1"/>
  <c r="BV26" i="4"/>
  <c r="CJ26" i="4" s="1"/>
  <c r="BU26" i="4"/>
  <c r="CI26" i="4" s="1"/>
  <c r="BT26" i="4"/>
  <c r="CH26" i="4" s="1"/>
  <c r="BS26" i="4"/>
  <c r="CG26" i="4" s="1"/>
  <c r="BW24" i="4"/>
  <c r="CK24" i="4" s="1"/>
  <c r="BV24" i="4"/>
  <c r="CJ24" i="4" s="1"/>
  <c r="BU24" i="4"/>
  <c r="CI24" i="4" s="1"/>
  <c r="BT24" i="4"/>
  <c r="CH24" i="4" s="1"/>
  <c r="BS24" i="4"/>
  <c r="CG24" i="4" s="1"/>
  <c r="BW22" i="4"/>
  <c r="CK22" i="4" s="1"/>
  <c r="BV22" i="4"/>
  <c r="CJ22" i="4" s="1"/>
  <c r="BU22" i="4"/>
  <c r="CI22" i="4" s="1"/>
  <c r="BT22" i="4"/>
  <c r="CH22" i="4" s="1"/>
  <c r="BS22" i="4"/>
  <c r="CG22" i="4" s="1"/>
  <c r="BW21" i="4"/>
  <c r="CK21" i="4" s="1"/>
  <c r="BV21" i="4"/>
  <c r="CJ21" i="4" s="1"/>
  <c r="BU21" i="4"/>
  <c r="CI21" i="4" s="1"/>
  <c r="BT21" i="4"/>
  <c r="CH21" i="4" s="1"/>
  <c r="BS21" i="4"/>
  <c r="CG21" i="4" s="1"/>
  <c r="BW20" i="4"/>
  <c r="CK20" i="4" s="1"/>
  <c r="BV20" i="4"/>
  <c r="CJ20" i="4" s="1"/>
  <c r="BU20" i="4"/>
  <c r="CI20" i="4" s="1"/>
  <c r="BT20" i="4"/>
  <c r="CH20" i="4" s="1"/>
  <c r="BS20" i="4"/>
  <c r="CG20" i="4" s="1"/>
  <c r="BW18" i="4"/>
  <c r="CK18" i="4" s="1"/>
  <c r="BV18" i="4"/>
  <c r="CJ18" i="4" s="1"/>
  <c r="BU18" i="4"/>
  <c r="CI18" i="4" s="1"/>
  <c r="BT18" i="4"/>
  <c r="CH18" i="4" s="1"/>
  <c r="BS18" i="4"/>
  <c r="CG18" i="4" s="1"/>
  <c r="BW17" i="4"/>
  <c r="CK17" i="4" s="1"/>
  <c r="BV17" i="4"/>
  <c r="CJ17" i="4" s="1"/>
  <c r="BU17" i="4"/>
  <c r="CI17" i="4" s="1"/>
  <c r="BT17" i="4"/>
  <c r="CH17" i="4" s="1"/>
  <c r="BS17" i="4"/>
  <c r="CG17" i="4" s="1"/>
  <c r="BW16" i="4"/>
  <c r="CK16" i="4" s="1"/>
  <c r="BV16" i="4"/>
  <c r="CJ16" i="4" s="1"/>
  <c r="BU16" i="4"/>
  <c r="CI16" i="4" s="1"/>
  <c r="BT16" i="4"/>
  <c r="CH16" i="4" s="1"/>
  <c r="BS16" i="4"/>
  <c r="CG16" i="4" s="1"/>
  <c r="BW14" i="4"/>
  <c r="CK14" i="4" s="1"/>
  <c r="BV14" i="4"/>
  <c r="CJ14" i="4" s="1"/>
  <c r="BU14" i="4"/>
  <c r="CI14" i="4" s="1"/>
  <c r="BT14" i="4"/>
  <c r="CH14" i="4" s="1"/>
  <c r="BS14" i="4"/>
  <c r="CG14" i="4" s="1"/>
  <c r="BW12" i="4"/>
  <c r="CK12" i="4" s="1"/>
  <c r="BV12" i="4"/>
  <c r="CJ12" i="4" s="1"/>
  <c r="BU12" i="4"/>
  <c r="CI12" i="4" s="1"/>
  <c r="BT12" i="4"/>
  <c r="CH12" i="4" s="1"/>
  <c r="BS12" i="4"/>
  <c r="CG12" i="4" s="1"/>
  <c r="BW10" i="4"/>
  <c r="CK10" i="4" s="1"/>
  <c r="BV10" i="4"/>
  <c r="CJ10" i="4" s="1"/>
  <c r="BU10" i="4"/>
  <c r="CI10" i="4" s="1"/>
  <c r="BT10" i="4"/>
  <c r="CH10" i="4" s="1"/>
  <c r="BS10" i="4"/>
  <c r="CG10" i="4" s="1"/>
  <c r="BW8" i="4"/>
  <c r="CK8" i="4" s="1"/>
  <c r="BV8" i="4"/>
  <c r="CJ8" i="4" s="1"/>
  <c r="BU8" i="4"/>
  <c r="CI8" i="4" s="1"/>
  <c r="BT8" i="4"/>
  <c r="CH8" i="4" s="1"/>
  <c r="BS8" i="4"/>
  <c r="CG8" i="4" s="1"/>
  <c r="BW7" i="4"/>
  <c r="CK7" i="4" s="1"/>
  <c r="BV7" i="4"/>
  <c r="CJ7" i="4" s="1"/>
  <c r="BU7" i="4"/>
  <c r="CI7" i="4" s="1"/>
  <c r="BT7" i="4"/>
  <c r="CH7" i="4" s="1"/>
  <c r="BS7" i="4"/>
  <c r="CG7" i="4" s="1"/>
  <c r="BW5" i="4"/>
  <c r="CK5" i="4" s="1"/>
  <c r="BV5" i="4"/>
  <c r="CJ5" i="4" s="1"/>
  <c r="BU5" i="4"/>
  <c r="CI5" i="4" s="1"/>
  <c r="BT5" i="4"/>
  <c r="CH5" i="4" s="1"/>
  <c r="BS5" i="4"/>
  <c r="CG5" i="4" s="1"/>
  <c r="BW4" i="4"/>
  <c r="BV4" i="4"/>
  <c r="BU4" i="4"/>
  <c r="BT4" i="4"/>
  <c r="BS4" i="4"/>
  <c r="BP260" i="4"/>
  <c r="CD260" i="4" s="1"/>
  <c r="BO260" i="4"/>
  <c r="CC260" i="4" s="1"/>
  <c r="BN260" i="4"/>
  <c r="CB260" i="4" s="1"/>
  <c r="BM260" i="4"/>
  <c r="CA260" i="4" s="1"/>
  <c r="BL260" i="4"/>
  <c r="BZ260" i="4" s="1"/>
  <c r="BP258" i="4"/>
  <c r="CD258" i="4" s="1"/>
  <c r="BO258" i="4"/>
  <c r="CC258" i="4" s="1"/>
  <c r="BN258" i="4"/>
  <c r="CB258" i="4" s="1"/>
  <c r="BM258" i="4"/>
  <c r="CA258" i="4" s="1"/>
  <c r="BL258" i="4"/>
  <c r="BZ258" i="4" s="1"/>
  <c r="BP256" i="4"/>
  <c r="CD256" i="4" s="1"/>
  <c r="BO256" i="4"/>
  <c r="CC256" i="4" s="1"/>
  <c r="BN256" i="4"/>
  <c r="CB256" i="4" s="1"/>
  <c r="BM256" i="4"/>
  <c r="CA256" i="4" s="1"/>
  <c r="BL256" i="4"/>
  <c r="BZ256" i="4" s="1"/>
  <c r="BP254" i="4"/>
  <c r="CD254" i="4" s="1"/>
  <c r="BO254" i="4"/>
  <c r="CC254" i="4" s="1"/>
  <c r="BN254" i="4"/>
  <c r="CB254" i="4" s="1"/>
  <c r="BM254" i="4"/>
  <c r="CA254" i="4" s="1"/>
  <c r="BL254" i="4"/>
  <c r="BZ254" i="4" s="1"/>
  <c r="BP252" i="4"/>
  <c r="CD252" i="4" s="1"/>
  <c r="BO252" i="4"/>
  <c r="CC252" i="4" s="1"/>
  <c r="BN252" i="4"/>
  <c r="CB252" i="4" s="1"/>
  <c r="BM252" i="4"/>
  <c r="CA252" i="4" s="1"/>
  <c r="BL252" i="4"/>
  <c r="BZ252" i="4" s="1"/>
  <c r="BP250" i="4"/>
  <c r="CD250" i="4" s="1"/>
  <c r="BO250" i="4"/>
  <c r="CC250" i="4" s="1"/>
  <c r="BN250" i="4"/>
  <c r="CB250" i="4" s="1"/>
  <c r="BM250" i="4"/>
  <c r="CA250" i="4" s="1"/>
  <c r="BL250" i="4"/>
  <c r="BZ250" i="4" s="1"/>
  <c r="BP248" i="4"/>
  <c r="CD248" i="4" s="1"/>
  <c r="BO248" i="4"/>
  <c r="CC248" i="4" s="1"/>
  <c r="BN248" i="4"/>
  <c r="CB248" i="4" s="1"/>
  <c r="BM248" i="4"/>
  <c r="CA248" i="4" s="1"/>
  <c r="BL248" i="4"/>
  <c r="BZ248" i="4" s="1"/>
  <c r="BP246" i="4"/>
  <c r="CD246" i="4" s="1"/>
  <c r="BO246" i="4"/>
  <c r="CC246" i="4" s="1"/>
  <c r="BN246" i="4"/>
  <c r="CB246" i="4" s="1"/>
  <c r="BM246" i="4"/>
  <c r="CA246" i="4" s="1"/>
  <c r="BL246" i="4"/>
  <c r="BZ246" i="4" s="1"/>
  <c r="BP244" i="4"/>
  <c r="CD244" i="4" s="1"/>
  <c r="BO244" i="4"/>
  <c r="CC244" i="4" s="1"/>
  <c r="BN244" i="4"/>
  <c r="CB244" i="4" s="1"/>
  <c r="BM244" i="4"/>
  <c r="CA244" i="4" s="1"/>
  <c r="BL244" i="4"/>
  <c r="BZ244" i="4" s="1"/>
  <c r="BP242" i="4"/>
  <c r="CD242" i="4" s="1"/>
  <c r="BO242" i="4"/>
  <c r="CC242" i="4" s="1"/>
  <c r="BN242" i="4"/>
  <c r="CB242" i="4" s="1"/>
  <c r="BM242" i="4"/>
  <c r="CA242" i="4" s="1"/>
  <c r="BL242" i="4"/>
  <c r="BZ242" i="4" s="1"/>
  <c r="BP240" i="4"/>
  <c r="CD240" i="4" s="1"/>
  <c r="BO240" i="4"/>
  <c r="CC240" i="4" s="1"/>
  <c r="BN240" i="4"/>
  <c r="CB240" i="4" s="1"/>
  <c r="BM240" i="4"/>
  <c r="CA240" i="4" s="1"/>
  <c r="BL240" i="4"/>
  <c r="BZ240" i="4" s="1"/>
  <c r="BP238" i="4"/>
  <c r="CD238" i="4" s="1"/>
  <c r="BO238" i="4"/>
  <c r="CC238" i="4" s="1"/>
  <c r="BN238" i="4"/>
  <c r="CB238" i="4" s="1"/>
  <c r="BM238" i="4"/>
  <c r="CA238" i="4" s="1"/>
  <c r="BL238" i="4"/>
  <c r="BZ238" i="4" s="1"/>
  <c r="BP234" i="4"/>
  <c r="CD234" i="4" s="1"/>
  <c r="BO234" i="4"/>
  <c r="CC234" i="4" s="1"/>
  <c r="BN234" i="4"/>
  <c r="CB234" i="4" s="1"/>
  <c r="BM234" i="4"/>
  <c r="CA234" i="4" s="1"/>
  <c r="BL234" i="4"/>
  <c r="BZ234" i="4" s="1"/>
  <c r="BP233" i="4"/>
  <c r="CD233" i="4" s="1"/>
  <c r="BO233" i="4"/>
  <c r="CC233" i="4" s="1"/>
  <c r="BN233" i="4"/>
  <c r="CB233" i="4" s="1"/>
  <c r="BM233" i="4"/>
  <c r="CA233" i="4" s="1"/>
  <c r="BL233" i="4"/>
  <c r="BZ233" i="4" s="1"/>
  <c r="BP231" i="4"/>
  <c r="CD231" i="4" s="1"/>
  <c r="BO231" i="4"/>
  <c r="CC231" i="4" s="1"/>
  <c r="BN231" i="4"/>
  <c r="CB231" i="4" s="1"/>
  <c r="BM231" i="4"/>
  <c r="CA231" i="4" s="1"/>
  <c r="BL231" i="4"/>
  <c r="BZ231" i="4" s="1"/>
  <c r="BP230" i="4"/>
  <c r="CD230" i="4" s="1"/>
  <c r="BO230" i="4"/>
  <c r="CC230" i="4" s="1"/>
  <c r="BN230" i="4"/>
  <c r="CB230" i="4" s="1"/>
  <c r="BM230" i="4"/>
  <c r="CA230" i="4" s="1"/>
  <c r="BL230" i="4"/>
  <c r="BZ230" i="4" s="1"/>
  <c r="BP228" i="4"/>
  <c r="CD228" i="4" s="1"/>
  <c r="BO228" i="4"/>
  <c r="CC228" i="4" s="1"/>
  <c r="BN228" i="4"/>
  <c r="CB228" i="4" s="1"/>
  <c r="BM228" i="4"/>
  <c r="CA228" i="4" s="1"/>
  <c r="BL228" i="4"/>
  <c r="BZ228" i="4" s="1"/>
  <c r="BP227" i="4"/>
  <c r="CD227" i="4" s="1"/>
  <c r="BO227" i="4"/>
  <c r="CC227" i="4" s="1"/>
  <c r="BN227" i="4"/>
  <c r="CB227" i="4" s="1"/>
  <c r="BM227" i="4"/>
  <c r="CA227" i="4" s="1"/>
  <c r="BL227" i="4"/>
  <c r="BZ227" i="4" s="1"/>
  <c r="BP225" i="4"/>
  <c r="CD225" i="4" s="1"/>
  <c r="BO225" i="4"/>
  <c r="CC225" i="4" s="1"/>
  <c r="BN225" i="4"/>
  <c r="CB225" i="4" s="1"/>
  <c r="BM225" i="4"/>
  <c r="CA225" i="4" s="1"/>
  <c r="BL225" i="4"/>
  <c r="BZ225" i="4" s="1"/>
  <c r="BP224" i="4"/>
  <c r="CD224" i="4" s="1"/>
  <c r="BO224" i="4"/>
  <c r="CC224" i="4" s="1"/>
  <c r="BN224" i="4"/>
  <c r="CB224" i="4" s="1"/>
  <c r="BM224" i="4"/>
  <c r="CA224" i="4" s="1"/>
  <c r="BL224" i="4"/>
  <c r="BZ224" i="4" s="1"/>
  <c r="BP222" i="4"/>
  <c r="CD222" i="4" s="1"/>
  <c r="BO222" i="4"/>
  <c r="CC222" i="4" s="1"/>
  <c r="BN222" i="4"/>
  <c r="CB222" i="4" s="1"/>
  <c r="BM222" i="4"/>
  <c r="CA222" i="4" s="1"/>
  <c r="BL222" i="4"/>
  <c r="BZ222" i="4" s="1"/>
  <c r="BP221" i="4"/>
  <c r="CD221" i="4" s="1"/>
  <c r="BO221" i="4"/>
  <c r="CC221" i="4" s="1"/>
  <c r="BN221" i="4"/>
  <c r="CB221" i="4" s="1"/>
  <c r="BM221" i="4"/>
  <c r="CA221" i="4" s="1"/>
  <c r="BL221" i="4"/>
  <c r="BZ221" i="4" s="1"/>
  <c r="BP219" i="4"/>
  <c r="CD219" i="4" s="1"/>
  <c r="BO219" i="4"/>
  <c r="CC219" i="4" s="1"/>
  <c r="BN219" i="4"/>
  <c r="CB219" i="4" s="1"/>
  <c r="BM219" i="4"/>
  <c r="CA219" i="4" s="1"/>
  <c r="BL219" i="4"/>
  <c r="BZ219" i="4" s="1"/>
  <c r="BP218" i="4"/>
  <c r="CD218" i="4" s="1"/>
  <c r="BO218" i="4"/>
  <c r="CC218" i="4" s="1"/>
  <c r="BN218" i="4"/>
  <c r="CB218" i="4" s="1"/>
  <c r="BM218" i="4"/>
  <c r="CA218" i="4" s="1"/>
  <c r="BL218" i="4"/>
  <c r="BZ218" i="4" s="1"/>
  <c r="BP216" i="4"/>
  <c r="CD216" i="4" s="1"/>
  <c r="BO216" i="4"/>
  <c r="CC216" i="4" s="1"/>
  <c r="BN216" i="4"/>
  <c r="CB216" i="4" s="1"/>
  <c r="BM216" i="4"/>
  <c r="CA216" i="4" s="1"/>
  <c r="BL216" i="4"/>
  <c r="BZ216" i="4" s="1"/>
  <c r="BP215" i="4"/>
  <c r="CD215" i="4" s="1"/>
  <c r="BO215" i="4"/>
  <c r="CC215" i="4" s="1"/>
  <c r="BN215" i="4"/>
  <c r="CB215" i="4" s="1"/>
  <c r="BM215" i="4"/>
  <c r="CA215" i="4" s="1"/>
  <c r="BL215" i="4"/>
  <c r="BZ215" i="4" s="1"/>
  <c r="BP213" i="4"/>
  <c r="CD213" i="4" s="1"/>
  <c r="BO213" i="4"/>
  <c r="CC213" i="4" s="1"/>
  <c r="BN213" i="4"/>
  <c r="CB213" i="4" s="1"/>
  <c r="BM213" i="4"/>
  <c r="CA213" i="4" s="1"/>
  <c r="BL213" i="4"/>
  <c r="BZ213" i="4" s="1"/>
  <c r="BP211" i="4"/>
  <c r="CD211" i="4" s="1"/>
  <c r="BO211" i="4"/>
  <c r="CC211" i="4" s="1"/>
  <c r="BN211" i="4"/>
  <c r="CB211" i="4" s="1"/>
  <c r="BM211" i="4"/>
  <c r="CA211" i="4" s="1"/>
  <c r="BL211" i="4"/>
  <c r="BZ211" i="4" s="1"/>
  <c r="BP209" i="4"/>
  <c r="CD209" i="4" s="1"/>
  <c r="BO209" i="4"/>
  <c r="CC209" i="4" s="1"/>
  <c r="BN209" i="4"/>
  <c r="CB209" i="4" s="1"/>
  <c r="BM209" i="4"/>
  <c r="CA209" i="4" s="1"/>
  <c r="BL209" i="4"/>
  <c r="BZ209" i="4" s="1"/>
  <c r="BP207" i="4"/>
  <c r="CD207" i="4" s="1"/>
  <c r="BO207" i="4"/>
  <c r="CC207" i="4" s="1"/>
  <c r="BN207" i="4"/>
  <c r="CB207" i="4" s="1"/>
  <c r="BM207" i="4"/>
  <c r="CA207" i="4" s="1"/>
  <c r="BL207" i="4"/>
  <c r="BZ207" i="4" s="1"/>
  <c r="BP206" i="4"/>
  <c r="CD206" i="4" s="1"/>
  <c r="BO206" i="4"/>
  <c r="CC206" i="4" s="1"/>
  <c r="BN206" i="4"/>
  <c r="CB206" i="4" s="1"/>
  <c r="BM206" i="4"/>
  <c r="CA206" i="4" s="1"/>
  <c r="BL206" i="4"/>
  <c r="BZ206" i="4" s="1"/>
  <c r="BP205" i="4"/>
  <c r="CD205" i="4" s="1"/>
  <c r="BO205" i="4"/>
  <c r="CC205" i="4" s="1"/>
  <c r="BN205" i="4"/>
  <c r="CB205" i="4" s="1"/>
  <c r="BM205" i="4"/>
  <c r="CA205" i="4" s="1"/>
  <c r="BL205" i="4"/>
  <c r="BZ205" i="4" s="1"/>
  <c r="BP203" i="4"/>
  <c r="CD203" i="4" s="1"/>
  <c r="BO203" i="4"/>
  <c r="CC203" i="4" s="1"/>
  <c r="BN203" i="4"/>
  <c r="CB203" i="4" s="1"/>
  <c r="BM203" i="4"/>
  <c r="CA203" i="4" s="1"/>
  <c r="BL203" i="4"/>
  <c r="BZ203" i="4" s="1"/>
  <c r="BP202" i="4"/>
  <c r="CD202" i="4" s="1"/>
  <c r="BO202" i="4"/>
  <c r="CC202" i="4" s="1"/>
  <c r="BN202" i="4"/>
  <c r="CB202" i="4" s="1"/>
  <c r="BM202" i="4"/>
  <c r="CA202" i="4" s="1"/>
  <c r="BL202" i="4"/>
  <c r="BZ202" i="4" s="1"/>
  <c r="BP201" i="4"/>
  <c r="CD201" i="4" s="1"/>
  <c r="BO201" i="4"/>
  <c r="CC201" i="4" s="1"/>
  <c r="BN201" i="4"/>
  <c r="CB201" i="4" s="1"/>
  <c r="BM201" i="4"/>
  <c r="CA201" i="4" s="1"/>
  <c r="BL201" i="4"/>
  <c r="BZ201" i="4" s="1"/>
  <c r="BP199" i="4"/>
  <c r="CD199" i="4" s="1"/>
  <c r="BO199" i="4"/>
  <c r="CC199" i="4" s="1"/>
  <c r="BN199" i="4"/>
  <c r="CB199" i="4" s="1"/>
  <c r="BM199" i="4"/>
  <c r="CA199" i="4" s="1"/>
  <c r="BL199" i="4"/>
  <c r="BZ199" i="4" s="1"/>
  <c r="BP198" i="4"/>
  <c r="CD198" i="4" s="1"/>
  <c r="BO198" i="4"/>
  <c r="CC198" i="4" s="1"/>
  <c r="BN198" i="4"/>
  <c r="CB198" i="4" s="1"/>
  <c r="BM198" i="4"/>
  <c r="CA198" i="4" s="1"/>
  <c r="BL198" i="4"/>
  <c r="BZ198" i="4" s="1"/>
  <c r="BP197" i="4"/>
  <c r="CD197" i="4" s="1"/>
  <c r="BO197" i="4"/>
  <c r="CC197" i="4" s="1"/>
  <c r="BN197" i="4"/>
  <c r="CB197" i="4" s="1"/>
  <c r="BM197" i="4"/>
  <c r="CA197" i="4" s="1"/>
  <c r="BL197" i="4"/>
  <c r="BZ197" i="4" s="1"/>
  <c r="BP195" i="4"/>
  <c r="CD195" i="4" s="1"/>
  <c r="BO195" i="4"/>
  <c r="CC195" i="4" s="1"/>
  <c r="BN195" i="4"/>
  <c r="CB195" i="4" s="1"/>
  <c r="BM195" i="4"/>
  <c r="CA195" i="4" s="1"/>
  <c r="BL195" i="4"/>
  <c r="BZ195" i="4" s="1"/>
  <c r="BP194" i="4"/>
  <c r="CD194" i="4" s="1"/>
  <c r="BO194" i="4"/>
  <c r="CC194" i="4" s="1"/>
  <c r="BN194" i="4"/>
  <c r="CB194" i="4" s="1"/>
  <c r="BM194" i="4"/>
  <c r="CA194" i="4" s="1"/>
  <c r="BL194" i="4"/>
  <c r="BZ194" i="4" s="1"/>
  <c r="BP193" i="4"/>
  <c r="CD193" i="4" s="1"/>
  <c r="BO193" i="4"/>
  <c r="CC193" i="4" s="1"/>
  <c r="BN193" i="4"/>
  <c r="CB193" i="4" s="1"/>
  <c r="BM193" i="4"/>
  <c r="CA193" i="4" s="1"/>
  <c r="BL193" i="4"/>
  <c r="BZ193" i="4" s="1"/>
  <c r="BP191" i="4"/>
  <c r="CD191" i="4" s="1"/>
  <c r="BO191" i="4"/>
  <c r="CC191" i="4" s="1"/>
  <c r="BN191" i="4"/>
  <c r="CB191" i="4" s="1"/>
  <c r="BM191" i="4"/>
  <c r="CA191" i="4" s="1"/>
  <c r="BL191" i="4"/>
  <c r="BZ191" i="4" s="1"/>
  <c r="BP190" i="4"/>
  <c r="CD190" i="4" s="1"/>
  <c r="BO190" i="4"/>
  <c r="CC190" i="4" s="1"/>
  <c r="BN190" i="4"/>
  <c r="CB190" i="4" s="1"/>
  <c r="BM190" i="4"/>
  <c r="CA190" i="4" s="1"/>
  <c r="BL190" i="4"/>
  <c r="BZ190" i="4" s="1"/>
  <c r="BP189" i="4"/>
  <c r="CD189" i="4" s="1"/>
  <c r="BO189" i="4"/>
  <c r="CC189" i="4" s="1"/>
  <c r="BN189" i="4"/>
  <c r="CB189" i="4" s="1"/>
  <c r="BM189" i="4"/>
  <c r="CA189" i="4" s="1"/>
  <c r="BL189" i="4"/>
  <c r="BZ189" i="4" s="1"/>
  <c r="BP187" i="4"/>
  <c r="CD187" i="4" s="1"/>
  <c r="BO187" i="4"/>
  <c r="CC187" i="4" s="1"/>
  <c r="BN187" i="4"/>
  <c r="CB187" i="4" s="1"/>
  <c r="BM187" i="4"/>
  <c r="CA187" i="4" s="1"/>
  <c r="BL187" i="4"/>
  <c r="BZ187" i="4" s="1"/>
  <c r="BP186" i="4"/>
  <c r="CD186" i="4" s="1"/>
  <c r="BO186" i="4"/>
  <c r="CC186" i="4" s="1"/>
  <c r="BN186" i="4"/>
  <c r="CB186" i="4" s="1"/>
  <c r="BM186" i="4"/>
  <c r="CA186" i="4" s="1"/>
  <c r="BL186" i="4"/>
  <c r="BZ186" i="4" s="1"/>
  <c r="BP185" i="4"/>
  <c r="CD185" i="4" s="1"/>
  <c r="BO185" i="4"/>
  <c r="CC185" i="4" s="1"/>
  <c r="BN185" i="4"/>
  <c r="CB185" i="4" s="1"/>
  <c r="BM185" i="4"/>
  <c r="CA185" i="4" s="1"/>
  <c r="BL185" i="4"/>
  <c r="BZ185" i="4" s="1"/>
  <c r="BP183" i="4"/>
  <c r="CD183" i="4" s="1"/>
  <c r="BO183" i="4"/>
  <c r="CC183" i="4" s="1"/>
  <c r="BN183" i="4"/>
  <c r="CB183" i="4" s="1"/>
  <c r="BM183" i="4"/>
  <c r="CA183" i="4" s="1"/>
  <c r="BL183" i="4"/>
  <c r="BZ183" i="4" s="1"/>
  <c r="BP182" i="4"/>
  <c r="CD182" i="4" s="1"/>
  <c r="BO182" i="4"/>
  <c r="CC182" i="4" s="1"/>
  <c r="BN182" i="4"/>
  <c r="CB182" i="4" s="1"/>
  <c r="BM182" i="4"/>
  <c r="CA182" i="4" s="1"/>
  <c r="BL182" i="4"/>
  <c r="BZ182" i="4" s="1"/>
  <c r="BP181" i="4"/>
  <c r="CD181" i="4" s="1"/>
  <c r="BO181" i="4"/>
  <c r="CC181" i="4" s="1"/>
  <c r="BN181" i="4"/>
  <c r="CB181" i="4" s="1"/>
  <c r="BM181" i="4"/>
  <c r="CA181" i="4" s="1"/>
  <c r="BL181" i="4"/>
  <c r="BZ181" i="4" s="1"/>
  <c r="BP179" i="4"/>
  <c r="CD179" i="4" s="1"/>
  <c r="BO179" i="4"/>
  <c r="CC179" i="4" s="1"/>
  <c r="BN179" i="4"/>
  <c r="CB179" i="4" s="1"/>
  <c r="BM179" i="4"/>
  <c r="CA179" i="4" s="1"/>
  <c r="BL179" i="4"/>
  <c r="BZ179" i="4" s="1"/>
  <c r="BP178" i="4"/>
  <c r="CD178" i="4" s="1"/>
  <c r="BO178" i="4"/>
  <c r="CC178" i="4" s="1"/>
  <c r="BN178" i="4"/>
  <c r="CB178" i="4" s="1"/>
  <c r="BM178" i="4"/>
  <c r="CA178" i="4" s="1"/>
  <c r="BL178" i="4"/>
  <c r="BZ178" i="4" s="1"/>
  <c r="BP177" i="4"/>
  <c r="CD177" i="4" s="1"/>
  <c r="BO177" i="4"/>
  <c r="CC177" i="4" s="1"/>
  <c r="BN177" i="4"/>
  <c r="CB177" i="4" s="1"/>
  <c r="BM177" i="4"/>
  <c r="CA177" i="4" s="1"/>
  <c r="BL177" i="4"/>
  <c r="BZ177" i="4" s="1"/>
  <c r="BP175" i="4"/>
  <c r="CD175" i="4" s="1"/>
  <c r="BO175" i="4"/>
  <c r="CC175" i="4" s="1"/>
  <c r="BN175" i="4"/>
  <c r="CB175" i="4" s="1"/>
  <c r="BM175" i="4"/>
  <c r="CA175" i="4" s="1"/>
  <c r="BL175" i="4"/>
  <c r="BZ175" i="4" s="1"/>
  <c r="BP174" i="4"/>
  <c r="CD174" i="4" s="1"/>
  <c r="BO174" i="4"/>
  <c r="CC174" i="4" s="1"/>
  <c r="BN174" i="4"/>
  <c r="CB174" i="4" s="1"/>
  <c r="BM174" i="4"/>
  <c r="CA174" i="4" s="1"/>
  <c r="BL174" i="4"/>
  <c r="BZ174" i="4" s="1"/>
  <c r="BP173" i="4"/>
  <c r="CD173" i="4" s="1"/>
  <c r="BO173" i="4"/>
  <c r="CC173" i="4" s="1"/>
  <c r="BN173" i="4"/>
  <c r="CB173" i="4" s="1"/>
  <c r="BM173" i="4"/>
  <c r="CA173" i="4" s="1"/>
  <c r="BL173" i="4"/>
  <c r="BZ173" i="4" s="1"/>
  <c r="BP171" i="4"/>
  <c r="CD171" i="4" s="1"/>
  <c r="BO171" i="4"/>
  <c r="CC171" i="4" s="1"/>
  <c r="BN171" i="4"/>
  <c r="CB171" i="4" s="1"/>
  <c r="BM171" i="4"/>
  <c r="CA171" i="4" s="1"/>
  <c r="BL171" i="4"/>
  <c r="BZ171" i="4" s="1"/>
  <c r="BP170" i="4"/>
  <c r="CD170" i="4" s="1"/>
  <c r="BO170" i="4"/>
  <c r="CC170" i="4" s="1"/>
  <c r="BN170" i="4"/>
  <c r="CB170" i="4" s="1"/>
  <c r="BM170" i="4"/>
  <c r="CA170" i="4" s="1"/>
  <c r="BL170" i="4"/>
  <c r="BZ170" i="4" s="1"/>
  <c r="BP169" i="4"/>
  <c r="CD169" i="4" s="1"/>
  <c r="BO169" i="4"/>
  <c r="CC169" i="4" s="1"/>
  <c r="BN169" i="4"/>
  <c r="CB169" i="4" s="1"/>
  <c r="BM169" i="4"/>
  <c r="CA169" i="4" s="1"/>
  <c r="BL169" i="4"/>
  <c r="BZ169" i="4" s="1"/>
  <c r="BP167" i="4"/>
  <c r="CD167" i="4" s="1"/>
  <c r="BO167" i="4"/>
  <c r="CC167" i="4" s="1"/>
  <c r="BN167" i="4"/>
  <c r="CB167" i="4" s="1"/>
  <c r="BM167" i="4"/>
  <c r="CA167" i="4" s="1"/>
  <c r="BL167" i="4"/>
  <c r="BZ167" i="4" s="1"/>
  <c r="BP166" i="4"/>
  <c r="CD166" i="4" s="1"/>
  <c r="BO166" i="4"/>
  <c r="CC166" i="4" s="1"/>
  <c r="BN166" i="4"/>
  <c r="CB166" i="4" s="1"/>
  <c r="BM166" i="4"/>
  <c r="CA166" i="4" s="1"/>
  <c r="BL166" i="4"/>
  <c r="BZ166" i="4" s="1"/>
  <c r="BP165" i="4"/>
  <c r="CD165" i="4" s="1"/>
  <c r="BO165" i="4"/>
  <c r="CC165" i="4" s="1"/>
  <c r="BN165" i="4"/>
  <c r="CB165" i="4" s="1"/>
  <c r="BM165" i="4"/>
  <c r="CA165" i="4" s="1"/>
  <c r="BL165" i="4"/>
  <c r="BZ165" i="4" s="1"/>
  <c r="BP163" i="4"/>
  <c r="CD163" i="4" s="1"/>
  <c r="BO163" i="4"/>
  <c r="CC163" i="4" s="1"/>
  <c r="BN163" i="4"/>
  <c r="CB163" i="4" s="1"/>
  <c r="BM163" i="4"/>
  <c r="CA163" i="4" s="1"/>
  <c r="BL163" i="4"/>
  <c r="BZ163" i="4" s="1"/>
  <c r="BP162" i="4"/>
  <c r="CD162" i="4" s="1"/>
  <c r="BO162" i="4"/>
  <c r="CC162" i="4" s="1"/>
  <c r="BN162" i="4"/>
  <c r="CB162" i="4" s="1"/>
  <c r="BM162" i="4"/>
  <c r="CA162" i="4" s="1"/>
  <c r="BL162" i="4"/>
  <c r="BZ162" i="4" s="1"/>
  <c r="BP161" i="4"/>
  <c r="CD161" i="4" s="1"/>
  <c r="BO161" i="4"/>
  <c r="CC161" i="4" s="1"/>
  <c r="BN161" i="4"/>
  <c r="CB161" i="4" s="1"/>
  <c r="BM161" i="4"/>
  <c r="CA161" i="4" s="1"/>
  <c r="BL161" i="4"/>
  <c r="BZ161" i="4" s="1"/>
  <c r="BP159" i="4"/>
  <c r="CD159" i="4" s="1"/>
  <c r="BO159" i="4"/>
  <c r="CC159" i="4" s="1"/>
  <c r="BN159" i="4"/>
  <c r="CB159" i="4" s="1"/>
  <c r="BM159" i="4"/>
  <c r="CA159" i="4" s="1"/>
  <c r="BL159" i="4"/>
  <c r="BZ159" i="4" s="1"/>
  <c r="BP158" i="4"/>
  <c r="CD158" i="4" s="1"/>
  <c r="BO158" i="4"/>
  <c r="CC158" i="4" s="1"/>
  <c r="BN158" i="4"/>
  <c r="CB158" i="4" s="1"/>
  <c r="BM158" i="4"/>
  <c r="CA158" i="4" s="1"/>
  <c r="BL158" i="4"/>
  <c r="BZ158" i="4" s="1"/>
  <c r="BP157" i="4"/>
  <c r="CD157" i="4" s="1"/>
  <c r="BO157" i="4"/>
  <c r="CC157" i="4" s="1"/>
  <c r="BN157" i="4"/>
  <c r="CB157" i="4" s="1"/>
  <c r="BM157" i="4"/>
  <c r="CA157" i="4" s="1"/>
  <c r="BL157" i="4"/>
  <c r="BZ157" i="4" s="1"/>
  <c r="BP155" i="4"/>
  <c r="CD155" i="4" s="1"/>
  <c r="BO155" i="4"/>
  <c r="CC155" i="4" s="1"/>
  <c r="BN155" i="4"/>
  <c r="CB155" i="4" s="1"/>
  <c r="BM155" i="4"/>
  <c r="CA155" i="4" s="1"/>
  <c r="BL155" i="4"/>
  <c r="BZ155" i="4" s="1"/>
  <c r="BP154" i="4"/>
  <c r="CD154" i="4" s="1"/>
  <c r="BO154" i="4"/>
  <c r="CC154" i="4" s="1"/>
  <c r="BN154" i="4"/>
  <c r="CB154" i="4" s="1"/>
  <c r="BM154" i="4"/>
  <c r="CA154" i="4" s="1"/>
  <c r="BL154" i="4"/>
  <c r="BZ154" i="4" s="1"/>
  <c r="BP153" i="4"/>
  <c r="CD153" i="4" s="1"/>
  <c r="BO153" i="4"/>
  <c r="CC153" i="4" s="1"/>
  <c r="BN153" i="4"/>
  <c r="CB153" i="4" s="1"/>
  <c r="BM153" i="4"/>
  <c r="CA153" i="4" s="1"/>
  <c r="BL153" i="4"/>
  <c r="BZ153" i="4" s="1"/>
  <c r="BP151" i="4"/>
  <c r="CD151" i="4" s="1"/>
  <c r="BO151" i="4"/>
  <c r="CC151" i="4" s="1"/>
  <c r="BN151" i="4"/>
  <c r="CB151" i="4" s="1"/>
  <c r="BM151" i="4"/>
  <c r="CA151" i="4" s="1"/>
  <c r="BL151" i="4"/>
  <c r="BZ151" i="4" s="1"/>
  <c r="BP150" i="4"/>
  <c r="CD150" i="4" s="1"/>
  <c r="BO150" i="4"/>
  <c r="CC150" i="4" s="1"/>
  <c r="BN150" i="4"/>
  <c r="CB150" i="4" s="1"/>
  <c r="BM150" i="4"/>
  <c r="CA150" i="4" s="1"/>
  <c r="BL150" i="4"/>
  <c r="BZ150" i="4" s="1"/>
  <c r="BP149" i="4"/>
  <c r="CD149" i="4" s="1"/>
  <c r="BO149" i="4"/>
  <c r="CC149" i="4" s="1"/>
  <c r="BN149" i="4"/>
  <c r="CB149" i="4" s="1"/>
  <c r="BM149" i="4"/>
  <c r="CA149" i="4" s="1"/>
  <c r="BL149" i="4"/>
  <c r="BZ149" i="4" s="1"/>
  <c r="BP147" i="4"/>
  <c r="CD147" i="4" s="1"/>
  <c r="BO147" i="4"/>
  <c r="CC147" i="4" s="1"/>
  <c r="BN147" i="4"/>
  <c r="CB147" i="4" s="1"/>
  <c r="BM147" i="4"/>
  <c r="CA147" i="4" s="1"/>
  <c r="BL147" i="4"/>
  <c r="BZ147" i="4" s="1"/>
  <c r="BP146" i="4"/>
  <c r="CD146" i="4" s="1"/>
  <c r="BO146" i="4"/>
  <c r="CC146" i="4" s="1"/>
  <c r="BN146" i="4"/>
  <c r="CB146" i="4" s="1"/>
  <c r="BM146" i="4"/>
  <c r="CA146" i="4" s="1"/>
  <c r="BL146" i="4"/>
  <c r="BZ146" i="4" s="1"/>
  <c r="BP145" i="4"/>
  <c r="CD145" i="4" s="1"/>
  <c r="BO145" i="4"/>
  <c r="CC145" i="4" s="1"/>
  <c r="BN145" i="4"/>
  <c r="CB145" i="4" s="1"/>
  <c r="BM145" i="4"/>
  <c r="CA145" i="4" s="1"/>
  <c r="BL145" i="4"/>
  <c r="BZ145" i="4" s="1"/>
  <c r="BP143" i="4"/>
  <c r="CD143" i="4" s="1"/>
  <c r="BO143" i="4"/>
  <c r="CC143" i="4" s="1"/>
  <c r="BN143" i="4"/>
  <c r="CB143" i="4" s="1"/>
  <c r="BM143" i="4"/>
  <c r="CA143" i="4" s="1"/>
  <c r="BL143" i="4"/>
  <c r="BZ143" i="4" s="1"/>
  <c r="BP142" i="4"/>
  <c r="CD142" i="4" s="1"/>
  <c r="BO142" i="4"/>
  <c r="CC142" i="4" s="1"/>
  <c r="BN142" i="4"/>
  <c r="CB142" i="4" s="1"/>
  <c r="BM142" i="4"/>
  <c r="CA142" i="4" s="1"/>
  <c r="BL142" i="4"/>
  <c r="BZ142" i="4" s="1"/>
  <c r="BP141" i="4"/>
  <c r="CD141" i="4" s="1"/>
  <c r="BO141" i="4"/>
  <c r="CC141" i="4" s="1"/>
  <c r="BN141" i="4"/>
  <c r="CB141" i="4" s="1"/>
  <c r="BM141" i="4"/>
  <c r="CA141" i="4" s="1"/>
  <c r="BL141" i="4"/>
  <c r="BZ141" i="4" s="1"/>
  <c r="BP139" i="4"/>
  <c r="CD139" i="4" s="1"/>
  <c r="BO139" i="4"/>
  <c r="CC139" i="4" s="1"/>
  <c r="BN139" i="4"/>
  <c r="CB139" i="4" s="1"/>
  <c r="BM139" i="4"/>
  <c r="CA139" i="4" s="1"/>
  <c r="BL139" i="4"/>
  <c r="BZ139" i="4" s="1"/>
  <c r="BP137" i="4"/>
  <c r="CD137" i="4" s="1"/>
  <c r="BO137" i="4"/>
  <c r="CC137" i="4" s="1"/>
  <c r="BN137" i="4"/>
  <c r="CB137" i="4" s="1"/>
  <c r="BM137" i="4"/>
  <c r="CA137" i="4" s="1"/>
  <c r="BL137" i="4"/>
  <c r="BZ137" i="4" s="1"/>
  <c r="BP135" i="4"/>
  <c r="CD135" i="4" s="1"/>
  <c r="BO135" i="4"/>
  <c r="CC135" i="4" s="1"/>
  <c r="BN135" i="4"/>
  <c r="CB135" i="4" s="1"/>
  <c r="BM135" i="4"/>
  <c r="CA135" i="4" s="1"/>
  <c r="BL135" i="4"/>
  <c r="BZ135" i="4" s="1"/>
  <c r="BP133" i="4"/>
  <c r="CD133" i="4" s="1"/>
  <c r="BO133" i="4"/>
  <c r="CC133" i="4" s="1"/>
  <c r="BN133" i="4"/>
  <c r="CB133" i="4" s="1"/>
  <c r="BM133" i="4"/>
  <c r="CA133" i="4" s="1"/>
  <c r="BL133" i="4"/>
  <c r="BZ133" i="4" s="1"/>
  <c r="BP131" i="4"/>
  <c r="CD131" i="4" s="1"/>
  <c r="BO131" i="4"/>
  <c r="CC131" i="4" s="1"/>
  <c r="BN131" i="4"/>
  <c r="CB131" i="4" s="1"/>
  <c r="BM131" i="4"/>
  <c r="CA131" i="4" s="1"/>
  <c r="BL131" i="4"/>
  <c r="BZ131" i="4" s="1"/>
  <c r="BP130" i="4"/>
  <c r="CD130" i="4" s="1"/>
  <c r="BO130" i="4"/>
  <c r="CC130" i="4" s="1"/>
  <c r="BN130" i="4"/>
  <c r="CB130" i="4" s="1"/>
  <c r="BM130" i="4"/>
  <c r="CA130" i="4" s="1"/>
  <c r="BL130" i="4"/>
  <c r="BZ130" i="4" s="1"/>
  <c r="BP128" i="4"/>
  <c r="CD128" i="4" s="1"/>
  <c r="BO128" i="4"/>
  <c r="CC128" i="4" s="1"/>
  <c r="BN128" i="4"/>
  <c r="CB128" i="4" s="1"/>
  <c r="BM128" i="4"/>
  <c r="CA128" i="4" s="1"/>
  <c r="BL128" i="4"/>
  <c r="BZ128" i="4" s="1"/>
  <c r="BP127" i="4"/>
  <c r="CD127" i="4" s="1"/>
  <c r="BO127" i="4"/>
  <c r="CC127" i="4" s="1"/>
  <c r="BN127" i="4"/>
  <c r="CB127" i="4" s="1"/>
  <c r="BM127" i="4"/>
  <c r="CA127" i="4" s="1"/>
  <c r="BL127" i="4"/>
  <c r="BZ127" i="4" s="1"/>
  <c r="BP125" i="4"/>
  <c r="CD125" i="4" s="1"/>
  <c r="BO125" i="4"/>
  <c r="CC125" i="4" s="1"/>
  <c r="BN125" i="4"/>
  <c r="CB125" i="4" s="1"/>
  <c r="BM125" i="4"/>
  <c r="CA125" i="4" s="1"/>
  <c r="BL125" i="4"/>
  <c r="BZ125" i="4" s="1"/>
  <c r="BP124" i="4"/>
  <c r="CD124" i="4" s="1"/>
  <c r="BO124" i="4"/>
  <c r="CC124" i="4" s="1"/>
  <c r="BN124" i="4"/>
  <c r="CB124" i="4" s="1"/>
  <c r="BM124" i="4"/>
  <c r="CA124" i="4" s="1"/>
  <c r="BL124" i="4"/>
  <c r="BZ124" i="4" s="1"/>
  <c r="BP122" i="4"/>
  <c r="CD122" i="4" s="1"/>
  <c r="BO122" i="4"/>
  <c r="CC122" i="4" s="1"/>
  <c r="BN122" i="4"/>
  <c r="CB122" i="4" s="1"/>
  <c r="BM122" i="4"/>
  <c r="CA122" i="4" s="1"/>
  <c r="BL122" i="4"/>
  <c r="BZ122" i="4" s="1"/>
  <c r="BP121" i="4"/>
  <c r="CD121" i="4" s="1"/>
  <c r="BO121" i="4"/>
  <c r="CC121" i="4" s="1"/>
  <c r="BN121" i="4"/>
  <c r="CB121" i="4" s="1"/>
  <c r="BM121" i="4"/>
  <c r="CA121" i="4" s="1"/>
  <c r="BL121" i="4"/>
  <c r="BZ121" i="4" s="1"/>
  <c r="BP114" i="4"/>
  <c r="CD114" i="4" s="1"/>
  <c r="BO114" i="4"/>
  <c r="CC114" i="4" s="1"/>
  <c r="BN114" i="4"/>
  <c r="CB114" i="4" s="1"/>
  <c r="BM114" i="4"/>
  <c r="CA114" i="4" s="1"/>
  <c r="BL114" i="4"/>
  <c r="BZ114" i="4" s="1"/>
  <c r="BP113" i="4"/>
  <c r="CD113" i="4" s="1"/>
  <c r="BO113" i="4"/>
  <c r="CC113" i="4" s="1"/>
  <c r="BN113" i="4"/>
  <c r="CB113" i="4" s="1"/>
  <c r="BM113" i="4"/>
  <c r="CA113" i="4" s="1"/>
  <c r="BL113" i="4"/>
  <c r="BZ113" i="4" s="1"/>
  <c r="BP111" i="4"/>
  <c r="CD111" i="4" s="1"/>
  <c r="BO111" i="4"/>
  <c r="CC111" i="4" s="1"/>
  <c r="BN111" i="4"/>
  <c r="CB111" i="4" s="1"/>
  <c r="BM111" i="4"/>
  <c r="CA111" i="4" s="1"/>
  <c r="BL111" i="4"/>
  <c r="BZ111" i="4" s="1"/>
  <c r="BP110" i="4"/>
  <c r="CD110" i="4" s="1"/>
  <c r="BO110" i="4"/>
  <c r="CC110" i="4" s="1"/>
  <c r="BN110" i="4"/>
  <c r="CB110" i="4" s="1"/>
  <c r="BM110" i="4"/>
  <c r="CA110" i="4" s="1"/>
  <c r="BL110" i="4"/>
  <c r="BZ110" i="4" s="1"/>
  <c r="BP108" i="4"/>
  <c r="CD108" i="4" s="1"/>
  <c r="BO108" i="4"/>
  <c r="CC108" i="4" s="1"/>
  <c r="BN108" i="4"/>
  <c r="CB108" i="4" s="1"/>
  <c r="BM108" i="4"/>
  <c r="CA108" i="4" s="1"/>
  <c r="BL108" i="4"/>
  <c r="BZ108" i="4" s="1"/>
  <c r="BP106" i="4"/>
  <c r="CD106" i="4" s="1"/>
  <c r="BO106" i="4"/>
  <c r="CC106" i="4" s="1"/>
  <c r="BN106" i="4"/>
  <c r="CB106" i="4" s="1"/>
  <c r="BM106" i="4"/>
  <c r="CA106" i="4" s="1"/>
  <c r="BL106" i="4"/>
  <c r="BZ106" i="4" s="1"/>
  <c r="BP100" i="4"/>
  <c r="CD100" i="4" s="1"/>
  <c r="BO100" i="4"/>
  <c r="CC100" i="4" s="1"/>
  <c r="BN100" i="4"/>
  <c r="CB100" i="4" s="1"/>
  <c r="BM100" i="4"/>
  <c r="CA100" i="4" s="1"/>
  <c r="BL100" i="4"/>
  <c r="BZ100" i="4" s="1"/>
  <c r="BP98" i="4"/>
  <c r="CD98" i="4" s="1"/>
  <c r="BO98" i="4"/>
  <c r="CC98" i="4" s="1"/>
  <c r="BN98" i="4"/>
  <c r="CB98" i="4" s="1"/>
  <c r="BM98" i="4"/>
  <c r="CA98" i="4" s="1"/>
  <c r="BL98" i="4"/>
  <c r="BZ98" i="4" s="1"/>
  <c r="BP91" i="4"/>
  <c r="CD91" i="4" s="1"/>
  <c r="BO91" i="4"/>
  <c r="CC91" i="4" s="1"/>
  <c r="BN91" i="4"/>
  <c r="CB91" i="4" s="1"/>
  <c r="BM91" i="4"/>
  <c r="CA91" i="4" s="1"/>
  <c r="BL91" i="4"/>
  <c r="BZ91" i="4" s="1"/>
  <c r="BP89" i="4"/>
  <c r="CD89" i="4" s="1"/>
  <c r="BO89" i="4"/>
  <c r="CC89" i="4" s="1"/>
  <c r="BN89" i="4"/>
  <c r="CB89" i="4" s="1"/>
  <c r="BM89" i="4"/>
  <c r="CA89" i="4" s="1"/>
  <c r="BL89" i="4"/>
  <c r="BZ89" i="4" s="1"/>
  <c r="BP87" i="4"/>
  <c r="CD87" i="4" s="1"/>
  <c r="BO87" i="4"/>
  <c r="CC87" i="4" s="1"/>
  <c r="BN87" i="4"/>
  <c r="CB87" i="4" s="1"/>
  <c r="BM87" i="4"/>
  <c r="CA87" i="4" s="1"/>
  <c r="BL87" i="4"/>
  <c r="BZ87" i="4" s="1"/>
  <c r="BP85" i="4"/>
  <c r="CD85" i="4" s="1"/>
  <c r="BO85" i="4"/>
  <c r="CC85" i="4" s="1"/>
  <c r="BN85" i="4"/>
  <c r="CB85" i="4" s="1"/>
  <c r="BM85" i="4"/>
  <c r="CA85" i="4" s="1"/>
  <c r="BL85" i="4"/>
  <c r="BZ85" i="4" s="1"/>
  <c r="BP84" i="4"/>
  <c r="CD84" i="4" s="1"/>
  <c r="BO84" i="4"/>
  <c r="CC84" i="4" s="1"/>
  <c r="BN84" i="4"/>
  <c r="CB84" i="4" s="1"/>
  <c r="BM84" i="4"/>
  <c r="CA84" i="4" s="1"/>
  <c r="BL84" i="4"/>
  <c r="BZ84" i="4" s="1"/>
  <c r="BP82" i="4"/>
  <c r="CD82" i="4" s="1"/>
  <c r="BO82" i="4"/>
  <c r="CC82" i="4" s="1"/>
  <c r="BN82" i="4"/>
  <c r="CB82" i="4" s="1"/>
  <c r="BM82" i="4"/>
  <c r="CA82" i="4" s="1"/>
  <c r="BL82" i="4"/>
  <c r="BZ82" i="4" s="1"/>
  <c r="BP81" i="4"/>
  <c r="CD81" i="4" s="1"/>
  <c r="BO81" i="4"/>
  <c r="CC81" i="4" s="1"/>
  <c r="BN81" i="4"/>
  <c r="CB81" i="4" s="1"/>
  <c r="BM81" i="4"/>
  <c r="CA81" i="4" s="1"/>
  <c r="BL81" i="4"/>
  <c r="BZ81" i="4" s="1"/>
  <c r="BP79" i="4"/>
  <c r="CD79" i="4" s="1"/>
  <c r="BO79" i="4"/>
  <c r="CC79" i="4" s="1"/>
  <c r="BN79" i="4"/>
  <c r="CB79" i="4" s="1"/>
  <c r="BM79" i="4"/>
  <c r="CA79" i="4" s="1"/>
  <c r="BL79" i="4"/>
  <c r="BZ79" i="4" s="1"/>
  <c r="BP78" i="4"/>
  <c r="CD78" i="4" s="1"/>
  <c r="BO78" i="4"/>
  <c r="CC78" i="4" s="1"/>
  <c r="BN78" i="4"/>
  <c r="CB78" i="4" s="1"/>
  <c r="BM78" i="4"/>
  <c r="CA78" i="4" s="1"/>
  <c r="BL78" i="4"/>
  <c r="BZ78" i="4" s="1"/>
  <c r="BP76" i="4"/>
  <c r="CD76" i="4" s="1"/>
  <c r="BO76" i="4"/>
  <c r="CC76" i="4" s="1"/>
  <c r="BN76" i="4"/>
  <c r="CB76" i="4" s="1"/>
  <c r="BM76" i="4"/>
  <c r="CA76" i="4" s="1"/>
  <c r="BL76" i="4"/>
  <c r="BZ76" i="4" s="1"/>
  <c r="BP74" i="4"/>
  <c r="CD74" i="4" s="1"/>
  <c r="BO74" i="4"/>
  <c r="CC74" i="4" s="1"/>
  <c r="BN74" i="4"/>
  <c r="CB74" i="4" s="1"/>
  <c r="BM74" i="4"/>
  <c r="CA74" i="4" s="1"/>
  <c r="BL74" i="4"/>
  <c r="BZ74" i="4" s="1"/>
  <c r="BP72" i="4"/>
  <c r="CD72" i="4" s="1"/>
  <c r="BO72" i="4"/>
  <c r="CC72" i="4" s="1"/>
  <c r="BN72" i="4"/>
  <c r="CB72" i="4" s="1"/>
  <c r="BM72" i="4"/>
  <c r="CA72" i="4" s="1"/>
  <c r="BL72" i="4"/>
  <c r="BZ72" i="4" s="1"/>
  <c r="BP70" i="4"/>
  <c r="CD70" i="4" s="1"/>
  <c r="BO70" i="4"/>
  <c r="CC70" i="4" s="1"/>
  <c r="BN70" i="4"/>
  <c r="CB70" i="4" s="1"/>
  <c r="BM70" i="4"/>
  <c r="CA70" i="4" s="1"/>
  <c r="BL70" i="4"/>
  <c r="BZ70" i="4" s="1"/>
  <c r="BP69" i="4"/>
  <c r="CD69" i="4" s="1"/>
  <c r="BO69" i="4"/>
  <c r="CC69" i="4" s="1"/>
  <c r="BN69" i="4"/>
  <c r="CB69" i="4" s="1"/>
  <c r="BM69" i="4"/>
  <c r="CA69" i="4" s="1"/>
  <c r="BL69" i="4"/>
  <c r="BZ69" i="4" s="1"/>
  <c r="BP67" i="4"/>
  <c r="CD67" i="4" s="1"/>
  <c r="BO67" i="4"/>
  <c r="CC67" i="4" s="1"/>
  <c r="BN67" i="4"/>
  <c r="CB67" i="4" s="1"/>
  <c r="BM67" i="4"/>
  <c r="CA67" i="4" s="1"/>
  <c r="BL67" i="4"/>
  <c r="BZ67" i="4" s="1"/>
  <c r="BP66" i="4"/>
  <c r="CD66" i="4" s="1"/>
  <c r="BO66" i="4"/>
  <c r="CC66" i="4" s="1"/>
  <c r="BN66" i="4"/>
  <c r="CB66" i="4" s="1"/>
  <c r="BM66" i="4"/>
  <c r="CA66" i="4" s="1"/>
  <c r="BL66" i="4"/>
  <c r="BZ66" i="4" s="1"/>
  <c r="BP64" i="4"/>
  <c r="CD64" i="4" s="1"/>
  <c r="BO64" i="4"/>
  <c r="CC64" i="4" s="1"/>
  <c r="BN64" i="4"/>
  <c r="CB64" i="4" s="1"/>
  <c r="BM64" i="4"/>
  <c r="CA64" i="4" s="1"/>
  <c r="BL64" i="4"/>
  <c r="BZ64" i="4" s="1"/>
  <c r="BP63" i="4"/>
  <c r="CD63" i="4" s="1"/>
  <c r="BO63" i="4"/>
  <c r="CC63" i="4" s="1"/>
  <c r="BN63" i="4"/>
  <c r="CB63" i="4" s="1"/>
  <c r="BM63" i="4"/>
  <c r="CA63" i="4" s="1"/>
  <c r="BL63" i="4"/>
  <c r="BZ63" i="4" s="1"/>
  <c r="BP61" i="4"/>
  <c r="CD61" i="4" s="1"/>
  <c r="BO61" i="4"/>
  <c r="CC61" i="4" s="1"/>
  <c r="BN61" i="4"/>
  <c r="CB61" i="4" s="1"/>
  <c r="BM61" i="4"/>
  <c r="CA61" i="4" s="1"/>
  <c r="BL61" i="4"/>
  <c r="BZ61" i="4" s="1"/>
  <c r="BP60" i="4"/>
  <c r="CD60" i="4" s="1"/>
  <c r="BO60" i="4"/>
  <c r="CC60" i="4" s="1"/>
  <c r="BN60" i="4"/>
  <c r="CB60" i="4" s="1"/>
  <c r="BM60" i="4"/>
  <c r="CA60" i="4" s="1"/>
  <c r="BL60" i="4"/>
  <c r="BZ60" i="4" s="1"/>
  <c r="BP58" i="4"/>
  <c r="CD58" i="4" s="1"/>
  <c r="BO58" i="4"/>
  <c r="CC58" i="4" s="1"/>
  <c r="BN58" i="4"/>
  <c r="CB58" i="4" s="1"/>
  <c r="BM58" i="4"/>
  <c r="CA58" i="4" s="1"/>
  <c r="BL58" i="4"/>
  <c r="BZ58" i="4" s="1"/>
  <c r="BP56" i="4"/>
  <c r="CD56" i="4" s="1"/>
  <c r="BO56" i="4"/>
  <c r="CC56" i="4" s="1"/>
  <c r="BN56" i="4"/>
  <c r="CB56" i="4" s="1"/>
  <c r="BM56" i="4"/>
  <c r="CA56" i="4" s="1"/>
  <c r="BL56" i="4"/>
  <c r="BZ56" i="4" s="1"/>
  <c r="BP55" i="4"/>
  <c r="CD55" i="4" s="1"/>
  <c r="BO55" i="4"/>
  <c r="CC55" i="4" s="1"/>
  <c r="BN55" i="4"/>
  <c r="CB55" i="4" s="1"/>
  <c r="BM55" i="4"/>
  <c r="CA55" i="4" s="1"/>
  <c r="BL55" i="4"/>
  <c r="BZ55" i="4" s="1"/>
  <c r="BP54" i="4"/>
  <c r="CD54" i="4" s="1"/>
  <c r="BO54" i="4"/>
  <c r="CC54" i="4" s="1"/>
  <c r="BN54" i="4"/>
  <c r="CB54" i="4" s="1"/>
  <c r="BM54" i="4"/>
  <c r="CA54" i="4" s="1"/>
  <c r="BL54" i="4"/>
  <c r="BZ54" i="4" s="1"/>
  <c r="BP53" i="4"/>
  <c r="CD53" i="4" s="1"/>
  <c r="BO53" i="4"/>
  <c r="CC53" i="4" s="1"/>
  <c r="BN53" i="4"/>
  <c r="CB53" i="4" s="1"/>
  <c r="BM53" i="4"/>
  <c r="CA53" i="4" s="1"/>
  <c r="BL53" i="4"/>
  <c r="BZ53" i="4" s="1"/>
  <c r="BP51" i="4"/>
  <c r="CD51" i="4" s="1"/>
  <c r="BO51" i="4"/>
  <c r="CC51" i="4" s="1"/>
  <c r="BN51" i="4"/>
  <c r="CB51" i="4" s="1"/>
  <c r="BM51" i="4"/>
  <c r="CA51" i="4" s="1"/>
  <c r="BL51" i="4"/>
  <c r="BZ51" i="4" s="1"/>
  <c r="BP50" i="4"/>
  <c r="CD50" i="4" s="1"/>
  <c r="BO50" i="4"/>
  <c r="CC50" i="4" s="1"/>
  <c r="BN50" i="4"/>
  <c r="CB50" i="4" s="1"/>
  <c r="BM50" i="4"/>
  <c r="CA50" i="4" s="1"/>
  <c r="BL50" i="4"/>
  <c r="BZ50" i="4" s="1"/>
  <c r="BP49" i="4"/>
  <c r="CD49" i="4" s="1"/>
  <c r="BO49" i="4"/>
  <c r="CC49" i="4" s="1"/>
  <c r="BN49" i="4"/>
  <c r="CB49" i="4" s="1"/>
  <c r="BM49" i="4"/>
  <c r="CA49" i="4" s="1"/>
  <c r="BL49" i="4"/>
  <c r="BZ49" i="4" s="1"/>
  <c r="BP48" i="4"/>
  <c r="CD48" i="4" s="1"/>
  <c r="BO48" i="4"/>
  <c r="CC48" i="4" s="1"/>
  <c r="BN48" i="4"/>
  <c r="CB48" i="4" s="1"/>
  <c r="BM48" i="4"/>
  <c r="CA48" i="4" s="1"/>
  <c r="BL48" i="4"/>
  <c r="BZ48" i="4" s="1"/>
  <c r="BP47" i="4"/>
  <c r="CD47" i="4" s="1"/>
  <c r="BO47" i="4"/>
  <c r="CC47" i="4" s="1"/>
  <c r="BN47" i="4"/>
  <c r="CB47" i="4" s="1"/>
  <c r="BM47" i="4"/>
  <c r="CA47" i="4" s="1"/>
  <c r="BL47" i="4"/>
  <c r="BZ47" i="4" s="1"/>
  <c r="BP45" i="4"/>
  <c r="CD45" i="4" s="1"/>
  <c r="BO45" i="4"/>
  <c r="CC45" i="4" s="1"/>
  <c r="BN45" i="4"/>
  <c r="CB45" i="4" s="1"/>
  <c r="BM45" i="4"/>
  <c r="CA45" i="4" s="1"/>
  <c r="BL45" i="4"/>
  <c r="BZ45" i="4" s="1"/>
  <c r="BP44" i="4"/>
  <c r="CD44" i="4" s="1"/>
  <c r="BO44" i="4"/>
  <c r="CC44" i="4" s="1"/>
  <c r="BN44" i="4"/>
  <c r="CB44" i="4" s="1"/>
  <c r="BM44" i="4"/>
  <c r="CA44" i="4" s="1"/>
  <c r="BL44" i="4"/>
  <c r="BZ44" i="4" s="1"/>
  <c r="BP43" i="4"/>
  <c r="CD43" i="4" s="1"/>
  <c r="BO43" i="4"/>
  <c r="CC43" i="4" s="1"/>
  <c r="BN43" i="4"/>
  <c r="CB43" i="4" s="1"/>
  <c r="BM43" i="4"/>
  <c r="CA43" i="4" s="1"/>
  <c r="BL43" i="4"/>
  <c r="BZ43" i="4" s="1"/>
  <c r="BP42" i="4"/>
  <c r="CD42" i="4" s="1"/>
  <c r="BO42" i="4"/>
  <c r="CC42" i="4" s="1"/>
  <c r="BN42" i="4"/>
  <c r="CB42" i="4" s="1"/>
  <c r="BM42" i="4"/>
  <c r="CA42" i="4" s="1"/>
  <c r="BL42" i="4"/>
  <c r="BZ42" i="4" s="1"/>
  <c r="BP41" i="4"/>
  <c r="CD41" i="4" s="1"/>
  <c r="BO41" i="4"/>
  <c r="CC41" i="4" s="1"/>
  <c r="BN41" i="4"/>
  <c r="CB41" i="4" s="1"/>
  <c r="BM41" i="4"/>
  <c r="CA41" i="4" s="1"/>
  <c r="BL41" i="4"/>
  <c r="BZ41" i="4" s="1"/>
  <c r="BP40" i="4"/>
  <c r="CD40" i="4" s="1"/>
  <c r="BO40" i="4"/>
  <c r="CC40" i="4" s="1"/>
  <c r="BN40" i="4"/>
  <c r="CB40" i="4" s="1"/>
  <c r="BM40" i="4"/>
  <c r="CA40" i="4" s="1"/>
  <c r="BL40" i="4"/>
  <c r="BZ40" i="4" s="1"/>
  <c r="BP39" i="4"/>
  <c r="CD39" i="4" s="1"/>
  <c r="BO39" i="4"/>
  <c r="CC39" i="4" s="1"/>
  <c r="BN39" i="4"/>
  <c r="CB39" i="4" s="1"/>
  <c r="BM39" i="4"/>
  <c r="CA39" i="4" s="1"/>
  <c r="BL39" i="4"/>
  <c r="BZ39" i="4" s="1"/>
  <c r="BP38" i="4"/>
  <c r="CD38" i="4" s="1"/>
  <c r="BO38" i="4"/>
  <c r="CC38" i="4" s="1"/>
  <c r="BN38" i="4"/>
  <c r="CB38" i="4" s="1"/>
  <c r="BM38" i="4"/>
  <c r="CA38" i="4" s="1"/>
  <c r="BL38" i="4"/>
  <c r="BZ38" i="4" s="1"/>
  <c r="BP36" i="4"/>
  <c r="CD36" i="4" s="1"/>
  <c r="BO36" i="4"/>
  <c r="CC36" i="4" s="1"/>
  <c r="BN36" i="4"/>
  <c r="CB36" i="4" s="1"/>
  <c r="BM36" i="4"/>
  <c r="CA36" i="4" s="1"/>
  <c r="BL36" i="4"/>
  <c r="BZ36" i="4" s="1"/>
  <c r="BP35" i="4"/>
  <c r="CD35" i="4" s="1"/>
  <c r="BO35" i="4"/>
  <c r="CC35" i="4" s="1"/>
  <c r="BN35" i="4"/>
  <c r="CB35" i="4" s="1"/>
  <c r="BM35" i="4"/>
  <c r="CA35" i="4" s="1"/>
  <c r="BL35" i="4"/>
  <c r="BZ35" i="4" s="1"/>
  <c r="BP33" i="4"/>
  <c r="CD33" i="4" s="1"/>
  <c r="BO33" i="4"/>
  <c r="CC33" i="4" s="1"/>
  <c r="BN33" i="4"/>
  <c r="CB33" i="4" s="1"/>
  <c r="BM33" i="4"/>
  <c r="CA33" i="4" s="1"/>
  <c r="BL33" i="4"/>
  <c r="BZ33" i="4" s="1"/>
  <c r="BP32" i="4"/>
  <c r="CD32" i="4" s="1"/>
  <c r="BO32" i="4"/>
  <c r="CC32" i="4" s="1"/>
  <c r="BN32" i="4"/>
  <c r="CB32" i="4" s="1"/>
  <c r="BM32" i="4"/>
  <c r="CA32" i="4" s="1"/>
  <c r="BL32" i="4"/>
  <c r="BZ32" i="4" s="1"/>
  <c r="BP30" i="4"/>
  <c r="CD30" i="4" s="1"/>
  <c r="BO30" i="4"/>
  <c r="CC30" i="4" s="1"/>
  <c r="BN30" i="4"/>
  <c r="CB30" i="4" s="1"/>
  <c r="BM30" i="4"/>
  <c r="CA30" i="4" s="1"/>
  <c r="BL30" i="4"/>
  <c r="BZ30" i="4" s="1"/>
  <c r="BP28" i="4"/>
  <c r="CD28" i="4" s="1"/>
  <c r="BO28" i="4"/>
  <c r="CC28" i="4" s="1"/>
  <c r="BN28" i="4"/>
  <c r="CB28" i="4" s="1"/>
  <c r="BM28" i="4"/>
  <c r="CA28" i="4" s="1"/>
  <c r="BL28" i="4"/>
  <c r="BZ28" i="4" s="1"/>
  <c r="BP26" i="4"/>
  <c r="CD26" i="4" s="1"/>
  <c r="BO26" i="4"/>
  <c r="CC26" i="4" s="1"/>
  <c r="BN26" i="4"/>
  <c r="CB26" i="4" s="1"/>
  <c r="BM26" i="4"/>
  <c r="CA26" i="4" s="1"/>
  <c r="BL26" i="4"/>
  <c r="BZ26" i="4" s="1"/>
  <c r="BP24" i="4"/>
  <c r="CD24" i="4" s="1"/>
  <c r="BO24" i="4"/>
  <c r="CC24" i="4" s="1"/>
  <c r="BN24" i="4"/>
  <c r="CB24" i="4" s="1"/>
  <c r="BM24" i="4"/>
  <c r="CA24" i="4" s="1"/>
  <c r="BL24" i="4"/>
  <c r="BZ24" i="4" s="1"/>
  <c r="BP22" i="4"/>
  <c r="CD22" i="4" s="1"/>
  <c r="BO22" i="4"/>
  <c r="CC22" i="4" s="1"/>
  <c r="BN22" i="4"/>
  <c r="CB22" i="4" s="1"/>
  <c r="BM22" i="4"/>
  <c r="CA22" i="4" s="1"/>
  <c r="BL22" i="4"/>
  <c r="BZ22" i="4" s="1"/>
  <c r="BP21" i="4"/>
  <c r="CD21" i="4" s="1"/>
  <c r="BO21" i="4"/>
  <c r="CC21" i="4" s="1"/>
  <c r="BN21" i="4"/>
  <c r="CB21" i="4" s="1"/>
  <c r="BM21" i="4"/>
  <c r="CA21" i="4" s="1"/>
  <c r="BL21" i="4"/>
  <c r="BZ21" i="4" s="1"/>
  <c r="BP20" i="4"/>
  <c r="CD20" i="4" s="1"/>
  <c r="BO20" i="4"/>
  <c r="CC20" i="4" s="1"/>
  <c r="BN20" i="4"/>
  <c r="CB20" i="4" s="1"/>
  <c r="BM20" i="4"/>
  <c r="CA20" i="4" s="1"/>
  <c r="BL20" i="4"/>
  <c r="BZ20" i="4" s="1"/>
  <c r="BP18" i="4"/>
  <c r="CD18" i="4" s="1"/>
  <c r="BO18" i="4"/>
  <c r="CC18" i="4" s="1"/>
  <c r="BN18" i="4"/>
  <c r="CB18" i="4" s="1"/>
  <c r="BM18" i="4"/>
  <c r="CA18" i="4" s="1"/>
  <c r="BL18" i="4"/>
  <c r="BZ18" i="4" s="1"/>
  <c r="BP17" i="4"/>
  <c r="CD17" i="4" s="1"/>
  <c r="BO17" i="4"/>
  <c r="CC17" i="4" s="1"/>
  <c r="BN17" i="4"/>
  <c r="CB17" i="4" s="1"/>
  <c r="BM17" i="4"/>
  <c r="CA17" i="4" s="1"/>
  <c r="BL17" i="4"/>
  <c r="BZ17" i="4" s="1"/>
  <c r="BP16" i="4"/>
  <c r="CD16" i="4" s="1"/>
  <c r="BO16" i="4"/>
  <c r="CC16" i="4" s="1"/>
  <c r="BN16" i="4"/>
  <c r="CB16" i="4" s="1"/>
  <c r="BM16" i="4"/>
  <c r="CA16" i="4" s="1"/>
  <c r="BL16" i="4"/>
  <c r="BZ16" i="4" s="1"/>
  <c r="BP14" i="4"/>
  <c r="CD14" i="4" s="1"/>
  <c r="BO14" i="4"/>
  <c r="CC14" i="4" s="1"/>
  <c r="BN14" i="4"/>
  <c r="CB14" i="4" s="1"/>
  <c r="BM14" i="4"/>
  <c r="CA14" i="4" s="1"/>
  <c r="BL14" i="4"/>
  <c r="BZ14" i="4" s="1"/>
  <c r="BP12" i="4"/>
  <c r="CD12" i="4" s="1"/>
  <c r="BO12" i="4"/>
  <c r="CC12" i="4" s="1"/>
  <c r="BN12" i="4"/>
  <c r="CB12" i="4" s="1"/>
  <c r="BM12" i="4"/>
  <c r="CA12" i="4" s="1"/>
  <c r="BL12" i="4"/>
  <c r="BZ12" i="4" s="1"/>
  <c r="BP10" i="4"/>
  <c r="CD10" i="4" s="1"/>
  <c r="BO10" i="4"/>
  <c r="CC10" i="4" s="1"/>
  <c r="BN10" i="4"/>
  <c r="CB10" i="4" s="1"/>
  <c r="BM10" i="4"/>
  <c r="CA10" i="4" s="1"/>
  <c r="BL10" i="4"/>
  <c r="BZ10" i="4" s="1"/>
  <c r="BP8" i="4"/>
  <c r="CD8" i="4" s="1"/>
  <c r="BO8" i="4"/>
  <c r="CC8" i="4" s="1"/>
  <c r="BN8" i="4"/>
  <c r="CB8" i="4" s="1"/>
  <c r="BM8" i="4"/>
  <c r="CA8" i="4" s="1"/>
  <c r="BL8" i="4"/>
  <c r="BZ8" i="4" s="1"/>
  <c r="BP7" i="4"/>
  <c r="CD7" i="4" s="1"/>
  <c r="BO7" i="4"/>
  <c r="CC7" i="4" s="1"/>
  <c r="BN7" i="4"/>
  <c r="CB7" i="4" s="1"/>
  <c r="BM7" i="4"/>
  <c r="CA7" i="4" s="1"/>
  <c r="BL7" i="4"/>
  <c r="BZ7" i="4" s="1"/>
  <c r="BP5" i="4"/>
  <c r="CD5" i="4" s="1"/>
  <c r="BO5" i="4"/>
  <c r="CC5" i="4" s="1"/>
  <c r="BN5" i="4"/>
  <c r="CB5" i="4" s="1"/>
  <c r="BM5" i="4"/>
  <c r="CA5" i="4" s="1"/>
  <c r="BL5" i="4"/>
  <c r="BZ5" i="4" s="1"/>
  <c r="BP4" i="4"/>
  <c r="CD4" i="4" s="1"/>
  <c r="BO4" i="4"/>
  <c r="CC4" i="4" s="1"/>
  <c r="BN4" i="4"/>
  <c r="CB4" i="4" s="1"/>
  <c r="BM4" i="4"/>
  <c r="BL4" i="4"/>
  <c r="BZ4" i="4" l="1"/>
  <c r="CA4" i="4"/>
  <c r="CG4" i="4"/>
  <c r="CH4" i="4"/>
  <c r="CI4" i="4"/>
  <c r="CJ4" i="4"/>
  <c r="CK4" i="4"/>
  <c r="BA11" i="5"/>
  <c r="BA23" i="5"/>
  <c r="BA31" i="5"/>
  <c r="BA45" i="5"/>
  <c r="BA59" i="5"/>
  <c r="BA67" i="5"/>
  <c r="BA75" i="5"/>
  <c r="BA83" i="5"/>
  <c r="BC91" i="5"/>
  <c r="BA91" i="5"/>
  <c r="BA99" i="5"/>
  <c r="BA107" i="5"/>
  <c r="BA115" i="5"/>
  <c r="BA123" i="5"/>
  <c r="BB131" i="5"/>
  <c r="BA131" i="5"/>
  <c r="BA139" i="5"/>
  <c r="BA147" i="5"/>
  <c r="BA155" i="5"/>
  <c r="BA163" i="5"/>
  <c r="BC235" i="5"/>
  <c r="AM25" i="5"/>
  <c r="BA4" i="5"/>
  <c r="BC4" i="5"/>
  <c r="BB4" i="5"/>
  <c r="BA12" i="5"/>
  <c r="BC12" i="5"/>
  <c r="BB12" i="5"/>
  <c r="BC24" i="5"/>
  <c r="BA24" i="5"/>
  <c r="BB24" i="5" s="1"/>
  <c r="BC46" i="5"/>
  <c r="BB46" i="5"/>
  <c r="BB60" i="5"/>
  <c r="BA60" i="5"/>
  <c r="BC60" i="5"/>
  <c r="BB68" i="5"/>
  <c r="BA68" i="5"/>
  <c r="BC68" i="5"/>
  <c r="BA76" i="5"/>
  <c r="BB76" i="5" s="1"/>
  <c r="BB84" i="5"/>
  <c r="BA84" i="5"/>
  <c r="BC84" i="5"/>
  <c r="BB92" i="5"/>
  <c r="BA92" i="5"/>
  <c r="BA100" i="5"/>
  <c r="BB108" i="5"/>
  <c r="BA108" i="5"/>
  <c r="BC108" i="5"/>
  <c r="BB116" i="5"/>
  <c r="BA116" i="5"/>
  <c r="BB124" i="5"/>
  <c r="BA124" i="5"/>
  <c r="BC124" i="5"/>
  <c r="BB132" i="5"/>
  <c r="BA132" i="5"/>
  <c r="BC132" i="5"/>
  <c r="BB140" i="5"/>
  <c r="BA140" i="5"/>
  <c r="BB148" i="5"/>
  <c r="BA148" i="5"/>
  <c r="BC148" i="5"/>
  <c r="BB156" i="5"/>
  <c r="BA156" i="5"/>
  <c r="BA164" i="5"/>
  <c r="BB164" i="5" s="1"/>
  <c r="BC164" i="5"/>
  <c r="BB172" i="5"/>
  <c r="BA172" i="5"/>
  <c r="BC172" i="5"/>
  <c r="BA180" i="5"/>
  <c r="BA188" i="5"/>
  <c r="BB188" i="5" s="1"/>
  <c r="BC188" i="5"/>
  <c r="BA196" i="5"/>
  <c r="BB204" i="5"/>
  <c r="BA204" i="5"/>
  <c r="BC204" i="5"/>
  <c r="BB212" i="5"/>
  <c r="BA32" i="5"/>
  <c r="BA46" i="5"/>
  <c r="AX259" i="5"/>
  <c r="BA259" i="5"/>
  <c r="AX195" i="5"/>
  <c r="BA195" i="5"/>
  <c r="AU7" i="5"/>
  <c r="BB32" i="5"/>
  <c r="BC116" i="5"/>
  <c r="AI129" i="5"/>
  <c r="BA203" i="5"/>
  <c r="AI193" i="5"/>
  <c r="BC76" i="5"/>
  <c r="AI186" i="5"/>
  <c r="AI119" i="5"/>
  <c r="BC92" i="5"/>
  <c r="BC140" i="5"/>
  <c r="AI100" i="5"/>
  <c r="AM4" i="5"/>
  <c r="AM8" i="5"/>
  <c r="AM12" i="5"/>
  <c r="AM18" i="5"/>
  <c r="AM24" i="5"/>
  <c r="AM28" i="5"/>
  <c r="AM32" i="5"/>
  <c r="AM36" i="5"/>
  <c r="AM46" i="5"/>
  <c r="AM56" i="5"/>
  <c r="AM60" i="5"/>
  <c r="AM64" i="5"/>
  <c r="AM68" i="5"/>
  <c r="AM72" i="5"/>
  <c r="AM76" i="5"/>
  <c r="AM80" i="5"/>
  <c r="AM84" i="5"/>
  <c r="BC10" i="5"/>
  <c r="BA10" i="5"/>
  <c r="BC22" i="5"/>
  <c r="BA22" i="5"/>
  <c r="BB22" i="5" s="1"/>
  <c r="BA44" i="5"/>
  <c r="BB44" i="5" s="1"/>
  <c r="BC44" i="5"/>
  <c r="BA58" i="5"/>
  <c r="BA66" i="5"/>
  <c r="BA74" i="5"/>
  <c r="BA82" i="5"/>
  <c r="BB82" i="5" s="1"/>
  <c r="BC82" i="5"/>
  <c r="BA90" i="5"/>
  <c r="BA98" i="5"/>
  <c r="BA106" i="5"/>
  <c r="BB106" i="5" s="1"/>
  <c r="BC106" i="5"/>
  <c r="BA114" i="5"/>
  <c r="BB114" i="5" s="1"/>
  <c r="BC114" i="5"/>
  <c r="BA122" i="5"/>
  <c r="BC122" i="5"/>
  <c r="BA130" i="5"/>
  <c r="BA138" i="5"/>
  <c r="BA146" i="5"/>
  <c r="BA154" i="5"/>
  <c r="BB154" i="5" s="1"/>
  <c r="BC154" i="5"/>
  <c r="BA162" i="5"/>
  <c r="BA170" i="5"/>
  <c r="BC170" i="5"/>
  <c r="BA178" i="5"/>
  <c r="BA186" i="5"/>
  <c r="BA194" i="5"/>
  <c r="BC202" i="5"/>
  <c r="BA202" i="5"/>
  <c r="BB202" i="5" s="1"/>
  <c r="BC210" i="5"/>
  <c r="BB210" i="5"/>
  <c r="BA210" i="5"/>
  <c r="BC218" i="5"/>
  <c r="BA218" i="5"/>
  <c r="BA226" i="5"/>
  <c r="BA234" i="5"/>
  <c r="BC242" i="5"/>
  <c r="BB242" i="5"/>
  <c r="BA242" i="5"/>
  <c r="BA250" i="5"/>
  <c r="BA258" i="5"/>
  <c r="BC156" i="5"/>
  <c r="AM194" i="5"/>
  <c r="AM202" i="5"/>
  <c r="AM210" i="5"/>
  <c r="AM218" i="5"/>
  <c r="AM226" i="5"/>
  <c r="AM234" i="5"/>
  <c r="AM242" i="5"/>
  <c r="AM258" i="5"/>
  <c r="AX166" i="5"/>
  <c r="AX126" i="5"/>
  <c r="AX110" i="5"/>
  <c r="AX78" i="5"/>
  <c r="AX26" i="5"/>
  <c r="BA5" i="5"/>
  <c r="BA13" i="5"/>
  <c r="BB13" i="5" s="1"/>
  <c r="BA25" i="5"/>
  <c r="BA33" i="5"/>
  <c r="BC50" i="5"/>
  <c r="BA50" i="5"/>
  <c r="BB50" i="5" s="1"/>
  <c r="BA61" i="5"/>
  <c r="BA69" i="5"/>
  <c r="BA77" i="5"/>
  <c r="BA85" i="5"/>
  <c r="BA93" i="5"/>
  <c r="BA101" i="5"/>
  <c r="BA109" i="5"/>
  <c r="BB117" i="5"/>
  <c r="BA117" i="5"/>
  <c r="BA125" i="5"/>
  <c r="BA133" i="5"/>
  <c r="BA141" i="5"/>
  <c r="BA149" i="5"/>
  <c r="BA157" i="5"/>
  <c r="BA165" i="5"/>
  <c r="BA173" i="5"/>
  <c r="BB181" i="5"/>
  <c r="BA181" i="5"/>
  <c r="BA189" i="5"/>
  <c r="BA197" i="5"/>
  <c r="BA205" i="5"/>
  <c r="BA213" i="5"/>
  <c r="BC213" i="5"/>
  <c r="BA221" i="5"/>
  <c r="BA229" i="5"/>
  <c r="BA237" i="5"/>
  <c r="BA245" i="5"/>
  <c r="BA253" i="5"/>
  <c r="BA261" i="5"/>
  <c r="BC25" i="5"/>
  <c r="AX28" i="5"/>
  <c r="AX36" i="5"/>
  <c r="BA26" i="5"/>
  <c r="BB34" i="5"/>
  <c r="BA34" i="5"/>
  <c r="BB62" i="5"/>
  <c r="BB126" i="5"/>
  <c r="BB158" i="5"/>
  <c r="BB166" i="5"/>
  <c r="BB254" i="5"/>
  <c r="BA6" i="5"/>
  <c r="BA86" i="5"/>
  <c r="BB86" i="5" s="1"/>
  <c r="BA150" i="5"/>
  <c r="BB213" i="5"/>
  <c r="AX253" i="5"/>
  <c r="AX245" i="5"/>
  <c r="AX221" i="5"/>
  <c r="AX213" i="5"/>
  <c r="AX189" i="5"/>
  <c r="AX181" i="5"/>
  <c r="AX165" i="5"/>
  <c r="AX157" i="5"/>
  <c r="AX149" i="5"/>
  <c r="AX125" i="5"/>
  <c r="AX117" i="5"/>
  <c r="AX101" i="5"/>
  <c r="AX93" i="5"/>
  <c r="AX85" i="5"/>
  <c r="AX61" i="5"/>
  <c r="AX50" i="5"/>
  <c r="AX33" i="5"/>
  <c r="AU25" i="5"/>
  <c r="BB25" i="5" s="1"/>
  <c r="BC7" i="5"/>
  <c r="BA7" i="5"/>
  <c r="BA15" i="5"/>
  <c r="BA52" i="5"/>
  <c r="BA63" i="5"/>
  <c r="BA71" i="5"/>
  <c r="BA79" i="5"/>
  <c r="BC87" i="5"/>
  <c r="BA87" i="5"/>
  <c r="BA95" i="5"/>
  <c r="BA103" i="5"/>
  <c r="BA111" i="5"/>
  <c r="BA119" i="5"/>
  <c r="BB127" i="5"/>
  <c r="BA127" i="5"/>
  <c r="BA135" i="5"/>
  <c r="BA143" i="5"/>
  <c r="BC151" i="5"/>
  <c r="BA151" i="5"/>
  <c r="BA159" i="5"/>
  <c r="BA167" i="5"/>
  <c r="BA175" i="5"/>
  <c r="BA183" i="5"/>
  <c r="BA191" i="5"/>
  <c r="BB199" i="5"/>
  <c r="BA215" i="5"/>
  <c r="BA223" i="5"/>
  <c r="BA239" i="5"/>
  <c r="BA255" i="5"/>
  <c r="BA51" i="5"/>
  <c r="BA110" i="5"/>
  <c r="BC62" i="5"/>
  <c r="BC126" i="5"/>
  <c r="AX114" i="5"/>
  <c r="AX122" i="5"/>
  <c r="AX138" i="5"/>
  <c r="AX146" i="5"/>
  <c r="AX154" i="5"/>
  <c r="AX178" i="5"/>
  <c r="AX186" i="5"/>
  <c r="AX202" i="5"/>
  <c r="AX210" i="5"/>
  <c r="AX218" i="5"/>
  <c r="AX242" i="5"/>
  <c r="AX250" i="5"/>
  <c r="BC8" i="5"/>
  <c r="BC18" i="5"/>
  <c r="BB18" i="5"/>
  <c r="BA18" i="5"/>
  <c r="BA28" i="5"/>
  <c r="BB28" i="5" s="1"/>
  <c r="BC28" i="5"/>
  <c r="BA36" i="5"/>
  <c r="BB36" i="5" s="1"/>
  <c r="BC36" i="5"/>
  <c r="BC56" i="5"/>
  <c r="BB64" i="5"/>
  <c r="BC64" i="5"/>
  <c r="BC72" i="5"/>
  <c r="BB80" i="5"/>
  <c r="BC80" i="5"/>
  <c r="BB88" i="5"/>
  <c r="BC88" i="5"/>
  <c r="BB96" i="5"/>
  <c r="BC96" i="5"/>
  <c r="BB104" i="5"/>
  <c r="BC104" i="5"/>
  <c r="BB112" i="5"/>
  <c r="BC112" i="5"/>
  <c r="BB120" i="5"/>
  <c r="BC120" i="5"/>
  <c r="BB128" i="5"/>
  <c r="BC128" i="5"/>
  <c r="BC136" i="5"/>
  <c r="BB144" i="5"/>
  <c r="BC144" i="5"/>
  <c r="BB152" i="5"/>
  <c r="BC152" i="5"/>
  <c r="BB168" i="5"/>
  <c r="BC168" i="5"/>
  <c r="BB184" i="5"/>
  <c r="BC184" i="5"/>
  <c r="BB216" i="5"/>
  <c r="BC216" i="5"/>
  <c r="BB224" i="5"/>
  <c r="BC224" i="5"/>
  <c r="BB232" i="5"/>
  <c r="BC232" i="5"/>
  <c r="BB240" i="5"/>
  <c r="BB256" i="5"/>
  <c r="BA70" i="5"/>
  <c r="BA112" i="5"/>
  <c r="BA134" i="5"/>
  <c r="BA176" i="5"/>
  <c r="BA240" i="5"/>
  <c r="BC13" i="5"/>
  <c r="BC86" i="5"/>
  <c r="AM88" i="5"/>
  <c r="AM92" i="5"/>
  <c r="AM96" i="5"/>
  <c r="AM100" i="5"/>
  <c r="AM104" i="5"/>
  <c r="AM108" i="5"/>
  <c r="AM112" i="5"/>
  <c r="AM116" i="5"/>
  <c r="AM120" i="5"/>
  <c r="AM124" i="5"/>
  <c r="AM128" i="5"/>
  <c r="AM132" i="5"/>
  <c r="AM136" i="5"/>
  <c r="AM140" i="5"/>
  <c r="AM144" i="5"/>
  <c r="AM148" i="5"/>
  <c r="AM152" i="5"/>
  <c r="AM156" i="5"/>
  <c r="AM160" i="5"/>
  <c r="AM164" i="5"/>
  <c r="AM168" i="5"/>
  <c r="AM172" i="5"/>
  <c r="AM176" i="5"/>
  <c r="AM180" i="5"/>
  <c r="AM184" i="5"/>
  <c r="AM188" i="5"/>
  <c r="AM192" i="5"/>
  <c r="AM196" i="5"/>
  <c r="AX260" i="5"/>
  <c r="AX244" i="5"/>
  <c r="AX236" i="5"/>
  <c r="AU228" i="5"/>
  <c r="AX212" i="5"/>
  <c r="AX204" i="5"/>
  <c r="AU180" i="5"/>
  <c r="BB180" i="5" s="1"/>
  <c r="AX156" i="5"/>
  <c r="AX148" i="5"/>
  <c r="AX124" i="5"/>
  <c r="AU100" i="5"/>
  <c r="BC100" i="5" s="1"/>
  <c r="AX92" i="5"/>
  <c r="AX68" i="5"/>
  <c r="AX60" i="5"/>
  <c r="AX46" i="5"/>
  <c r="AX32" i="5"/>
  <c r="AX24" i="5"/>
  <c r="AX12" i="5"/>
  <c r="AX4" i="5"/>
  <c r="AX228" i="5"/>
  <c r="BA9" i="5"/>
  <c r="BA29" i="5"/>
  <c r="BA37" i="5"/>
  <c r="BB37" i="5"/>
  <c r="BA57" i="5"/>
  <c r="BA65" i="5"/>
  <c r="BA73" i="5"/>
  <c r="BC81" i="5"/>
  <c r="BA81" i="5"/>
  <c r="BB89" i="5"/>
  <c r="BC89" i="5"/>
  <c r="BA89" i="5"/>
  <c r="BA97" i="5"/>
  <c r="BA105" i="5"/>
  <c r="BB113" i="5"/>
  <c r="BA113" i="5"/>
  <c r="BB121" i="5"/>
  <c r="BA121" i="5"/>
  <c r="BA129" i="5"/>
  <c r="BA137" i="5"/>
  <c r="BB145" i="5"/>
  <c r="BC145" i="5"/>
  <c r="BA145" i="5"/>
  <c r="BA153" i="5"/>
  <c r="BC161" i="5"/>
  <c r="BA161" i="5"/>
  <c r="BA169" i="5"/>
  <c r="BA177" i="5"/>
  <c r="BB185" i="5"/>
  <c r="BA185" i="5"/>
  <c r="BA193" i="5"/>
  <c r="BC217" i="5"/>
  <c r="BA72" i="5"/>
  <c r="BB72" i="5" s="1"/>
  <c r="BA136" i="5"/>
  <c r="BB136" i="5" s="1"/>
  <c r="BB15" i="5"/>
  <c r="BC233" i="5"/>
  <c r="BC241" i="5"/>
  <c r="BA199" i="5"/>
  <c r="BA207" i="5"/>
  <c r="BA231" i="5"/>
  <c r="BA247" i="5"/>
  <c r="BB241" i="5"/>
  <c r="BC211" i="5"/>
  <c r="BA201" i="5"/>
  <c r="BA209" i="5"/>
  <c r="BA217" i="5"/>
  <c r="BA225" i="5"/>
  <c r="BA233" i="5"/>
  <c r="BA241" i="5"/>
  <c r="BA249" i="5"/>
  <c r="BA257" i="5"/>
  <c r="BB217" i="5"/>
  <c r="BB220" i="5"/>
  <c r="BB228" i="5"/>
  <c r="BB260" i="5"/>
  <c r="BC260" i="5"/>
  <c r="BC214" i="5"/>
  <c r="BB238" i="5"/>
  <c r="BB246" i="5"/>
  <c r="BA212" i="5"/>
  <c r="BA220" i="5"/>
  <c r="BA228" i="5"/>
  <c r="BC228" i="5" s="1"/>
  <c r="BA236" i="5"/>
  <c r="BA244" i="5"/>
  <c r="BA252" i="5"/>
  <c r="BB252" i="5" s="1"/>
  <c r="BA260" i="5"/>
  <c r="BB211" i="5"/>
  <c r="BC220" i="5"/>
  <c r="BC167" i="5"/>
  <c r="BB183" i="5"/>
  <c r="BB207" i="5"/>
  <c r="BB247" i="5"/>
  <c r="BC212" i="5"/>
  <c r="BC230" i="5"/>
  <c r="BC239" i="5"/>
  <c r="AX217" i="5"/>
  <c r="AI226" i="5"/>
  <c r="AI88" i="5"/>
  <c r="AI168" i="5"/>
  <c r="AI192" i="5"/>
  <c r="AI224" i="5"/>
  <c r="AI240" i="5"/>
  <c r="AI248" i="5"/>
  <c r="AU61" i="5"/>
  <c r="BB61" i="5" s="1"/>
  <c r="AU117" i="5"/>
  <c r="BC117" i="5" s="1"/>
  <c r="AU209" i="5"/>
  <c r="BB209" i="5" s="1"/>
  <c r="AX258" i="5"/>
  <c r="AX246" i="5"/>
  <c r="AX234" i="5"/>
  <c r="AU230" i="5"/>
  <c r="BB230" i="5" s="1"/>
  <c r="AX226" i="5"/>
  <c r="AU222" i="5"/>
  <c r="BB222" i="5" s="1"/>
  <c r="AU218" i="5"/>
  <c r="BB218" i="5" s="1"/>
  <c r="AX214" i="5"/>
  <c r="AU198" i="5"/>
  <c r="BB198" i="5" s="1"/>
  <c r="AX194" i="5"/>
  <c r="AU190" i="5"/>
  <c r="BC190" i="5" s="1"/>
  <c r="AX182" i="5"/>
  <c r="AU178" i="5"/>
  <c r="BC178" i="5" s="1"/>
  <c r="AU170" i="5"/>
  <c r="BB170" i="5" s="1"/>
  <c r="AX162" i="5"/>
  <c r="AX158" i="5"/>
  <c r="AU150" i="5"/>
  <c r="BB150" i="5" s="1"/>
  <c r="AU146" i="5"/>
  <c r="BC146" i="5" s="1"/>
  <c r="AU138" i="5"/>
  <c r="BC138" i="5" s="1"/>
  <c r="AU134" i="5"/>
  <c r="BC134" i="5" s="1"/>
  <c r="AX130" i="5"/>
  <c r="AX118" i="5"/>
  <c r="AX106" i="5"/>
  <c r="AU102" i="5"/>
  <c r="BB102" i="5" s="1"/>
  <c r="AX98" i="5"/>
  <c r="AX94" i="5"/>
  <c r="AU90" i="5"/>
  <c r="BC90" i="5" s="1"/>
  <c r="AX86" i="5"/>
  <c r="AU74" i="5"/>
  <c r="BB74" i="5" s="1"/>
  <c r="AU70" i="5"/>
  <c r="BC70" i="5" s="1"/>
  <c r="AX66" i="5"/>
  <c r="AX44" i="5"/>
  <c r="AU34" i="5"/>
  <c r="BC34" i="5" s="1"/>
  <c r="AX22" i="5"/>
  <c r="AU14" i="5"/>
  <c r="BB14" i="5" s="1"/>
  <c r="AU10" i="5"/>
  <c r="BB10" i="5" s="1"/>
  <c r="AX6" i="5"/>
  <c r="AX89" i="5"/>
  <c r="AX134" i="5"/>
  <c r="AI158" i="5"/>
  <c r="AI234" i="5"/>
  <c r="AI250" i="5"/>
  <c r="AI159" i="5"/>
  <c r="AI175" i="5"/>
  <c r="AU9" i="5"/>
  <c r="BC9" i="5" s="1"/>
  <c r="AU81" i="5"/>
  <c r="BB81" i="5" s="1"/>
  <c r="AU125" i="5"/>
  <c r="BB125" i="5" s="1"/>
  <c r="AU253" i="5"/>
  <c r="BB253" i="5" s="1"/>
  <c r="AU249" i="5"/>
  <c r="BC249" i="5" s="1"/>
  <c r="AU245" i="5"/>
  <c r="BC245" i="5" s="1"/>
  <c r="AU221" i="5"/>
  <c r="BB221" i="5" s="1"/>
  <c r="AU193" i="5"/>
  <c r="BC193" i="5" s="1"/>
  <c r="AU189" i="5"/>
  <c r="BB189" i="5" s="1"/>
  <c r="AU185" i="5"/>
  <c r="BC185" i="5" s="1"/>
  <c r="AU181" i="5"/>
  <c r="BC181" i="5" s="1"/>
  <c r="AU177" i="5"/>
  <c r="BB177" i="5" s="1"/>
  <c r="AU165" i="5"/>
  <c r="BC165" i="5" s="1"/>
  <c r="AU157" i="5"/>
  <c r="BB157" i="5" s="1"/>
  <c r="AU153" i="5"/>
  <c r="BB153" i="5" s="1"/>
  <c r="AU149" i="5"/>
  <c r="BB149" i="5" s="1"/>
  <c r="AU129" i="5"/>
  <c r="BB129" i="5" s="1"/>
  <c r="AU121" i="5"/>
  <c r="BC121" i="5" s="1"/>
  <c r="AU113" i="5"/>
  <c r="BC113" i="5" s="1"/>
  <c r="AU101" i="5"/>
  <c r="BC101" i="5" s="1"/>
  <c r="AU93" i="5"/>
  <c r="BB93" i="5" s="1"/>
  <c r="AU65" i="5"/>
  <c r="BB65" i="5" s="1"/>
  <c r="AU57" i="5"/>
  <c r="BC57" i="5" s="1"/>
  <c r="AU37" i="5"/>
  <c r="BC37" i="5" s="1"/>
  <c r="AU29" i="5"/>
  <c r="BB29" i="5" s="1"/>
  <c r="AX70" i="5"/>
  <c r="AX180" i="5"/>
  <c r="AX7" i="5"/>
  <c r="AU85" i="5"/>
  <c r="BB85" i="5" s="1"/>
  <c r="AX25" i="5"/>
  <c r="AI98" i="5"/>
  <c r="AI84" i="5"/>
  <c r="AI140" i="5"/>
  <c r="AI164" i="5"/>
  <c r="AI172" i="5"/>
  <c r="AP263" i="5"/>
  <c r="AX100" i="5"/>
  <c r="AX190" i="5"/>
  <c r="AX13" i="5"/>
  <c r="AI82" i="5"/>
  <c r="AI214" i="5"/>
  <c r="AI123" i="5"/>
  <c r="AI154" i="5"/>
  <c r="AU33" i="5"/>
  <c r="BC33" i="5" s="1"/>
  <c r="AU214" i="5"/>
  <c r="BB214" i="5" s="1"/>
  <c r="AU259" i="5"/>
  <c r="BC259" i="5" s="1"/>
  <c r="AU239" i="5"/>
  <c r="BB239" i="5" s="1"/>
  <c r="AU231" i="5"/>
  <c r="BB231" i="5" s="1"/>
  <c r="AU207" i="5"/>
  <c r="BC207" i="5" s="1"/>
  <c r="AU203" i="5"/>
  <c r="BC203" i="5" s="1"/>
  <c r="AU195" i="5"/>
  <c r="BB195" i="5" s="1"/>
  <c r="AU175" i="5"/>
  <c r="BB175" i="5" s="1"/>
  <c r="AU167" i="5"/>
  <c r="BB167" i="5" s="1"/>
  <c r="AU163" i="5"/>
  <c r="BC163" i="5" s="1"/>
  <c r="AU139" i="5"/>
  <c r="BB139" i="5" s="1"/>
  <c r="AU131" i="5"/>
  <c r="BC131" i="5" s="1"/>
  <c r="AU111" i="5"/>
  <c r="BC111" i="5" s="1"/>
  <c r="AU103" i="5"/>
  <c r="BC103" i="5" s="1"/>
  <c r="AU75" i="5"/>
  <c r="BB75" i="5" s="1"/>
  <c r="AU67" i="5"/>
  <c r="BC67" i="5" s="1"/>
  <c r="AU52" i="5"/>
  <c r="BB52" i="5" s="1"/>
  <c r="AX102" i="5"/>
  <c r="AI4" i="5"/>
  <c r="AI68" i="5"/>
  <c r="AI124" i="5"/>
  <c r="AI180" i="5"/>
  <c r="AI204" i="5"/>
  <c r="AI236" i="5"/>
  <c r="AI122" i="5"/>
  <c r="AI130" i="5"/>
  <c r="AI160" i="5"/>
  <c r="AI77" i="5"/>
  <c r="AI141" i="5"/>
  <c r="AI149" i="5"/>
  <c r="AI237" i="5"/>
  <c r="AU234" i="5"/>
  <c r="BC234" i="5" s="1"/>
  <c r="AU94" i="5"/>
  <c r="BC94" i="5" s="1"/>
  <c r="AX256" i="5"/>
  <c r="AX248" i="5"/>
  <c r="AX240" i="5"/>
  <c r="AU236" i="5"/>
  <c r="BC236" i="5" s="1"/>
  <c r="AX232" i="5"/>
  <c r="AX224" i="5"/>
  <c r="AX216" i="5"/>
  <c r="AU212" i="5"/>
  <c r="AX208" i="5"/>
  <c r="AX200" i="5"/>
  <c r="AU196" i="5"/>
  <c r="BC196" i="5" s="1"/>
  <c r="AX192" i="5"/>
  <c r="AX184" i="5"/>
  <c r="AU176" i="5"/>
  <c r="BB176" i="5" s="1"/>
  <c r="AX168" i="5"/>
  <c r="AX160" i="5"/>
  <c r="AX152" i="5"/>
  <c r="AX144" i="5"/>
  <c r="AX136" i="5"/>
  <c r="AX128" i="5"/>
  <c r="AX120" i="5"/>
  <c r="AX112" i="5"/>
  <c r="AX104" i="5"/>
  <c r="AX96" i="5"/>
  <c r="AX88" i="5"/>
  <c r="AX80" i="5"/>
  <c r="AX72" i="5"/>
  <c r="AX64" i="5"/>
  <c r="AX56" i="5"/>
  <c r="AX8" i="5"/>
  <c r="AX150" i="5"/>
  <c r="AI215" i="5"/>
  <c r="AM19" i="5"/>
  <c r="AM57" i="5"/>
  <c r="AM69" i="5"/>
  <c r="AM93" i="5"/>
  <c r="AM125" i="5"/>
  <c r="AM133" i="5"/>
  <c r="AU255" i="5"/>
  <c r="BC255" i="5" s="1"/>
  <c r="AU247" i="5"/>
  <c r="BC247" i="5" s="1"/>
  <c r="AU223" i="5"/>
  <c r="BB223" i="5" s="1"/>
  <c r="AU215" i="5"/>
  <c r="BC215" i="5" s="1"/>
  <c r="AU211" i="5"/>
  <c r="AX211" i="5"/>
  <c r="AU191" i="5"/>
  <c r="BC191" i="5" s="1"/>
  <c r="AU183" i="5"/>
  <c r="BC183" i="5" s="1"/>
  <c r="AU179" i="5"/>
  <c r="BC179" i="5" s="1"/>
  <c r="AX179" i="5"/>
  <c r="AU171" i="5"/>
  <c r="BC171" i="5" s="1"/>
  <c r="AX171" i="5"/>
  <c r="AU159" i="5"/>
  <c r="BC159" i="5" s="1"/>
  <c r="AU155" i="5"/>
  <c r="BC155" i="5" s="1"/>
  <c r="AX155" i="5"/>
  <c r="AU147" i="5"/>
  <c r="BC147" i="5" s="1"/>
  <c r="AX147" i="5"/>
  <c r="AU135" i="5"/>
  <c r="BB135" i="5" s="1"/>
  <c r="AU123" i="5"/>
  <c r="BC123" i="5" s="1"/>
  <c r="AX123" i="5"/>
  <c r="AU119" i="5"/>
  <c r="BC119" i="5" s="1"/>
  <c r="AU115" i="5"/>
  <c r="BC115" i="5" s="1"/>
  <c r="AX115" i="5"/>
  <c r="AU107" i="5"/>
  <c r="BC107" i="5" s="1"/>
  <c r="AX107" i="5"/>
  <c r="AU99" i="5"/>
  <c r="BC99" i="5" s="1"/>
  <c r="AX99" i="5"/>
  <c r="AU95" i="5"/>
  <c r="BC95" i="5" s="1"/>
  <c r="AU91" i="5"/>
  <c r="BB91" i="5" s="1"/>
  <c r="AX91" i="5"/>
  <c r="AU87" i="5"/>
  <c r="BB87" i="5" s="1"/>
  <c r="AU83" i="5"/>
  <c r="BC83" i="5" s="1"/>
  <c r="AX83" i="5"/>
  <c r="AU79" i="5"/>
  <c r="BC79" i="5" s="1"/>
  <c r="AU71" i="5"/>
  <c r="BB71" i="5" s="1"/>
  <c r="AU63" i="5"/>
  <c r="BC63" i="5" s="1"/>
  <c r="AU59" i="5"/>
  <c r="BC59" i="5" s="1"/>
  <c r="AX59" i="5"/>
  <c r="AX45" i="5"/>
  <c r="AU45" i="5"/>
  <c r="BC45" i="5" s="1"/>
  <c r="AU35" i="5"/>
  <c r="BB35" i="5" s="1"/>
  <c r="AX35" i="5"/>
  <c r="AU31" i="5"/>
  <c r="BC31" i="5" s="1"/>
  <c r="AU27" i="5"/>
  <c r="BC27" i="5" s="1"/>
  <c r="AX27" i="5"/>
  <c r="AU23" i="5"/>
  <c r="BB23" i="5" s="1"/>
  <c r="AU15" i="5"/>
  <c r="BC15" i="5" s="1"/>
  <c r="AU11" i="5"/>
  <c r="BB11" i="5" s="1"/>
  <c r="AX11" i="5"/>
  <c r="AX191" i="5"/>
  <c r="AI152" i="5"/>
  <c r="AI208" i="5"/>
  <c r="AU51" i="5"/>
  <c r="BC51" i="5" s="1"/>
  <c r="AX51" i="5"/>
  <c r="AX34" i="5"/>
  <c r="AX79" i="5"/>
  <c r="AI71" i="5"/>
  <c r="AM13" i="5"/>
  <c r="AM29" i="5"/>
  <c r="AM50" i="5"/>
  <c r="AM61" i="5"/>
  <c r="AM73" i="5"/>
  <c r="AM89" i="5"/>
  <c r="AM97" i="5"/>
  <c r="AM109" i="5"/>
  <c r="AM121" i="5"/>
  <c r="AU251" i="5"/>
  <c r="BC251" i="5" s="1"/>
  <c r="AX251" i="5"/>
  <c r="AU243" i="5"/>
  <c r="BB243" i="5" s="1"/>
  <c r="AX243" i="5"/>
  <c r="AU235" i="5"/>
  <c r="BB235" i="5" s="1"/>
  <c r="AX235" i="5"/>
  <c r="AU227" i="5"/>
  <c r="BB227" i="5" s="1"/>
  <c r="AX227" i="5"/>
  <c r="AU219" i="5"/>
  <c r="BC219" i="5" s="1"/>
  <c r="AX219" i="5"/>
  <c r="AU199" i="5"/>
  <c r="BC199" i="5" s="1"/>
  <c r="AU187" i="5"/>
  <c r="BC187" i="5" s="1"/>
  <c r="AX187" i="5"/>
  <c r="AU151" i="5"/>
  <c r="BB151" i="5" s="1"/>
  <c r="AU143" i="5"/>
  <c r="BC143" i="5" s="1"/>
  <c r="AU127" i="5"/>
  <c r="BC127" i="5" s="1"/>
  <c r="AX31" i="5"/>
  <c r="AX63" i="5"/>
  <c r="AX255" i="5"/>
  <c r="AI102" i="5"/>
  <c r="AI144" i="5"/>
  <c r="AI89" i="5"/>
  <c r="AM52" i="5"/>
  <c r="AX14" i="5"/>
  <c r="AX23" i="5"/>
  <c r="AX119" i="5"/>
  <c r="AX170" i="5"/>
  <c r="AX183" i="5"/>
  <c r="AX222" i="5"/>
  <c r="AX247" i="5"/>
  <c r="AM137" i="5"/>
  <c r="AM153" i="5"/>
  <c r="AM157" i="5"/>
  <c r="AM173" i="5"/>
  <c r="AM177" i="5"/>
  <c r="AM185" i="5"/>
  <c r="AM189" i="5"/>
  <c r="AM197" i="5"/>
  <c r="AM201" i="5"/>
  <c r="AM217" i="5"/>
  <c r="AM221" i="5"/>
  <c r="AM225" i="5"/>
  <c r="AM237" i="5"/>
  <c r="AM241" i="5"/>
  <c r="AM249" i="5"/>
  <c r="AM253" i="5"/>
  <c r="AM257" i="5"/>
  <c r="AU160" i="5"/>
  <c r="BB160" i="5" s="1"/>
  <c r="AU208" i="5"/>
  <c r="BB208" i="5" s="1"/>
  <c r="AU248" i="5"/>
  <c r="BB248" i="5" s="1"/>
  <c r="AU258" i="5"/>
  <c r="BB258" i="5" s="1"/>
  <c r="AU250" i="5"/>
  <c r="BC250" i="5" s="1"/>
  <c r="AU246" i="5"/>
  <c r="BC246" i="5" s="1"/>
  <c r="AU238" i="5"/>
  <c r="BC238" i="5" s="1"/>
  <c r="AU226" i="5"/>
  <c r="BC226" i="5" s="1"/>
  <c r="AU206" i="5"/>
  <c r="BC206" i="5" s="1"/>
  <c r="AU194" i="5"/>
  <c r="BB194" i="5" s="1"/>
  <c r="AU186" i="5"/>
  <c r="BC186" i="5" s="1"/>
  <c r="AU182" i="5"/>
  <c r="BC182" i="5" s="1"/>
  <c r="AU174" i="5"/>
  <c r="BC174" i="5" s="1"/>
  <c r="AU162" i="5"/>
  <c r="BB162" i="5" s="1"/>
  <c r="AU142" i="5"/>
  <c r="BC142" i="5" s="1"/>
  <c r="AU130" i="5"/>
  <c r="BC130" i="5" s="1"/>
  <c r="AU122" i="5"/>
  <c r="BB122" i="5" s="1"/>
  <c r="AU118" i="5"/>
  <c r="BC118" i="5" s="1"/>
  <c r="AU110" i="5"/>
  <c r="BC110" i="5" s="1"/>
  <c r="AU98" i="5"/>
  <c r="BC98" i="5" s="1"/>
  <c r="AU78" i="5"/>
  <c r="BC78" i="5" s="1"/>
  <c r="AU66" i="5"/>
  <c r="BC66" i="5" s="1"/>
  <c r="AU58" i="5"/>
  <c r="BB58" i="5" s="1"/>
  <c r="AU30" i="5"/>
  <c r="BC30" i="5" s="1"/>
  <c r="AU26" i="5"/>
  <c r="BC26" i="5" s="1"/>
  <c r="AU6" i="5"/>
  <c r="BC6" i="5" s="1"/>
  <c r="AX176" i="5"/>
  <c r="AU261" i="5"/>
  <c r="BB261" i="5" s="1"/>
  <c r="AU257" i="5"/>
  <c r="BC257" i="5" s="1"/>
  <c r="AU237" i="5"/>
  <c r="BC237" i="5" s="1"/>
  <c r="AU233" i="5"/>
  <c r="BB233" i="5" s="1"/>
  <c r="AU229" i="5"/>
  <c r="BB229" i="5" s="1"/>
  <c r="AU225" i="5"/>
  <c r="BB225" i="5" s="1"/>
  <c r="AU205" i="5"/>
  <c r="BC205" i="5" s="1"/>
  <c r="AU201" i="5"/>
  <c r="BC201" i="5" s="1"/>
  <c r="AU197" i="5"/>
  <c r="BC197" i="5" s="1"/>
  <c r="AU173" i="5"/>
  <c r="BB173" i="5" s="1"/>
  <c r="AU169" i="5"/>
  <c r="BC169" i="5" s="1"/>
  <c r="AU161" i="5"/>
  <c r="BB161" i="5" s="1"/>
  <c r="AU141" i="5"/>
  <c r="BC141" i="5" s="1"/>
  <c r="AU137" i="5"/>
  <c r="BB137" i="5" s="1"/>
  <c r="AU133" i="5"/>
  <c r="BB133" i="5" s="1"/>
  <c r="AU109" i="5"/>
  <c r="BB109" i="5" s="1"/>
  <c r="AU105" i="5"/>
  <c r="BC105" i="5" s="1"/>
  <c r="AU97" i="5"/>
  <c r="BB97" i="5" s="1"/>
  <c r="AU77" i="5"/>
  <c r="BC77" i="5" s="1"/>
  <c r="AU73" i="5"/>
  <c r="BB73" i="5" s="1"/>
  <c r="AU69" i="5"/>
  <c r="BB69" i="5" s="1"/>
  <c r="AU19" i="5"/>
  <c r="BC19" i="5" s="1"/>
  <c r="AU5" i="5"/>
  <c r="BC5" i="5" s="1"/>
  <c r="AX19" i="5"/>
  <c r="AM200" i="5"/>
  <c r="AM204" i="5"/>
  <c r="AM208" i="5"/>
  <c r="AM212" i="5"/>
  <c r="AM216" i="5"/>
  <c r="AM220" i="5"/>
  <c r="AM224" i="5"/>
  <c r="AM228" i="5"/>
  <c r="AM232" i="5"/>
  <c r="AM236" i="5"/>
  <c r="AM240" i="5"/>
  <c r="AM244" i="5"/>
  <c r="AM248" i="5"/>
  <c r="AM252" i="5"/>
  <c r="AM256" i="5"/>
  <c r="AM260" i="5"/>
  <c r="AU256" i="5"/>
  <c r="BC256" i="5" s="1"/>
  <c r="AU244" i="5"/>
  <c r="BB244" i="5" s="1"/>
  <c r="AU200" i="5"/>
  <c r="BB200" i="5" s="1"/>
  <c r="AU192" i="5"/>
  <c r="BB192" i="5" s="1"/>
  <c r="AX5" i="5"/>
  <c r="AX69" i="5"/>
  <c r="AX77" i="5"/>
  <c r="AX109" i="5"/>
  <c r="AX133" i="5"/>
  <c r="AX141" i="5"/>
  <c r="AX173" i="5"/>
  <c r="AX197" i="5"/>
  <c r="AX205" i="5"/>
  <c r="AX229" i="5"/>
  <c r="AX237" i="5"/>
  <c r="AX261" i="5"/>
  <c r="AI132" i="5"/>
  <c r="AI147" i="5"/>
  <c r="AI103" i="5"/>
  <c r="AI163" i="5"/>
  <c r="AI229" i="5"/>
  <c r="AI179" i="5"/>
  <c r="AI120" i="5"/>
  <c r="AI184" i="5"/>
  <c r="AI83" i="5"/>
  <c r="AI173" i="5"/>
  <c r="AI196" i="5"/>
  <c r="AI232" i="5"/>
  <c r="AI253" i="5"/>
  <c r="AI261" i="5"/>
  <c r="AI37" i="5"/>
  <c r="AI259" i="5"/>
  <c r="AI80" i="5"/>
  <c r="AI112" i="5"/>
  <c r="AI216" i="5"/>
  <c r="AI256" i="5"/>
  <c r="AI35" i="5"/>
  <c r="AI107" i="5"/>
  <c r="AI181" i="5"/>
  <c r="AI189" i="5"/>
  <c r="AI197" i="5"/>
  <c r="AI66" i="5"/>
  <c r="AI90" i="5"/>
  <c r="AI106" i="5"/>
  <c r="AI138" i="5"/>
  <c r="AI146" i="5"/>
  <c r="AI162" i="5"/>
  <c r="AI178" i="5"/>
  <c r="AI194" i="5"/>
  <c r="AI210" i="5"/>
  <c r="AI218" i="5"/>
  <c r="AI242" i="5"/>
  <c r="AI258" i="5"/>
  <c r="AI241" i="5"/>
  <c r="AI97" i="5"/>
  <c r="AI18" i="5"/>
  <c r="AI56" i="5"/>
  <c r="AI72" i="5"/>
  <c r="AI96" i="5"/>
  <c r="AI104" i="5"/>
  <c r="AI176" i="5"/>
  <c r="AM5" i="5"/>
  <c r="AM9" i="5"/>
  <c r="AM33" i="5"/>
  <c r="AM37" i="5"/>
  <c r="AM65" i="5"/>
  <c r="AM77" i="5"/>
  <c r="AM81" i="5"/>
  <c r="AM101" i="5"/>
  <c r="AM105" i="5"/>
  <c r="AM117" i="5"/>
  <c r="AM129" i="5"/>
  <c r="AM141" i="5"/>
  <c r="AM145" i="5"/>
  <c r="AM165" i="5"/>
  <c r="AM169" i="5"/>
  <c r="AM181" i="5"/>
  <c r="AM193" i="5"/>
  <c r="AM205" i="5"/>
  <c r="AM209" i="5"/>
  <c r="AM229" i="5"/>
  <c r="AM233" i="5"/>
  <c r="AM245" i="5"/>
  <c r="AI65" i="5"/>
  <c r="AI161" i="5"/>
  <c r="AI44" i="5"/>
  <c r="AI74" i="5"/>
  <c r="AI170" i="5"/>
  <c r="AI202" i="5"/>
  <c r="AI58" i="5"/>
  <c r="AI225" i="5"/>
  <c r="AI23" i="5"/>
  <c r="AI31" i="5"/>
  <c r="AI45" i="5"/>
  <c r="AI121" i="5"/>
  <c r="AI12" i="5"/>
  <c r="AI24" i="5"/>
  <c r="AI32" i="5"/>
  <c r="AI46" i="5"/>
  <c r="AI76" i="5"/>
  <c r="AI92" i="5"/>
  <c r="AI108" i="5"/>
  <c r="AI116" i="5"/>
  <c r="AI148" i="5"/>
  <c r="AI156" i="5"/>
  <c r="AI188" i="5"/>
  <c r="AI212" i="5"/>
  <c r="AI228" i="5"/>
  <c r="AI244" i="5"/>
  <c r="AI252" i="5"/>
  <c r="AI260" i="5"/>
  <c r="AI28" i="5"/>
  <c r="AI145" i="5"/>
  <c r="AI177" i="5"/>
  <c r="AI209" i="5"/>
  <c r="AI13" i="5"/>
  <c r="AI61" i="5"/>
  <c r="AM174" i="5"/>
  <c r="AM182" i="5"/>
  <c r="AM190" i="5"/>
  <c r="AM198" i="5"/>
  <c r="AM206" i="5"/>
  <c r="AM214" i="5"/>
  <c r="AM222" i="5"/>
  <c r="AM230" i="5"/>
  <c r="AM238" i="5"/>
  <c r="AM246" i="5"/>
  <c r="AM250" i="5"/>
  <c r="AM254" i="5"/>
  <c r="AI10" i="5"/>
  <c r="AI19" i="5"/>
  <c r="AI29" i="5"/>
  <c r="AI81" i="5"/>
  <c r="AI113" i="5"/>
  <c r="AI171" i="5"/>
  <c r="AI217" i="5"/>
  <c r="AI14" i="5"/>
  <c r="AI26" i="5"/>
  <c r="AI70" i="5"/>
  <c r="AI78" i="5"/>
  <c r="AI86" i="5"/>
  <c r="AI94" i="5"/>
  <c r="AI110" i="5"/>
  <c r="AI118" i="5"/>
  <c r="AI126" i="5"/>
  <c r="AI134" i="5"/>
  <c r="AI142" i="5"/>
  <c r="AI150" i="5"/>
  <c r="AI166" i="5"/>
  <c r="AI174" i="5"/>
  <c r="AI182" i="5"/>
  <c r="AI190" i="5"/>
  <c r="AI198" i="5"/>
  <c r="AI206" i="5"/>
  <c r="AI222" i="5"/>
  <c r="AI230" i="5"/>
  <c r="AI238" i="5"/>
  <c r="AI246" i="5"/>
  <c r="AI254" i="5"/>
  <c r="AM10" i="5"/>
  <c r="AM26" i="5"/>
  <c r="AM34" i="5"/>
  <c r="AM44" i="5"/>
  <c r="AM58" i="5"/>
  <c r="AI22" i="5"/>
  <c r="AI185" i="5"/>
  <c r="AI243" i="5"/>
  <c r="AI257" i="5"/>
  <c r="AI87" i="5"/>
  <c r="AI95" i="5"/>
  <c r="AI111" i="5"/>
  <c r="AI127" i="5"/>
  <c r="AI135" i="5"/>
  <c r="AI143" i="5"/>
  <c r="AI151" i="5"/>
  <c r="AI167" i="5"/>
  <c r="AI183" i="5"/>
  <c r="AI191" i="5"/>
  <c r="AI207" i="5"/>
  <c r="AI223" i="5"/>
  <c r="AI231" i="5"/>
  <c r="AI239" i="5"/>
  <c r="AI247" i="5"/>
  <c r="AI255" i="5"/>
  <c r="AM7" i="5"/>
  <c r="AM11" i="5"/>
  <c r="AM15" i="5"/>
  <c r="AM23" i="5"/>
  <c r="AM27" i="5"/>
  <c r="AM31" i="5"/>
  <c r="AM35" i="5"/>
  <c r="AM45" i="5"/>
  <c r="AM59" i="5"/>
  <c r="AM63" i="5"/>
  <c r="AM71" i="5"/>
  <c r="AM79" i="5"/>
  <c r="AM87" i="5"/>
  <c r="AM95" i="5"/>
  <c r="AM103" i="5"/>
  <c r="AM111" i="5"/>
  <c r="AM119" i="5"/>
  <c r="AM127" i="5"/>
  <c r="AM135" i="5"/>
  <c r="AM143" i="5"/>
  <c r="AM151" i="5"/>
  <c r="AM159" i="5"/>
  <c r="AM167" i="5"/>
  <c r="AM175" i="5"/>
  <c r="AM183" i="5"/>
  <c r="AM191" i="5"/>
  <c r="AM199" i="5"/>
  <c r="AM207" i="5"/>
  <c r="AM215" i="5"/>
  <c r="AM223" i="5"/>
  <c r="AM231" i="5"/>
  <c r="AM239" i="5"/>
  <c r="AM247" i="5"/>
  <c r="AM255" i="5"/>
  <c r="AI67" i="5"/>
  <c r="AI30" i="5"/>
  <c r="AM6" i="5"/>
  <c r="AM14" i="5"/>
  <c r="AM22" i="5"/>
  <c r="AM30" i="5"/>
  <c r="AM62" i="5"/>
  <c r="AI62" i="5"/>
  <c r="AI7" i="5"/>
  <c r="AI15" i="5"/>
  <c r="AI52" i="5"/>
  <c r="AI63" i="5"/>
  <c r="AI60" i="5"/>
  <c r="AI6" i="5"/>
  <c r="AI25" i="5"/>
  <c r="AI36" i="5"/>
  <c r="AI64" i="5"/>
  <c r="AI33" i="5"/>
  <c r="AI139" i="5"/>
  <c r="AI115" i="5"/>
  <c r="AI195" i="5"/>
  <c r="AI91" i="5"/>
  <c r="AI187" i="5"/>
  <c r="AI211" i="5"/>
  <c r="AI235" i="5"/>
  <c r="AI27" i="5"/>
  <c r="AI51" i="5"/>
  <c r="AI57" i="5"/>
  <c r="AI75" i="5"/>
  <c r="AI99" i="5"/>
  <c r="AI153" i="5"/>
  <c r="AI219" i="5"/>
  <c r="AI249" i="5"/>
  <c r="AI11" i="5"/>
  <c r="AI131" i="5"/>
  <c r="AI227" i="5"/>
  <c r="AI59" i="5"/>
  <c r="AI155" i="5"/>
  <c r="AI203" i="5"/>
  <c r="AI251" i="5"/>
  <c r="AI9" i="5"/>
  <c r="AI73" i="5"/>
  <c r="AI105" i="5"/>
  <c r="AI137" i="5"/>
  <c r="AI169" i="5"/>
  <c r="AI201" i="5"/>
  <c r="AI233" i="5"/>
  <c r="BG254" i="4"/>
  <c r="BG231" i="4"/>
  <c r="BG225" i="4"/>
  <c r="BG213" i="4"/>
  <c r="BG190" i="4"/>
  <c r="BG182" i="4"/>
  <c r="BG179" i="4"/>
  <c r="BG161" i="4"/>
  <c r="BG158" i="4"/>
  <c r="BG155" i="4"/>
  <c r="BG131" i="4"/>
  <c r="BG100" i="4"/>
  <c r="BG81" i="4"/>
  <c r="BG78" i="4"/>
  <c r="BG53" i="4"/>
  <c r="BG43" i="4"/>
  <c r="BG36" i="4"/>
  <c r="BG22" i="4"/>
  <c r="BG20" i="4"/>
  <c r="BF256" i="4"/>
  <c r="BF227" i="4"/>
  <c r="BF201" i="4"/>
  <c r="BF198" i="4"/>
  <c r="BF197" i="4"/>
  <c r="BF193" i="4"/>
  <c r="BF179" i="4"/>
  <c r="BF177" i="4"/>
  <c r="BF175" i="4"/>
  <c r="BF147" i="4"/>
  <c r="BF145" i="4"/>
  <c r="BF125" i="4"/>
  <c r="BF114" i="4"/>
  <c r="BF81" i="4"/>
  <c r="BF45" i="4"/>
  <c r="BF43" i="4"/>
  <c r="BF41" i="4"/>
  <c r="BE221" i="4"/>
  <c r="BE203" i="4"/>
  <c r="BE201" i="4"/>
  <c r="BE199" i="4"/>
  <c r="BE190" i="4"/>
  <c r="BE182" i="4"/>
  <c r="BE179" i="4"/>
  <c r="BE175" i="4"/>
  <c r="BE169" i="4"/>
  <c r="BE150" i="4"/>
  <c r="BE81" i="4"/>
  <c r="BE70" i="4"/>
  <c r="BE63" i="4"/>
  <c r="BE61" i="4"/>
  <c r="BE36" i="4"/>
  <c r="BE33" i="4"/>
  <c r="BE10" i="4"/>
  <c r="AL3" i="4"/>
  <c r="AQ3" i="4" s="1"/>
  <c r="AM2" i="4"/>
  <c r="AN2" i="4"/>
  <c r="AS2" i="4" s="1"/>
  <c r="AN3" i="4"/>
  <c r="AS3" i="4" s="1"/>
  <c r="AM3" i="4"/>
  <c r="AR3" i="4" s="1"/>
  <c r="AL2" i="4"/>
  <c r="AQ2" i="4" s="1"/>
  <c r="AN260" i="4"/>
  <c r="AS260" i="4" s="1"/>
  <c r="AM260" i="4"/>
  <c r="AR260" i="4" s="1"/>
  <c r="AN258" i="4"/>
  <c r="AS258" i="4" s="1"/>
  <c r="AM258" i="4"/>
  <c r="AR258" i="4" s="1"/>
  <c r="AN256" i="4"/>
  <c r="AS256" i="4" s="1"/>
  <c r="AM256" i="4"/>
  <c r="AR256" i="4" s="1"/>
  <c r="AN254" i="4"/>
  <c r="AS254" i="4" s="1"/>
  <c r="AM254" i="4"/>
  <c r="AR254" i="4" s="1"/>
  <c r="AN252" i="4"/>
  <c r="AS252" i="4" s="1"/>
  <c r="AM252" i="4"/>
  <c r="AR252" i="4" s="1"/>
  <c r="AN250" i="4"/>
  <c r="AS250" i="4" s="1"/>
  <c r="AM250" i="4"/>
  <c r="AR250" i="4" s="1"/>
  <c r="AN248" i="4"/>
  <c r="AS248" i="4" s="1"/>
  <c r="AM248" i="4"/>
  <c r="AR248" i="4" s="1"/>
  <c r="AN246" i="4"/>
  <c r="AS246" i="4" s="1"/>
  <c r="AM246" i="4"/>
  <c r="AR246" i="4" s="1"/>
  <c r="AN244" i="4"/>
  <c r="AS244" i="4" s="1"/>
  <c r="AM244" i="4"/>
  <c r="AR244" i="4" s="1"/>
  <c r="AN242" i="4"/>
  <c r="AS242" i="4" s="1"/>
  <c r="AM242" i="4"/>
  <c r="AR242" i="4" s="1"/>
  <c r="AN240" i="4"/>
  <c r="AS240" i="4" s="1"/>
  <c r="AM240" i="4"/>
  <c r="AR240" i="4" s="1"/>
  <c r="AN238" i="4"/>
  <c r="AS238" i="4" s="1"/>
  <c r="AM238" i="4"/>
  <c r="AR238" i="4" s="1"/>
  <c r="AN234" i="4"/>
  <c r="AS234" i="4" s="1"/>
  <c r="AM234" i="4"/>
  <c r="AR234" i="4" s="1"/>
  <c r="AN233" i="4"/>
  <c r="AS233" i="4" s="1"/>
  <c r="AM233" i="4"/>
  <c r="AR233" i="4" s="1"/>
  <c r="AN231" i="4"/>
  <c r="AS231" i="4" s="1"/>
  <c r="AM231" i="4"/>
  <c r="AR231" i="4" s="1"/>
  <c r="AN230" i="4"/>
  <c r="AS230" i="4" s="1"/>
  <c r="AM230" i="4"/>
  <c r="AR230" i="4" s="1"/>
  <c r="AN228" i="4"/>
  <c r="AS228" i="4" s="1"/>
  <c r="AM228" i="4"/>
  <c r="AR228" i="4" s="1"/>
  <c r="AN227" i="4"/>
  <c r="AS227" i="4" s="1"/>
  <c r="AM227" i="4"/>
  <c r="AR227" i="4" s="1"/>
  <c r="AN225" i="4"/>
  <c r="AS225" i="4" s="1"/>
  <c r="AM225" i="4"/>
  <c r="AR225" i="4" s="1"/>
  <c r="AN224" i="4"/>
  <c r="AS224" i="4" s="1"/>
  <c r="AM224" i="4"/>
  <c r="AR224" i="4" s="1"/>
  <c r="AN222" i="4"/>
  <c r="AS222" i="4" s="1"/>
  <c r="AM222" i="4"/>
  <c r="AR222" i="4" s="1"/>
  <c r="AN221" i="4"/>
  <c r="AS221" i="4" s="1"/>
  <c r="AM221" i="4"/>
  <c r="AR221" i="4" s="1"/>
  <c r="AN219" i="4"/>
  <c r="AS219" i="4" s="1"/>
  <c r="AM219" i="4"/>
  <c r="AR219" i="4" s="1"/>
  <c r="AN218" i="4"/>
  <c r="AS218" i="4" s="1"/>
  <c r="AM218" i="4"/>
  <c r="AR218" i="4" s="1"/>
  <c r="AN216" i="4"/>
  <c r="AS216" i="4" s="1"/>
  <c r="AM216" i="4"/>
  <c r="AR216" i="4" s="1"/>
  <c r="AN215" i="4"/>
  <c r="AS215" i="4" s="1"/>
  <c r="AM215" i="4"/>
  <c r="AR215" i="4" s="1"/>
  <c r="AN213" i="4"/>
  <c r="AS213" i="4" s="1"/>
  <c r="AM213" i="4"/>
  <c r="AR213" i="4" s="1"/>
  <c r="AN211" i="4"/>
  <c r="AS211" i="4" s="1"/>
  <c r="AM211" i="4"/>
  <c r="AR211" i="4" s="1"/>
  <c r="AN209" i="4"/>
  <c r="AS209" i="4" s="1"/>
  <c r="AM209" i="4"/>
  <c r="AR209" i="4" s="1"/>
  <c r="AN207" i="4"/>
  <c r="AS207" i="4" s="1"/>
  <c r="AM207" i="4"/>
  <c r="AR207" i="4" s="1"/>
  <c r="AN206" i="4"/>
  <c r="AS206" i="4" s="1"/>
  <c r="AM206" i="4"/>
  <c r="AR206" i="4" s="1"/>
  <c r="AN205" i="4"/>
  <c r="AS205" i="4" s="1"/>
  <c r="AM205" i="4"/>
  <c r="AR205" i="4" s="1"/>
  <c r="AN203" i="4"/>
  <c r="AS203" i="4" s="1"/>
  <c r="AM203" i="4"/>
  <c r="AR203" i="4" s="1"/>
  <c r="AN202" i="4"/>
  <c r="AS202" i="4" s="1"/>
  <c r="AM202" i="4"/>
  <c r="AR202" i="4" s="1"/>
  <c r="AN201" i="4"/>
  <c r="AS201" i="4" s="1"/>
  <c r="AM201" i="4"/>
  <c r="AR201" i="4" s="1"/>
  <c r="AN199" i="4"/>
  <c r="AS199" i="4" s="1"/>
  <c r="AM199" i="4"/>
  <c r="AR199" i="4" s="1"/>
  <c r="AN198" i="4"/>
  <c r="AS198" i="4" s="1"/>
  <c r="AM198" i="4"/>
  <c r="AR198" i="4" s="1"/>
  <c r="AN197" i="4"/>
  <c r="AS197" i="4" s="1"/>
  <c r="AM197" i="4"/>
  <c r="AR197" i="4" s="1"/>
  <c r="AN195" i="4"/>
  <c r="AS195" i="4" s="1"/>
  <c r="AM195" i="4"/>
  <c r="AR195" i="4" s="1"/>
  <c r="AN194" i="4"/>
  <c r="AS194" i="4" s="1"/>
  <c r="AM194" i="4"/>
  <c r="AR194" i="4" s="1"/>
  <c r="AN193" i="4"/>
  <c r="AS193" i="4" s="1"/>
  <c r="AM193" i="4"/>
  <c r="AR193" i="4" s="1"/>
  <c r="AN191" i="4"/>
  <c r="AS191" i="4" s="1"/>
  <c r="AM191" i="4"/>
  <c r="AR191" i="4" s="1"/>
  <c r="AN190" i="4"/>
  <c r="AS190" i="4" s="1"/>
  <c r="AM190" i="4"/>
  <c r="AR190" i="4" s="1"/>
  <c r="AN189" i="4"/>
  <c r="AS189" i="4" s="1"/>
  <c r="AM189" i="4"/>
  <c r="AR189" i="4" s="1"/>
  <c r="AN187" i="4"/>
  <c r="AS187" i="4" s="1"/>
  <c r="AM187" i="4"/>
  <c r="AR187" i="4" s="1"/>
  <c r="AN186" i="4"/>
  <c r="AS186" i="4" s="1"/>
  <c r="AM186" i="4"/>
  <c r="AR186" i="4" s="1"/>
  <c r="AN185" i="4"/>
  <c r="AS185" i="4" s="1"/>
  <c r="AM185" i="4"/>
  <c r="AR185" i="4" s="1"/>
  <c r="AN183" i="4"/>
  <c r="AS183" i="4" s="1"/>
  <c r="AM183" i="4"/>
  <c r="AR183" i="4" s="1"/>
  <c r="AN182" i="4"/>
  <c r="AS182" i="4" s="1"/>
  <c r="AM182" i="4"/>
  <c r="AR182" i="4" s="1"/>
  <c r="AN181" i="4"/>
  <c r="AS181" i="4" s="1"/>
  <c r="AM181" i="4"/>
  <c r="AR181" i="4" s="1"/>
  <c r="AN179" i="4"/>
  <c r="AS179" i="4" s="1"/>
  <c r="AM179" i="4"/>
  <c r="AR179" i="4" s="1"/>
  <c r="AN178" i="4"/>
  <c r="AS178" i="4" s="1"/>
  <c r="AM178" i="4"/>
  <c r="AR178" i="4" s="1"/>
  <c r="AN177" i="4"/>
  <c r="AS177" i="4" s="1"/>
  <c r="AM177" i="4"/>
  <c r="AR177" i="4" s="1"/>
  <c r="AN175" i="4"/>
  <c r="AS175" i="4" s="1"/>
  <c r="AM175" i="4"/>
  <c r="AR175" i="4" s="1"/>
  <c r="AN174" i="4"/>
  <c r="AS174" i="4" s="1"/>
  <c r="AM174" i="4"/>
  <c r="AR174" i="4" s="1"/>
  <c r="AN173" i="4"/>
  <c r="AS173" i="4" s="1"/>
  <c r="AM173" i="4"/>
  <c r="AR173" i="4" s="1"/>
  <c r="AN171" i="4"/>
  <c r="AS171" i="4" s="1"/>
  <c r="AM171" i="4"/>
  <c r="AR171" i="4" s="1"/>
  <c r="AN170" i="4"/>
  <c r="AS170" i="4" s="1"/>
  <c r="AM170" i="4"/>
  <c r="AR170" i="4" s="1"/>
  <c r="AN169" i="4"/>
  <c r="AS169" i="4" s="1"/>
  <c r="AM169" i="4"/>
  <c r="AR169" i="4" s="1"/>
  <c r="AN167" i="4"/>
  <c r="AS167" i="4" s="1"/>
  <c r="AM167" i="4"/>
  <c r="AR167" i="4" s="1"/>
  <c r="AN166" i="4"/>
  <c r="AS166" i="4" s="1"/>
  <c r="AM166" i="4"/>
  <c r="AR166" i="4" s="1"/>
  <c r="AN165" i="4"/>
  <c r="AS165" i="4" s="1"/>
  <c r="AM165" i="4"/>
  <c r="AR165" i="4" s="1"/>
  <c r="AN163" i="4"/>
  <c r="AS163" i="4" s="1"/>
  <c r="AM163" i="4"/>
  <c r="AR163" i="4" s="1"/>
  <c r="AN162" i="4"/>
  <c r="AS162" i="4" s="1"/>
  <c r="AM162" i="4"/>
  <c r="AR162" i="4" s="1"/>
  <c r="AN161" i="4"/>
  <c r="AS161" i="4" s="1"/>
  <c r="AM161" i="4"/>
  <c r="AR161" i="4" s="1"/>
  <c r="AN159" i="4"/>
  <c r="AS159" i="4" s="1"/>
  <c r="AM159" i="4"/>
  <c r="AR159" i="4" s="1"/>
  <c r="AN158" i="4"/>
  <c r="AS158" i="4" s="1"/>
  <c r="AM158" i="4"/>
  <c r="AR158" i="4" s="1"/>
  <c r="AN157" i="4"/>
  <c r="AS157" i="4" s="1"/>
  <c r="AM157" i="4"/>
  <c r="AR157" i="4" s="1"/>
  <c r="AN155" i="4"/>
  <c r="AS155" i="4" s="1"/>
  <c r="AM155" i="4"/>
  <c r="AR155" i="4" s="1"/>
  <c r="AN154" i="4"/>
  <c r="AS154" i="4" s="1"/>
  <c r="AM154" i="4"/>
  <c r="AR154" i="4" s="1"/>
  <c r="AN153" i="4"/>
  <c r="AS153" i="4" s="1"/>
  <c r="AM153" i="4"/>
  <c r="AR153" i="4" s="1"/>
  <c r="AN151" i="4"/>
  <c r="AS151" i="4" s="1"/>
  <c r="AM151" i="4"/>
  <c r="AR151" i="4" s="1"/>
  <c r="AN150" i="4"/>
  <c r="AS150" i="4" s="1"/>
  <c r="AM150" i="4"/>
  <c r="AR150" i="4" s="1"/>
  <c r="AN149" i="4"/>
  <c r="AS149" i="4" s="1"/>
  <c r="AM149" i="4"/>
  <c r="AR149" i="4" s="1"/>
  <c r="AN147" i="4"/>
  <c r="AS147" i="4" s="1"/>
  <c r="AM147" i="4"/>
  <c r="AR147" i="4" s="1"/>
  <c r="AN146" i="4"/>
  <c r="AS146" i="4" s="1"/>
  <c r="AM146" i="4"/>
  <c r="AR146" i="4" s="1"/>
  <c r="AN145" i="4"/>
  <c r="AS145" i="4" s="1"/>
  <c r="AM145" i="4"/>
  <c r="AR145" i="4" s="1"/>
  <c r="AN143" i="4"/>
  <c r="AS143" i="4" s="1"/>
  <c r="AM143" i="4"/>
  <c r="AR143" i="4" s="1"/>
  <c r="AN142" i="4"/>
  <c r="AS142" i="4" s="1"/>
  <c r="AM142" i="4"/>
  <c r="AR142" i="4" s="1"/>
  <c r="AN141" i="4"/>
  <c r="AS141" i="4" s="1"/>
  <c r="AM141" i="4"/>
  <c r="AR141" i="4" s="1"/>
  <c r="AN139" i="4"/>
  <c r="AS139" i="4" s="1"/>
  <c r="AM139" i="4"/>
  <c r="AR139" i="4" s="1"/>
  <c r="AN137" i="4"/>
  <c r="AS137" i="4" s="1"/>
  <c r="AM137" i="4"/>
  <c r="AR137" i="4" s="1"/>
  <c r="AN135" i="4"/>
  <c r="AS135" i="4" s="1"/>
  <c r="AM135" i="4"/>
  <c r="AR135" i="4" s="1"/>
  <c r="AN133" i="4"/>
  <c r="AS133" i="4" s="1"/>
  <c r="AM133" i="4"/>
  <c r="AR133" i="4" s="1"/>
  <c r="AN131" i="4"/>
  <c r="AS131" i="4" s="1"/>
  <c r="AM131" i="4"/>
  <c r="AR131" i="4" s="1"/>
  <c r="AN130" i="4"/>
  <c r="AS130" i="4" s="1"/>
  <c r="AM130" i="4"/>
  <c r="AR130" i="4" s="1"/>
  <c r="AN128" i="4"/>
  <c r="AS128" i="4" s="1"/>
  <c r="AM128" i="4"/>
  <c r="AR128" i="4" s="1"/>
  <c r="AN127" i="4"/>
  <c r="AS127" i="4" s="1"/>
  <c r="AM127" i="4"/>
  <c r="AR127" i="4" s="1"/>
  <c r="AN125" i="4"/>
  <c r="AS125" i="4" s="1"/>
  <c r="AM125" i="4"/>
  <c r="AR125" i="4" s="1"/>
  <c r="AN124" i="4"/>
  <c r="AS124" i="4" s="1"/>
  <c r="AM124" i="4"/>
  <c r="AR124" i="4" s="1"/>
  <c r="AN122" i="4"/>
  <c r="AS122" i="4" s="1"/>
  <c r="AM122" i="4"/>
  <c r="AR122" i="4" s="1"/>
  <c r="AN121" i="4"/>
  <c r="AS121" i="4" s="1"/>
  <c r="AM121" i="4"/>
  <c r="AR121" i="4" s="1"/>
  <c r="AN114" i="4"/>
  <c r="AS114" i="4" s="1"/>
  <c r="AM114" i="4"/>
  <c r="AR114" i="4" s="1"/>
  <c r="AN113" i="4"/>
  <c r="AS113" i="4" s="1"/>
  <c r="AM113" i="4"/>
  <c r="AR113" i="4" s="1"/>
  <c r="AN111" i="4"/>
  <c r="AS111" i="4" s="1"/>
  <c r="AM111" i="4"/>
  <c r="AR111" i="4" s="1"/>
  <c r="AN110" i="4"/>
  <c r="AS110" i="4" s="1"/>
  <c r="AM110" i="4"/>
  <c r="AR110" i="4" s="1"/>
  <c r="AN108" i="4"/>
  <c r="AS108" i="4" s="1"/>
  <c r="AM108" i="4"/>
  <c r="AR108" i="4" s="1"/>
  <c r="AN106" i="4"/>
  <c r="AS106" i="4" s="1"/>
  <c r="AM106" i="4"/>
  <c r="AR106" i="4" s="1"/>
  <c r="AN100" i="4"/>
  <c r="AS100" i="4" s="1"/>
  <c r="AM100" i="4"/>
  <c r="AR100" i="4" s="1"/>
  <c r="AN98" i="4"/>
  <c r="AS98" i="4" s="1"/>
  <c r="AM98" i="4"/>
  <c r="AR98" i="4" s="1"/>
  <c r="AN91" i="4"/>
  <c r="AS91" i="4" s="1"/>
  <c r="AM91" i="4"/>
  <c r="AR91" i="4" s="1"/>
  <c r="AN89" i="4"/>
  <c r="AS89" i="4" s="1"/>
  <c r="AM89" i="4"/>
  <c r="AR89" i="4" s="1"/>
  <c r="AN87" i="4"/>
  <c r="AS87" i="4" s="1"/>
  <c r="AM87" i="4"/>
  <c r="AR87" i="4" s="1"/>
  <c r="AN85" i="4"/>
  <c r="AS85" i="4" s="1"/>
  <c r="AM85" i="4"/>
  <c r="AR85" i="4" s="1"/>
  <c r="AN84" i="4"/>
  <c r="AS84" i="4" s="1"/>
  <c r="AM84" i="4"/>
  <c r="AR84" i="4" s="1"/>
  <c r="AN82" i="4"/>
  <c r="AS82" i="4" s="1"/>
  <c r="AM82" i="4"/>
  <c r="AR82" i="4" s="1"/>
  <c r="AN81" i="4"/>
  <c r="AS81" i="4" s="1"/>
  <c r="AM81" i="4"/>
  <c r="AR81" i="4" s="1"/>
  <c r="AN79" i="4"/>
  <c r="AS79" i="4" s="1"/>
  <c r="AM79" i="4"/>
  <c r="AR79" i="4" s="1"/>
  <c r="AN78" i="4"/>
  <c r="AS78" i="4" s="1"/>
  <c r="AM78" i="4"/>
  <c r="AR78" i="4" s="1"/>
  <c r="AN76" i="4"/>
  <c r="AS76" i="4" s="1"/>
  <c r="AM76" i="4"/>
  <c r="AR76" i="4" s="1"/>
  <c r="AN74" i="4"/>
  <c r="AS74" i="4" s="1"/>
  <c r="AM74" i="4"/>
  <c r="AR74" i="4" s="1"/>
  <c r="AN72" i="4"/>
  <c r="AS72" i="4" s="1"/>
  <c r="AM72" i="4"/>
  <c r="AR72" i="4" s="1"/>
  <c r="AN70" i="4"/>
  <c r="AS70" i="4" s="1"/>
  <c r="AM70" i="4"/>
  <c r="AR70" i="4" s="1"/>
  <c r="AN69" i="4"/>
  <c r="AS69" i="4" s="1"/>
  <c r="AM69" i="4"/>
  <c r="AR69" i="4" s="1"/>
  <c r="AN67" i="4"/>
  <c r="AS67" i="4" s="1"/>
  <c r="AM67" i="4"/>
  <c r="AR67" i="4" s="1"/>
  <c r="AN66" i="4"/>
  <c r="AS66" i="4" s="1"/>
  <c r="AM66" i="4"/>
  <c r="AR66" i="4" s="1"/>
  <c r="AN64" i="4"/>
  <c r="AS64" i="4" s="1"/>
  <c r="AM64" i="4"/>
  <c r="AR64" i="4" s="1"/>
  <c r="AN63" i="4"/>
  <c r="AS63" i="4" s="1"/>
  <c r="AM63" i="4"/>
  <c r="AR63" i="4" s="1"/>
  <c r="AN61" i="4"/>
  <c r="AS61" i="4" s="1"/>
  <c r="AM61" i="4"/>
  <c r="AR61" i="4" s="1"/>
  <c r="AN60" i="4"/>
  <c r="AS60" i="4" s="1"/>
  <c r="AM60" i="4"/>
  <c r="AR60" i="4" s="1"/>
  <c r="AN58" i="4"/>
  <c r="AS58" i="4" s="1"/>
  <c r="AM58" i="4"/>
  <c r="AR58" i="4" s="1"/>
  <c r="AN56" i="4"/>
  <c r="AS56" i="4" s="1"/>
  <c r="AM56" i="4"/>
  <c r="AR56" i="4" s="1"/>
  <c r="AN55" i="4"/>
  <c r="AS55" i="4" s="1"/>
  <c r="AM55" i="4"/>
  <c r="AR55" i="4" s="1"/>
  <c r="AN54" i="4"/>
  <c r="AS54" i="4" s="1"/>
  <c r="AM54" i="4"/>
  <c r="AR54" i="4" s="1"/>
  <c r="AN53" i="4"/>
  <c r="AS53" i="4" s="1"/>
  <c r="AM53" i="4"/>
  <c r="AR53" i="4" s="1"/>
  <c r="AN51" i="4"/>
  <c r="AS51" i="4" s="1"/>
  <c r="AM51" i="4"/>
  <c r="AR51" i="4" s="1"/>
  <c r="AN50" i="4"/>
  <c r="AS50" i="4" s="1"/>
  <c r="AM50" i="4"/>
  <c r="AR50" i="4" s="1"/>
  <c r="AN49" i="4"/>
  <c r="AS49" i="4" s="1"/>
  <c r="AM49" i="4"/>
  <c r="AR49" i="4" s="1"/>
  <c r="AN48" i="4"/>
  <c r="AS48" i="4" s="1"/>
  <c r="AM48" i="4"/>
  <c r="AR48" i="4" s="1"/>
  <c r="AN47" i="4"/>
  <c r="AS47" i="4" s="1"/>
  <c r="AM47" i="4"/>
  <c r="AR47" i="4" s="1"/>
  <c r="AN45" i="4"/>
  <c r="AS45" i="4" s="1"/>
  <c r="AM45" i="4"/>
  <c r="AR45" i="4" s="1"/>
  <c r="AN44" i="4"/>
  <c r="AS44" i="4" s="1"/>
  <c r="AM44" i="4"/>
  <c r="AR44" i="4" s="1"/>
  <c r="AN43" i="4"/>
  <c r="AS43" i="4" s="1"/>
  <c r="AM43" i="4"/>
  <c r="AR43" i="4" s="1"/>
  <c r="AN42" i="4"/>
  <c r="AS42" i="4" s="1"/>
  <c r="AM42" i="4"/>
  <c r="AR42" i="4" s="1"/>
  <c r="AN41" i="4"/>
  <c r="AS41" i="4" s="1"/>
  <c r="AM41" i="4"/>
  <c r="AR41" i="4" s="1"/>
  <c r="AN40" i="4"/>
  <c r="AS40" i="4" s="1"/>
  <c r="AM40" i="4"/>
  <c r="AR40" i="4" s="1"/>
  <c r="AN39" i="4"/>
  <c r="AS39" i="4" s="1"/>
  <c r="AM39" i="4"/>
  <c r="AR39" i="4" s="1"/>
  <c r="AN38" i="4"/>
  <c r="AS38" i="4" s="1"/>
  <c r="AM38" i="4"/>
  <c r="AR38" i="4" s="1"/>
  <c r="AN36" i="4"/>
  <c r="AS36" i="4" s="1"/>
  <c r="AM36" i="4"/>
  <c r="AR36" i="4" s="1"/>
  <c r="AN35" i="4"/>
  <c r="AS35" i="4" s="1"/>
  <c r="AM35" i="4"/>
  <c r="AR35" i="4" s="1"/>
  <c r="AN33" i="4"/>
  <c r="AS33" i="4" s="1"/>
  <c r="AM33" i="4"/>
  <c r="AR33" i="4" s="1"/>
  <c r="AN32" i="4"/>
  <c r="AS32" i="4" s="1"/>
  <c r="AM32" i="4"/>
  <c r="AR32" i="4" s="1"/>
  <c r="AN30" i="4"/>
  <c r="AS30" i="4" s="1"/>
  <c r="AM30" i="4"/>
  <c r="AR30" i="4" s="1"/>
  <c r="AN28" i="4"/>
  <c r="AS28" i="4" s="1"/>
  <c r="AM28" i="4"/>
  <c r="AR28" i="4" s="1"/>
  <c r="AN26" i="4"/>
  <c r="AS26" i="4" s="1"/>
  <c r="AM26" i="4"/>
  <c r="AR26" i="4" s="1"/>
  <c r="AN24" i="4"/>
  <c r="AS24" i="4" s="1"/>
  <c r="AM24" i="4"/>
  <c r="AR24" i="4" s="1"/>
  <c r="AN22" i="4"/>
  <c r="AS22" i="4" s="1"/>
  <c r="AM22" i="4"/>
  <c r="AR22" i="4" s="1"/>
  <c r="AN21" i="4"/>
  <c r="AS21" i="4" s="1"/>
  <c r="AM21" i="4"/>
  <c r="AR21" i="4" s="1"/>
  <c r="AN20" i="4"/>
  <c r="AS20" i="4" s="1"/>
  <c r="AM20" i="4"/>
  <c r="AR20" i="4" s="1"/>
  <c r="AN18" i="4"/>
  <c r="AS18" i="4" s="1"/>
  <c r="AM18" i="4"/>
  <c r="AR18" i="4" s="1"/>
  <c r="AN17" i="4"/>
  <c r="AS17" i="4" s="1"/>
  <c r="AM17" i="4"/>
  <c r="AR17" i="4" s="1"/>
  <c r="AN16" i="4"/>
  <c r="AS16" i="4" s="1"/>
  <c r="AM16" i="4"/>
  <c r="AR16" i="4" s="1"/>
  <c r="AN14" i="4"/>
  <c r="AS14" i="4" s="1"/>
  <c r="AM14" i="4"/>
  <c r="AR14" i="4" s="1"/>
  <c r="AN12" i="4"/>
  <c r="AS12" i="4" s="1"/>
  <c r="AM12" i="4"/>
  <c r="AR12" i="4" s="1"/>
  <c r="AN10" i="4"/>
  <c r="AS10" i="4" s="1"/>
  <c r="AM10" i="4"/>
  <c r="AR10" i="4" s="1"/>
  <c r="AN8" i="4"/>
  <c r="AS8" i="4" s="1"/>
  <c r="AM8" i="4"/>
  <c r="AR8" i="4" s="1"/>
  <c r="AN7" i="4"/>
  <c r="AS7" i="4" s="1"/>
  <c r="AM7" i="4"/>
  <c r="AR7" i="4" s="1"/>
  <c r="AN5" i="4"/>
  <c r="AS5" i="4" s="1"/>
  <c r="AM5" i="4"/>
  <c r="AR5" i="4" s="1"/>
  <c r="AN4" i="4"/>
  <c r="AS4" i="4" s="1"/>
  <c r="AM4" i="4"/>
  <c r="AR4" i="4" s="1"/>
  <c r="AL260" i="4"/>
  <c r="AQ260" i="4" s="1"/>
  <c r="AL258" i="4"/>
  <c r="AQ258" i="4" s="1"/>
  <c r="AL256" i="4"/>
  <c r="AQ256" i="4" s="1"/>
  <c r="AL254" i="4"/>
  <c r="AQ254" i="4" s="1"/>
  <c r="AL252" i="4"/>
  <c r="AQ252" i="4" s="1"/>
  <c r="AL250" i="4"/>
  <c r="AQ250" i="4" s="1"/>
  <c r="AL248" i="4"/>
  <c r="AQ248" i="4" s="1"/>
  <c r="AL246" i="4"/>
  <c r="AQ246" i="4" s="1"/>
  <c r="AL244" i="4"/>
  <c r="AQ244" i="4" s="1"/>
  <c r="AL242" i="4"/>
  <c r="AQ242" i="4" s="1"/>
  <c r="AL240" i="4"/>
  <c r="AQ240" i="4" s="1"/>
  <c r="AL238" i="4"/>
  <c r="AQ238" i="4" s="1"/>
  <c r="AL234" i="4"/>
  <c r="AQ234" i="4" s="1"/>
  <c r="AL233" i="4"/>
  <c r="AQ233" i="4" s="1"/>
  <c r="AL231" i="4"/>
  <c r="AQ231" i="4" s="1"/>
  <c r="AL230" i="4"/>
  <c r="AQ230" i="4" s="1"/>
  <c r="AL228" i="4"/>
  <c r="AQ228" i="4" s="1"/>
  <c r="AL227" i="4"/>
  <c r="AQ227" i="4" s="1"/>
  <c r="AL225" i="4"/>
  <c r="AQ225" i="4" s="1"/>
  <c r="AL224" i="4"/>
  <c r="AQ224" i="4" s="1"/>
  <c r="AL222" i="4"/>
  <c r="AQ222" i="4" s="1"/>
  <c r="AL221" i="4"/>
  <c r="AQ221" i="4" s="1"/>
  <c r="AL219" i="4"/>
  <c r="AQ219" i="4" s="1"/>
  <c r="AL218" i="4"/>
  <c r="AQ218" i="4" s="1"/>
  <c r="AL216" i="4"/>
  <c r="AQ216" i="4" s="1"/>
  <c r="AL215" i="4"/>
  <c r="AQ215" i="4" s="1"/>
  <c r="AL213" i="4"/>
  <c r="AQ213" i="4" s="1"/>
  <c r="AL211" i="4"/>
  <c r="AQ211" i="4" s="1"/>
  <c r="AL209" i="4"/>
  <c r="AQ209" i="4" s="1"/>
  <c r="AL207" i="4"/>
  <c r="AQ207" i="4" s="1"/>
  <c r="AL206" i="4"/>
  <c r="AQ206" i="4" s="1"/>
  <c r="AL205" i="4"/>
  <c r="AQ205" i="4" s="1"/>
  <c r="AL203" i="4"/>
  <c r="AQ203" i="4" s="1"/>
  <c r="AL202" i="4"/>
  <c r="AQ202" i="4" s="1"/>
  <c r="AL201" i="4"/>
  <c r="AQ201" i="4" s="1"/>
  <c r="AL199" i="4"/>
  <c r="AQ199" i="4" s="1"/>
  <c r="AL198" i="4"/>
  <c r="AQ198" i="4" s="1"/>
  <c r="AL197" i="4"/>
  <c r="AQ197" i="4" s="1"/>
  <c r="AL195" i="4"/>
  <c r="AQ195" i="4" s="1"/>
  <c r="AL194" i="4"/>
  <c r="AQ194" i="4" s="1"/>
  <c r="AL193" i="4"/>
  <c r="AQ193" i="4" s="1"/>
  <c r="AL191" i="4"/>
  <c r="AQ191" i="4" s="1"/>
  <c r="AL190" i="4"/>
  <c r="AQ190" i="4" s="1"/>
  <c r="AL189" i="4"/>
  <c r="AQ189" i="4" s="1"/>
  <c r="AL187" i="4"/>
  <c r="AQ187" i="4" s="1"/>
  <c r="AL186" i="4"/>
  <c r="AQ186" i="4" s="1"/>
  <c r="AL185" i="4"/>
  <c r="AQ185" i="4" s="1"/>
  <c r="AL183" i="4"/>
  <c r="AQ183" i="4" s="1"/>
  <c r="AL182" i="4"/>
  <c r="AQ182" i="4" s="1"/>
  <c r="AL181" i="4"/>
  <c r="AQ181" i="4" s="1"/>
  <c r="AL179" i="4"/>
  <c r="AQ179" i="4" s="1"/>
  <c r="AL178" i="4"/>
  <c r="AQ178" i="4" s="1"/>
  <c r="AL177" i="4"/>
  <c r="AQ177" i="4" s="1"/>
  <c r="AL175" i="4"/>
  <c r="AQ175" i="4" s="1"/>
  <c r="AL174" i="4"/>
  <c r="AQ174" i="4" s="1"/>
  <c r="AL173" i="4"/>
  <c r="AQ173" i="4" s="1"/>
  <c r="AL171" i="4"/>
  <c r="AQ171" i="4" s="1"/>
  <c r="AL170" i="4"/>
  <c r="AQ170" i="4" s="1"/>
  <c r="AL169" i="4"/>
  <c r="AQ169" i="4" s="1"/>
  <c r="AL167" i="4"/>
  <c r="AQ167" i="4" s="1"/>
  <c r="AL166" i="4"/>
  <c r="AQ166" i="4" s="1"/>
  <c r="AL165" i="4"/>
  <c r="AQ165" i="4" s="1"/>
  <c r="AL163" i="4"/>
  <c r="AQ163" i="4" s="1"/>
  <c r="AL162" i="4"/>
  <c r="AQ162" i="4" s="1"/>
  <c r="AL161" i="4"/>
  <c r="AQ161" i="4" s="1"/>
  <c r="AL159" i="4"/>
  <c r="AQ159" i="4" s="1"/>
  <c r="AL158" i="4"/>
  <c r="AQ158" i="4" s="1"/>
  <c r="AL157" i="4"/>
  <c r="AQ157" i="4" s="1"/>
  <c r="AL155" i="4"/>
  <c r="AQ155" i="4" s="1"/>
  <c r="AL154" i="4"/>
  <c r="AQ154" i="4" s="1"/>
  <c r="AL153" i="4"/>
  <c r="AQ153" i="4" s="1"/>
  <c r="AL151" i="4"/>
  <c r="AQ151" i="4" s="1"/>
  <c r="AL150" i="4"/>
  <c r="AQ150" i="4" s="1"/>
  <c r="AL149" i="4"/>
  <c r="AQ149" i="4" s="1"/>
  <c r="AL147" i="4"/>
  <c r="AQ147" i="4" s="1"/>
  <c r="AL146" i="4"/>
  <c r="AQ146" i="4" s="1"/>
  <c r="AL145" i="4"/>
  <c r="AQ145" i="4" s="1"/>
  <c r="AL143" i="4"/>
  <c r="AQ143" i="4" s="1"/>
  <c r="AL142" i="4"/>
  <c r="AQ142" i="4" s="1"/>
  <c r="AL141" i="4"/>
  <c r="AQ141" i="4" s="1"/>
  <c r="AL139" i="4"/>
  <c r="AQ139" i="4" s="1"/>
  <c r="AL137" i="4"/>
  <c r="AQ137" i="4" s="1"/>
  <c r="AL135" i="4"/>
  <c r="AQ135" i="4" s="1"/>
  <c r="AL133" i="4"/>
  <c r="AQ133" i="4" s="1"/>
  <c r="AL131" i="4"/>
  <c r="AQ131" i="4" s="1"/>
  <c r="AL130" i="4"/>
  <c r="AQ130" i="4" s="1"/>
  <c r="AL128" i="4"/>
  <c r="AQ128" i="4" s="1"/>
  <c r="AL127" i="4"/>
  <c r="AQ127" i="4" s="1"/>
  <c r="AL125" i="4"/>
  <c r="AQ125" i="4" s="1"/>
  <c r="AL124" i="4"/>
  <c r="AQ124" i="4" s="1"/>
  <c r="AL122" i="4"/>
  <c r="AQ122" i="4" s="1"/>
  <c r="AL121" i="4"/>
  <c r="AQ121" i="4" s="1"/>
  <c r="AL114" i="4"/>
  <c r="AQ114" i="4" s="1"/>
  <c r="AL113" i="4"/>
  <c r="AQ113" i="4" s="1"/>
  <c r="AL111" i="4"/>
  <c r="AQ111" i="4" s="1"/>
  <c r="AL110" i="4"/>
  <c r="AQ110" i="4" s="1"/>
  <c r="AL108" i="4"/>
  <c r="AQ108" i="4" s="1"/>
  <c r="AL106" i="4"/>
  <c r="AQ106" i="4" s="1"/>
  <c r="AL100" i="4"/>
  <c r="AQ100" i="4" s="1"/>
  <c r="AL98" i="4"/>
  <c r="AQ98" i="4" s="1"/>
  <c r="AL91" i="4"/>
  <c r="AQ91" i="4" s="1"/>
  <c r="AL89" i="4"/>
  <c r="AQ89" i="4" s="1"/>
  <c r="AL87" i="4"/>
  <c r="AQ87" i="4" s="1"/>
  <c r="AL85" i="4"/>
  <c r="AQ85" i="4" s="1"/>
  <c r="AL84" i="4"/>
  <c r="AQ84" i="4" s="1"/>
  <c r="AL82" i="4"/>
  <c r="AQ82" i="4" s="1"/>
  <c r="AL81" i="4"/>
  <c r="AQ81" i="4" s="1"/>
  <c r="AL79" i="4"/>
  <c r="AQ79" i="4" s="1"/>
  <c r="AL78" i="4"/>
  <c r="AQ78" i="4" s="1"/>
  <c r="AL76" i="4"/>
  <c r="AQ76" i="4" s="1"/>
  <c r="AL74" i="4"/>
  <c r="AQ74" i="4" s="1"/>
  <c r="AL72" i="4"/>
  <c r="AQ72" i="4" s="1"/>
  <c r="AL70" i="4"/>
  <c r="AQ70" i="4" s="1"/>
  <c r="AL69" i="4"/>
  <c r="AQ69" i="4" s="1"/>
  <c r="AL67" i="4"/>
  <c r="AQ67" i="4" s="1"/>
  <c r="AL66" i="4"/>
  <c r="AQ66" i="4" s="1"/>
  <c r="AL64" i="4"/>
  <c r="AQ64" i="4" s="1"/>
  <c r="AL63" i="4"/>
  <c r="AQ63" i="4" s="1"/>
  <c r="AL61" i="4"/>
  <c r="AQ61" i="4" s="1"/>
  <c r="AL60" i="4"/>
  <c r="AQ60" i="4" s="1"/>
  <c r="AL58" i="4"/>
  <c r="AQ58" i="4" s="1"/>
  <c r="AL56" i="4"/>
  <c r="AQ56" i="4" s="1"/>
  <c r="AL55" i="4"/>
  <c r="AQ55" i="4" s="1"/>
  <c r="AL54" i="4"/>
  <c r="AQ54" i="4" s="1"/>
  <c r="AL53" i="4"/>
  <c r="AQ53" i="4" s="1"/>
  <c r="AL51" i="4"/>
  <c r="AQ51" i="4" s="1"/>
  <c r="AL50" i="4"/>
  <c r="AQ50" i="4" s="1"/>
  <c r="AL49" i="4"/>
  <c r="AQ49" i="4" s="1"/>
  <c r="AL48" i="4"/>
  <c r="AQ48" i="4" s="1"/>
  <c r="AL47" i="4"/>
  <c r="AQ47" i="4" s="1"/>
  <c r="AL45" i="4"/>
  <c r="AQ45" i="4" s="1"/>
  <c r="AL44" i="4"/>
  <c r="AQ44" i="4" s="1"/>
  <c r="AL43" i="4"/>
  <c r="AQ43" i="4" s="1"/>
  <c r="AL42" i="4"/>
  <c r="AQ42" i="4" s="1"/>
  <c r="AL41" i="4"/>
  <c r="AQ41" i="4" s="1"/>
  <c r="AL40" i="4"/>
  <c r="AQ40" i="4" s="1"/>
  <c r="AL39" i="4"/>
  <c r="AQ39" i="4" s="1"/>
  <c r="AL38" i="4"/>
  <c r="AQ38" i="4" s="1"/>
  <c r="AL36" i="4"/>
  <c r="AQ36" i="4" s="1"/>
  <c r="AL35" i="4"/>
  <c r="AQ35" i="4" s="1"/>
  <c r="AL33" i="4"/>
  <c r="AQ33" i="4" s="1"/>
  <c r="AL32" i="4"/>
  <c r="AQ32" i="4" s="1"/>
  <c r="AL30" i="4"/>
  <c r="AQ30" i="4" s="1"/>
  <c r="AL28" i="4"/>
  <c r="AQ28" i="4" s="1"/>
  <c r="AL26" i="4"/>
  <c r="AQ26" i="4" s="1"/>
  <c r="AL24" i="4"/>
  <c r="AQ24" i="4" s="1"/>
  <c r="AL22" i="4"/>
  <c r="AQ22" i="4" s="1"/>
  <c r="AL21" i="4"/>
  <c r="AQ21" i="4" s="1"/>
  <c r="AL20" i="4"/>
  <c r="AQ20" i="4" s="1"/>
  <c r="AL18" i="4"/>
  <c r="AQ18" i="4" s="1"/>
  <c r="AL17" i="4"/>
  <c r="AQ17" i="4" s="1"/>
  <c r="AL16" i="4"/>
  <c r="AQ16" i="4" s="1"/>
  <c r="AL14" i="4"/>
  <c r="AQ14" i="4" s="1"/>
  <c r="AL12" i="4"/>
  <c r="AQ12" i="4" s="1"/>
  <c r="AL10" i="4"/>
  <c r="AQ10" i="4" s="1"/>
  <c r="AL8" i="4"/>
  <c r="AQ8" i="4" s="1"/>
  <c r="AL7" i="4"/>
  <c r="AQ7" i="4" s="1"/>
  <c r="AL5" i="4"/>
  <c r="AQ5" i="4" s="1"/>
  <c r="AL4" i="4"/>
  <c r="AQ4" i="4" s="1"/>
  <c r="AI260" i="4"/>
  <c r="AH260" i="4"/>
  <c r="AG260" i="4"/>
  <c r="AI258" i="4"/>
  <c r="AH258" i="4"/>
  <c r="AG258" i="4"/>
  <c r="AI256" i="4"/>
  <c r="AH256" i="4"/>
  <c r="AG256" i="4"/>
  <c r="AI254" i="4"/>
  <c r="AH254" i="4"/>
  <c r="AG254" i="4"/>
  <c r="AI252" i="4"/>
  <c r="AH252" i="4"/>
  <c r="AG252" i="4"/>
  <c r="AI250" i="4"/>
  <c r="AH250" i="4"/>
  <c r="AG250" i="4"/>
  <c r="AI248" i="4"/>
  <c r="AH248" i="4"/>
  <c r="AG248" i="4"/>
  <c r="AI246" i="4"/>
  <c r="AH246" i="4"/>
  <c r="AG246" i="4"/>
  <c r="AI244" i="4"/>
  <c r="AH244" i="4"/>
  <c r="AG244" i="4"/>
  <c r="AI242" i="4"/>
  <c r="AH242" i="4"/>
  <c r="AG242" i="4"/>
  <c r="AI240" i="4"/>
  <c r="AH240" i="4"/>
  <c r="AG240" i="4"/>
  <c r="AI238" i="4"/>
  <c r="AH238" i="4"/>
  <c r="AG238" i="4"/>
  <c r="AI234" i="4"/>
  <c r="AH234" i="4"/>
  <c r="AG234" i="4"/>
  <c r="AI233" i="4"/>
  <c r="AH233" i="4"/>
  <c r="AG233" i="4"/>
  <c r="AI231" i="4"/>
  <c r="AH231" i="4"/>
  <c r="AG231" i="4"/>
  <c r="AI230" i="4"/>
  <c r="AH230" i="4"/>
  <c r="AG230" i="4"/>
  <c r="AI228" i="4"/>
  <c r="AH228" i="4"/>
  <c r="AG228" i="4"/>
  <c r="AI227" i="4"/>
  <c r="AH227" i="4"/>
  <c r="AG227" i="4"/>
  <c r="AI225" i="4"/>
  <c r="AH225" i="4"/>
  <c r="AG225" i="4"/>
  <c r="AI224" i="4"/>
  <c r="AH224" i="4"/>
  <c r="AG224" i="4"/>
  <c r="AI222" i="4"/>
  <c r="AH222" i="4"/>
  <c r="AG222" i="4"/>
  <c r="AI221" i="4"/>
  <c r="AH221" i="4"/>
  <c r="AG221" i="4"/>
  <c r="AI219" i="4"/>
  <c r="AH219" i="4"/>
  <c r="AG219" i="4"/>
  <c r="AI218" i="4"/>
  <c r="AH218" i="4"/>
  <c r="AG218" i="4"/>
  <c r="AI216" i="4"/>
  <c r="AH216" i="4"/>
  <c r="AG216" i="4"/>
  <c r="AI215" i="4"/>
  <c r="AH215" i="4"/>
  <c r="AG215" i="4"/>
  <c r="AI213" i="4"/>
  <c r="AH213" i="4"/>
  <c r="AG213" i="4"/>
  <c r="AI211" i="4"/>
  <c r="AH211" i="4"/>
  <c r="AG211" i="4"/>
  <c r="AI209" i="4"/>
  <c r="AH209" i="4"/>
  <c r="AG209" i="4"/>
  <c r="AI207" i="4"/>
  <c r="AH207" i="4"/>
  <c r="AG207" i="4"/>
  <c r="AI206" i="4"/>
  <c r="AH206" i="4"/>
  <c r="AG206" i="4"/>
  <c r="AI205" i="4"/>
  <c r="AH205" i="4"/>
  <c r="AG205" i="4"/>
  <c r="AI203" i="4"/>
  <c r="AH203" i="4"/>
  <c r="AG203" i="4"/>
  <c r="AI202" i="4"/>
  <c r="AH202" i="4"/>
  <c r="AG202" i="4"/>
  <c r="AI201" i="4"/>
  <c r="AH201" i="4"/>
  <c r="AG201" i="4"/>
  <c r="AI199" i="4"/>
  <c r="AH199" i="4"/>
  <c r="AG199" i="4"/>
  <c r="AI198" i="4"/>
  <c r="AH198" i="4"/>
  <c r="AG198" i="4"/>
  <c r="AI197" i="4"/>
  <c r="AH197" i="4"/>
  <c r="AG197" i="4"/>
  <c r="AI195" i="4"/>
  <c r="AH195" i="4"/>
  <c r="AG195" i="4"/>
  <c r="AI194" i="4"/>
  <c r="AH194" i="4"/>
  <c r="AG194" i="4"/>
  <c r="AI193" i="4"/>
  <c r="AH193" i="4"/>
  <c r="AG193" i="4"/>
  <c r="AI191" i="4"/>
  <c r="AH191" i="4"/>
  <c r="AG191" i="4"/>
  <c r="AI190" i="4"/>
  <c r="AH190" i="4"/>
  <c r="AG190" i="4"/>
  <c r="AI189" i="4"/>
  <c r="AH189" i="4"/>
  <c r="AG189" i="4"/>
  <c r="AI187" i="4"/>
  <c r="AH187" i="4"/>
  <c r="AG187" i="4"/>
  <c r="AI186" i="4"/>
  <c r="AH186" i="4"/>
  <c r="AG186" i="4"/>
  <c r="AI185" i="4"/>
  <c r="AH185" i="4"/>
  <c r="AG185" i="4"/>
  <c r="AI183" i="4"/>
  <c r="AH183" i="4"/>
  <c r="AG183" i="4"/>
  <c r="AI182" i="4"/>
  <c r="AH182" i="4"/>
  <c r="AG182" i="4"/>
  <c r="AI181" i="4"/>
  <c r="AH181" i="4"/>
  <c r="AG181" i="4"/>
  <c r="AI179" i="4"/>
  <c r="AH179" i="4"/>
  <c r="AG179" i="4"/>
  <c r="AI178" i="4"/>
  <c r="AH178" i="4"/>
  <c r="AG178" i="4"/>
  <c r="AI177" i="4"/>
  <c r="AH177" i="4"/>
  <c r="AG177" i="4"/>
  <c r="AI175" i="4"/>
  <c r="AH175" i="4"/>
  <c r="AG175" i="4"/>
  <c r="AI174" i="4"/>
  <c r="AH174" i="4"/>
  <c r="AG174" i="4"/>
  <c r="AI173" i="4"/>
  <c r="AH173" i="4"/>
  <c r="AG173" i="4"/>
  <c r="AI171" i="4"/>
  <c r="AH171" i="4"/>
  <c r="AG171" i="4"/>
  <c r="AI170" i="4"/>
  <c r="AH170" i="4"/>
  <c r="AG170" i="4"/>
  <c r="AI169" i="4"/>
  <c r="AH169" i="4"/>
  <c r="AG169" i="4"/>
  <c r="AI167" i="4"/>
  <c r="AH167" i="4"/>
  <c r="AG167" i="4"/>
  <c r="AI166" i="4"/>
  <c r="AH166" i="4"/>
  <c r="AG166" i="4"/>
  <c r="AI165" i="4"/>
  <c r="AH165" i="4"/>
  <c r="AG165" i="4"/>
  <c r="AI163" i="4"/>
  <c r="AH163" i="4"/>
  <c r="AG163" i="4"/>
  <c r="AI162" i="4"/>
  <c r="AH162" i="4"/>
  <c r="AG162" i="4"/>
  <c r="AI161" i="4"/>
  <c r="AH161" i="4"/>
  <c r="AG161" i="4"/>
  <c r="AI159" i="4"/>
  <c r="AH159" i="4"/>
  <c r="AG159" i="4"/>
  <c r="AI158" i="4"/>
  <c r="AH158" i="4"/>
  <c r="AG158" i="4"/>
  <c r="AI157" i="4"/>
  <c r="AH157" i="4"/>
  <c r="AG157" i="4"/>
  <c r="AI155" i="4"/>
  <c r="AH155" i="4"/>
  <c r="AG155" i="4"/>
  <c r="AI154" i="4"/>
  <c r="AH154" i="4"/>
  <c r="AG154" i="4"/>
  <c r="AI153" i="4"/>
  <c r="AH153" i="4"/>
  <c r="AG153" i="4"/>
  <c r="AI151" i="4"/>
  <c r="AH151" i="4"/>
  <c r="AG151" i="4"/>
  <c r="AI150" i="4"/>
  <c r="AH150" i="4"/>
  <c r="AG150" i="4"/>
  <c r="AI149" i="4"/>
  <c r="AH149" i="4"/>
  <c r="AG149" i="4"/>
  <c r="AI147" i="4"/>
  <c r="AH147" i="4"/>
  <c r="AG147" i="4"/>
  <c r="AI146" i="4"/>
  <c r="AH146" i="4"/>
  <c r="AG146" i="4"/>
  <c r="AI145" i="4"/>
  <c r="AH145" i="4"/>
  <c r="AG145" i="4"/>
  <c r="AI143" i="4"/>
  <c r="AH143" i="4"/>
  <c r="AG143" i="4"/>
  <c r="AI142" i="4"/>
  <c r="AH142" i="4"/>
  <c r="AG142" i="4"/>
  <c r="AI141" i="4"/>
  <c r="AH141" i="4"/>
  <c r="AG141" i="4"/>
  <c r="AI139" i="4"/>
  <c r="AH139" i="4"/>
  <c r="AG139" i="4"/>
  <c r="AI137" i="4"/>
  <c r="AH137" i="4"/>
  <c r="AG137" i="4"/>
  <c r="AI135" i="4"/>
  <c r="AH135" i="4"/>
  <c r="AG135" i="4"/>
  <c r="AI133" i="4"/>
  <c r="AH133" i="4"/>
  <c r="AG133" i="4"/>
  <c r="AI131" i="4"/>
  <c r="AH131" i="4"/>
  <c r="AG131" i="4"/>
  <c r="AI130" i="4"/>
  <c r="AH130" i="4"/>
  <c r="AG130" i="4"/>
  <c r="AI128" i="4"/>
  <c r="AH128" i="4"/>
  <c r="AG128" i="4"/>
  <c r="AI127" i="4"/>
  <c r="AH127" i="4"/>
  <c r="AG127" i="4"/>
  <c r="AI125" i="4"/>
  <c r="AH125" i="4"/>
  <c r="AG125" i="4"/>
  <c r="AI124" i="4"/>
  <c r="AH124" i="4"/>
  <c r="AG124" i="4"/>
  <c r="AI122" i="4"/>
  <c r="AH122" i="4"/>
  <c r="AG122" i="4"/>
  <c r="AI121" i="4"/>
  <c r="AH121" i="4"/>
  <c r="AG121" i="4"/>
  <c r="AI114" i="4"/>
  <c r="AH114" i="4"/>
  <c r="AG114" i="4"/>
  <c r="AI113" i="4"/>
  <c r="AH113" i="4"/>
  <c r="AG113" i="4"/>
  <c r="AI111" i="4"/>
  <c r="AH111" i="4"/>
  <c r="AG111" i="4"/>
  <c r="AI110" i="4"/>
  <c r="AH110" i="4"/>
  <c r="AG110" i="4"/>
  <c r="AI108" i="4"/>
  <c r="AH108" i="4"/>
  <c r="AG108" i="4"/>
  <c r="AI106" i="4"/>
  <c r="AH106" i="4"/>
  <c r="AG106" i="4"/>
  <c r="AI100" i="4"/>
  <c r="AH100" i="4"/>
  <c r="AG100" i="4"/>
  <c r="AI98" i="4"/>
  <c r="AH98" i="4"/>
  <c r="AG98" i="4"/>
  <c r="AI91" i="4"/>
  <c r="AH91" i="4"/>
  <c r="AG91" i="4"/>
  <c r="AI89" i="4"/>
  <c r="AH89" i="4"/>
  <c r="AG89" i="4"/>
  <c r="AI87" i="4"/>
  <c r="AH87" i="4"/>
  <c r="AG87" i="4"/>
  <c r="AI85" i="4"/>
  <c r="AH85" i="4"/>
  <c r="AG85" i="4"/>
  <c r="AI84" i="4"/>
  <c r="AH84" i="4"/>
  <c r="AG84" i="4"/>
  <c r="AI82" i="4"/>
  <c r="AH82" i="4"/>
  <c r="AG82" i="4"/>
  <c r="AI81" i="4"/>
  <c r="AH81" i="4"/>
  <c r="AG81" i="4"/>
  <c r="AI79" i="4"/>
  <c r="AH79" i="4"/>
  <c r="AG79" i="4"/>
  <c r="AI78" i="4"/>
  <c r="AH78" i="4"/>
  <c r="AG78" i="4"/>
  <c r="AI76" i="4"/>
  <c r="AH76" i="4"/>
  <c r="AG76" i="4"/>
  <c r="AI74" i="4"/>
  <c r="AH74" i="4"/>
  <c r="AG74" i="4"/>
  <c r="AI72" i="4"/>
  <c r="AH72" i="4"/>
  <c r="AG72" i="4"/>
  <c r="AI70" i="4"/>
  <c r="AH70" i="4"/>
  <c r="AG70" i="4"/>
  <c r="AI69" i="4"/>
  <c r="AH69" i="4"/>
  <c r="AG69" i="4"/>
  <c r="AI67" i="4"/>
  <c r="AH67" i="4"/>
  <c r="AG67" i="4"/>
  <c r="AI66" i="4"/>
  <c r="AH66" i="4"/>
  <c r="AG66" i="4"/>
  <c r="AI64" i="4"/>
  <c r="AH64" i="4"/>
  <c r="AG64" i="4"/>
  <c r="AI63" i="4"/>
  <c r="AH63" i="4"/>
  <c r="AG63" i="4"/>
  <c r="AI61" i="4"/>
  <c r="AH61" i="4"/>
  <c r="AG61" i="4"/>
  <c r="AI60" i="4"/>
  <c r="AH60" i="4"/>
  <c r="AG60" i="4"/>
  <c r="AI58" i="4"/>
  <c r="AH58" i="4"/>
  <c r="AG58" i="4"/>
  <c r="AI56" i="4"/>
  <c r="AH56" i="4"/>
  <c r="AG56" i="4"/>
  <c r="AI55" i="4"/>
  <c r="AH55" i="4"/>
  <c r="AG55" i="4"/>
  <c r="AI54" i="4"/>
  <c r="AH54" i="4"/>
  <c r="AG54" i="4"/>
  <c r="AI53" i="4"/>
  <c r="AH53" i="4"/>
  <c r="AG53" i="4"/>
  <c r="AI51" i="4"/>
  <c r="AH51" i="4"/>
  <c r="AG51" i="4"/>
  <c r="AI50" i="4"/>
  <c r="AH50" i="4"/>
  <c r="AG50" i="4"/>
  <c r="AI49" i="4"/>
  <c r="AH49" i="4"/>
  <c r="AG49" i="4"/>
  <c r="AI48" i="4"/>
  <c r="AH48" i="4"/>
  <c r="AG48" i="4"/>
  <c r="AI47" i="4"/>
  <c r="AH47" i="4"/>
  <c r="AG47" i="4"/>
  <c r="AI45" i="4"/>
  <c r="AH45" i="4"/>
  <c r="AG45" i="4"/>
  <c r="AI44" i="4"/>
  <c r="AH44" i="4"/>
  <c r="AG44" i="4"/>
  <c r="AI43" i="4"/>
  <c r="AH43" i="4"/>
  <c r="AG43" i="4"/>
  <c r="AI42" i="4"/>
  <c r="AH42" i="4"/>
  <c r="AG42" i="4"/>
  <c r="AI41" i="4"/>
  <c r="AH41" i="4"/>
  <c r="AG41" i="4"/>
  <c r="AI40" i="4"/>
  <c r="AH40" i="4"/>
  <c r="AG40" i="4"/>
  <c r="AI39" i="4"/>
  <c r="AH39" i="4"/>
  <c r="AG39" i="4"/>
  <c r="AI38" i="4"/>
  <c r="AH38" i="4"/>
  <c r="AG38" i="4"/>
  <c r="AI36" i="4"/>
  <c r="AH36" i="4"/>
  <c r="AG36" i="4"/>
  <c r="AI35" i="4"/>
  <c r="AH35" i="4"/>
  <c r="AG35" i="4"/>
  <c r="AI33" i="4"/>
  <c r="AH33" i="4"/>
  <c r="AG33" i="4"/>
  <c r="AI32" i="4"/>
  <c r="AH32" i="4"/>
  <c r="AG32" i="4"/>
  <c r="AI30" i="4"/>
  <c r="AH30" i="4"/>
  <c r="AG30" i="4"/>
  <c r="AI28" i="4"/>
  <c r="AH28" i="4"/>
  <c r="AG28" i="4"/>
  <c r="AI26" i="4"/>
  <c r="AH26" i="4"/>
  <c r="AG26" i="4"/>
  <c r="AI24" i="4"/>
  <c r="AH24" i="4"/>
  <c r="AG24" i="4"/>
  <c r="AI22" i="4"/>
  <c r="AH22" i="4"/>
  <c r="AG22" i="4"/>
  <c r="AI21" i="4"/>
  <c r="AH21" i="4"/>
  <c r="AG21" i="4"/>
  <c r="AI20" i="4"/>
  <c r="AH20" i="4"/>
  <c r="AG20" i="4"/>
  <c r="AI18" i="4"/>
  <c r="AH18" i="4"/>
  <c r="AG18" i="4"/>
  <c r="AI17" i="4"/>
  <c r="AH17" i="4"/>
  <c r="AG17" i="4"/>
  <c r="AI16" i="4"/>
  <c r="AH16" i="4"/>
  <c r="AG16" i="4"/>
  <c r="AI14" i="4"/>
  <c r="AH14" i="4"/>
  <c r="AG14" i="4"/>
  <c r="AI12" i="4"/>
  <c r="AH12" i="4"/>
  <c r="AG12" i="4"/>
  <c r="AI10" i="4"/>
  <c r="AH10" i="4"/>
  <c r="AG10" i="4"/>
  <c r="AI8" i="4"/>
  <c r="AH8" i="4"/>
  <c r="AG8" i="4"/>
  <c r="AI7" i="4"/>
  <c r="AH7" i="4"/>
  <c r="AG7" i="4"/>
  <c r="AI5" i="4"/>
  <c r="AH5" i="4"/>
  <c r="AG5" i="4"/>
  <c r="AI4" i="4"/>
  <c r="AH4" i="4"/>
  <c r="AG4" i="4"/>
  <c r="BE258" i="4"/>
  <c r="BE254" i="4"/>
  <c r="BF252" i="4"/>
  <c r="BF250" i="4"/>
  <c r="BF248" i="4"/>
  <c r="BG246" i="4"/>
  <c r="BG242" i="4"/>
  <c r="BG240" i="4"/>
  <c r="BG238" i="4"/>
  <c r="BG234" i="4"/>
  <c r="BF233" i="4"/>
  <c r="BF231" i="4"/>
  <c r="BG230" i="4"/>
  <c r="BF228" i="4"/>
  <c r="BG227" i="4"/>
  <c r="BE225" i="4"/>
  <c r="BG224" i="4"/>
  <c r="BF222" i="4"/>
  <c r="BG221" i="4"/>
  <c r="BG218" i="4"/>
  <c r="BG215" i="4"/>
  <c r="BF213" i="4"/>
  <c r="BG211" i="4"/>
  <c r="BG209" i="4"/>
  <c r="BF207" i="4"/>
  <c r="BF206" i="4"/>
  <c r="BE205" i="4"/>
  <c r="BG201" i="4"/>
  <c r="BF199" i="4"/>
  <c r="BE198" i="4"/>
  <c r="BF195" i="4"/>
  <c r="BG193" i="4"/>
  <c r="BF191" i="4"/>
  <c r="BF190" i="4"/>
  <c r="BE187" i="4"/>
  <c r="BG186" i="4"/>
  <c r="BE185" i="4"/>
  <c r="BG183" i="4"/>
  <c r="BF182" i="4"/>
  <c r="BF181" i="4"/>
  <c r="BG177" i="4"/>
  <c r="BG175" i="4"/>
  <c r="BE174" i="4"/>
  <c r="BE173" i="4"/>
  <c r="BG169" i="4"/>
  <c r="BE166" i="4"/>
  <c r="BG165" i="4"/>
  <c r="BG163" i="4"/>
  <c r="BF162" i="4"/>
  <c r="BF161" i="4"/>
  <c r="BF159" i="4"/>
  <c r="BF158" i="4"/>
  <c r="BF155" i="4"/>
  <c r="BG154" i="4"/>
  <c r="BE151" i="4"/>
  <c r="BG150" i="4"/>
  <c r="BG147" i="4"/>
  <c r="BG145" i="4"/>
  <c r="BE142" i="4"/>
  <c r="BE141" i="4"/>
  <c r="BG137" i="4"/>
  <c r="BG135" i="4"/>
  <c r="BE131" i="4"/>
  <c r="BF128" i="4"/>
  <c r="BF127" i="4"/>
  <c r="BG122" i="4"/>
  <c r="BG121" i="4"/>
  <c r="BG114" i="4"/>
  <c r="BG113" i="4"/>
  <c r="BF111" i="4"/>
  <c r="BG110" i="4"/>
  <c r="BG106" i="4"/>
  <c r="BF100" i="4"/>
  <c r="BE91" i="4"/>
  <c r="BE89" i="4"/>
  <c r="BG87" i="4"/>
  <c r="BF85" i="4"/>
  <c r="BG79" i="4"/>
  <c r="BF78" i="4"/>
  <c r="BE76" i="4"/>
  <c r="BG74" i="4"/>
  <c r="BG72" i="4"/>
  <c r="BG69" i="4"/>
  <c r="BE67" i="4"/>
  <c r="BG64" i="4"/>
  <c r="BF63" i="4"/>
  <c r="BG61" i="4"/>
  <c r="BF60" i="4"/>
  <c r="BF58" i="4"/>
  <c r="BE56" i="4"/>
  <c r="BG55" i="4"/>
  <c r="BG54" i="4"/>
  <c r="BE53" i="4"/>
  <c r="BE51" i="4"/>
  <c r="BG50" i="4"/>
  <c r="BF49" i="4"/>
  <c r="BF48" i="4"/>
  <c r="BE47" i="4"/>
  <c r="BG45" i="4"/>
  <c r="BE43" i="4"/>
  <c r="BE42" i="4"/>
  <c r="BG41" i="4"/>
  <c r="BE40" i="4"/>
  <c r="BF38" i="4"/>
  <c r="BF36" i="4"/>
  <c r="BG33" i="4"/>
  <c r="BF32" i="4"/>
  <c r="BF30" i="4"/>
  <c r="BG26" i="4"/>
  <c r="BG24" i="4"/>
  <c r="BF22" i="4"/>
  <c r="BF20" i="4"/>
  <c r="BG18" i="4"/>
  <c r="BF16" i="4"/>
  <c r="BF12" i="4"/>
  <c r="BG10" i="4"/>
  <c r="BG8" i="4"/>
  <c r="BF7" i="4"/>
  <c r="BE5" i="4"/>
  <c r="BG4" i="4"/>
  <c r="V261" i="4"/>
  <c r="U261" i="4"/>
  <c r="T261" i="4"/>
  <c r="S261" i="4"/>
  <c r="R261" i="4"/>
  <c r="P261" i="4" s="1"/>
  <c r="X260" i="4"/>
  <c r="P260" i="4"/>
  <c r="V259" i="4"/>
  <c r="U259" i="4"/>
  <c r="T259" i="4"/>
  <c r="S259" i="4"/>
  <c r="R259" i="4"/>
  <c r="P259" i="4" s="1"/>
  <c r="X258" i="4"/>
  <c r="P258" i="4"/>
  <c r="V257" i="4"/>
  <c r="U257" i="4"/>
  <c r="T257" i="4"/>
  <c r="S257" i="4"/>
  <c r="R257" i="4"/>
  <c r="X256" i="4"/>
  <c r="P256" i="4"/>
  <c r="V255" i="4"/>
  <c r="X255" i="4" s="1"/>
  <c r="U255" i="4"/>
  <c r="T255" i="4"/>
  <c r="S255" i="4"/>
  <c r="R255" i="4"/>
  <c r="X254" i="4"/>
  <c r="P254" i="4"/>
  <c r="V253" i="4"/>
  <c r="X253" i="4" s="1"/>
  <c r="U253" i="4"/>
  <c r="T253" i="4"/>
  <c r="S253" i="4"/>
  <c r="R253" i="4"/>
  <c r="P253" i="4" s="1"/>
  <c r="X252" i="4"/>
  <c r="P252" i="4"/>
  <c r="V251" i="4"/>
  <c r="U251" i="4"/>
  <c r="T251" i="4"/>
  <c r="S251" i="4"/>
  <c r="R251" i="4"/>
  <c r="P251" i="4" s="1"/>
  <c r="X250" i="4"/>
  <c r="P250" i="4"/>
  <c r="V249" i="4"/>
  <c r="U249" i="4"/>
  <c r="T249" i="4"/>
  <c r="S249" i="4"/>
  <c r="R249" i="4"/>
  <c r="X248" i="4"/>
  <c r="P248" i="4"/>
  <c r="V247" i="4"/>
  <c r="X247" i="4" s="1"/>
  <c r="U247" i="4"/>
  <c r="T247" i="4"/>
  <c r="S247" i="4"/>
  <c r="R247" i="4"/>
  <c r="X246" i="4"/>
  <c r="P246" i="4"/>
  <c r="V245" i="4"/>
  <c r="X245" i="4" s="1"/>
  <c r="U245" i="4"/>
  <c r="T245" i="4"/>
  <c r="S245" i="4"/>
  <c r="AH245" i="4" s="1"/>
  <c r="R245" i="4"/>
  <c r="P245" i="4" s="1"/>
  <c r="X244" i="4"/>
  <c r="P244" i="4"/>
  <c r="V243" i="4"/>
  <c r="U243" i="4"/>
  <c r="T243" i="4"/>
  <c r="S243" i="4"/>
  <c r="R243" i="4"/>
  <c r="P243" i="4" s="1"/>
  <c r="X242" i="4"/>
  <c r="P242" i="4"/>
  <c r="V241" i="4"/>
  <c r="U241" i="4"/>
  <c r="T241" i="4"/>
  <c r="S241" i="4"/>
  <c r="R241" i="4"/>
  <c r="X240" i="4"/>
  <c r="P240" i="4"/>
  <c r="V239" i="4"/>
  <c r="X239" i="4" s="1"/>
  <c r="U239" i="4"/>
  <c r="T239" i="4"/>
  <c r="S239" i="4"/>
  <c r="R239" i="4"/>
  <c r="X238" i="4"/>
  <c r="P238" i="4"/>
  <c r="V237" i="4"/>
  <c r="U237" i="4"/>
  <c r="T237" i="4"/>
  <c r="S237" i="4"/>
  <c r="R237" i="4"/>
  <c r="V236" i="4"/>
  <c r="U236" i="4"/>
  <c r="T236" i="4"/>
  <c r="S236" i="4"/>
  <c r="R236" i="4"/>
  <c r="V235" i="4"/>
  <c r="U235" i="4"/>
  <c r="T235" i="4"/>
  <c r="S235" i="4"/>
  <c r="R235" i="4"/>
  <c r="X234" i="4"/>
  <c r="P234" i="4"/>
  <c r="X233" i="4"/>
  <c r="P233" i="4"/>
  <c r="V232" i="4"/>
  <c r="U232" i="4"/>
  <c r="T232" i="4"/>
  <c r="S232" i="4"/>
  <c r="R232" i="4"/>
  <c r="P232" i="4" s="1"/>
  <c r="X231" i="4"/>
  <c r="P231" i="4"/>
  <c r="X230" i="4"/>
  <c r="P230" i="4"/>
  <c r="V229" i="4"/>
  <c r="X229" i="4" s="1"/>
  <c r="U229" i="4"/>
  <c r="T229" i="4"/>
  <c r="S229" i="4"/>
  <c r="R229" i="4"/>
  <c r="P229" i="4" s="1"/>
  <c r="X228" i="4"/>
  <c r="P228" i="4"/>
  <c r="X227" i="4"/>
  <c r="P227" i="4"/>
  <c r="V226" i="4"/>
  <c r="X226" i="4" s="1"/>
  <c r="U226" i="4"/>
  <c r="T226" i="4"/>
  <c r="S226" i="4"/>
  <c r="R226" i="4"/>
  <c r="X225" i="4"/>
  <c r="P225" i="4"/>
  <c r="X224" i="4"/>
  <c r="P224" i="4"/>
  <c r="V223" i="4"/>
  <c r="U223" i="4"/>
  <c r="T223" i="4"/>
  <c r="S223" i="4"/>
  <c r="R223" i="4"/>
  <c r="X222" i="4"/>
  <c r="P222" i="4"/>
  <c r="X221" i="4"/>
  <c r="P221" i="4"/>
  <c r="V220" i="4"/>
  <c r="U220" i="4"/>
  <c r="T220" i="4"/>
  <c r="S220" i="4"/>
  <c r="R220" i="4"/>
  <c r="P220" i="4" s="1"/>
  <c r="X219" i="4"/>
  <c r="P219" i="4"/>
  <c r="X218" i="4"/>
  <c r="P218" i="4"/>
  <c r="V217" i="4"/>
  <c r="U217" i="4"/>
  <c r="T217" i="4"/>
  <c r="S217" i="4"/>
  <c r="R217" i="4"/>
  <c r="P217" i="4"/>
  <c r="X216" i="4"/>
  <c r="P216" i="4"/>
  <c r="X215" i="4"/>
  <c r="P215" i="4"/>
  <c r="V214" i="4"/>
  <c r="U214" i="4"/>
  <c r="T214" i="4"/>
  <c r="S214" i="4"/>
  <c r="R214" i="4"/>
  <c r="X213" i="4"/>
  <c r="P213" i="4"/>
  <c r="V212" i="4"/>
  <c r="U212" i="4"/>
  <c r="T212" i="4"/>
  <c r="S212" i="4"/>
  <c r="R212" i="4"/>
  <c r="P212" i="4" s="1"/>
  <c r="X211" i="4"/>
  <c r="P211" i="4"/>
  <c r="V210" i="4"/>
  <c r="U210" i="4"/>
  <c r="T210" i="4"/>
  <c r="S210" i="4"/>
  <c r="R210" i="4"/>
  <c r="P210" i="4" s="1"/>
  <c r="X209" i="4"/>
  <c r="P209" i="4"/>
  <c r="V208" i="4"/>
  <c r="U208" i="4"/>
  <c r="T208" i="4"/>
  <c r="S208" i="4"/>
  <c r="R208" i="4"/>
  <c r="X207" i="4"/>
  <c r="P207" i="4"/>
  <c r="X206" i="4"/>
  <c r="P206" i="4"/>
  <c r="X205" i="4"/>
  <c r="P205" i="4"/>
  <c r="V204" i="4"/>
  <c r="U204" i="4"/>
  <c r="T204" i="4"/>
  <c r="S204" i="4"/>
  <c r="AH204" i="4" s="1"/>
  <c r="R204" i="4"/>
  <c r="P204" i="4"/>
  <c r="X203" i="4"/>
  <c r="P203" i="4"/>
  <c r="X202" i="4"/>
  <c r="P202" i="4"/>
  <c r="X201" i="4"/>
  <c r="P201" i="4"/>
  <c r="V200" i="4"/>
  <c r="U200" i="4"/>
  <c r="T200" i="4"/>
  <c r="S200" i="4"/>
  <c r="R200" i="4"/>
  <c r="P200" i="4"/>
  <c r="X199" i="4"/>
  <c r="P199" i="4"/>
  <c r="X198" i="4"/>
  <c r="P198" i="4"/>
  <c r="X197" i="4"/>
  <c r="P197" i="4"/>
  <c r="V196" i="4"/>
  <c r="U196" i="4"/>
  <c r="T196" i="4"/>
  <c r="S196" i="4"/>
  <c r="R196" i="4"/>
  <c r="P196" i="4" s="1"/>
  <c r="X195" i="4"/>
  <c r="P195" i="4"/>
  <c r="X194" i="4"/>
  <c r="P194" i="4"/>
  <c r="X193" i="4"/>
  <c r="P193" i="4"/>
  <c r="V192" i="4"/>
  <c r="U192" i="4"/>
  <c r="T192" i="4"/>
  <c r="S192" i="4"/>
  <c r="R192" i="4"/>
  <c r="X191" i="4"/>
  <c r="P191" i="4"/>
  <c r="X190" i="4"/>
  <c r="P190" i="4"/>
  <c r="X189" i="4"/>
  <c r="P189" i="4"/>
  <c r="V188" i="4"/>
  <c r="U188" i="4"/>
  <c r="T188" i="4"/>
  <c r="S188" i="4"/>
  <c r="R188" i="4"/>
  <c r="P188" i="4" s="1"/>
  <c r="X187" i="4"/>
  <c r="P187" i="4"/>
  <c r="X186" i="4"/>
  <c r="P186" i="4"/>
  <c r="X185" i="4"/>
  <c r="P185" i="4"/>
  <c r="V184" i="4"/>
  <c r="AL184" i="4" s="1"/>
  <c r="AQ184" i="4" s="1"/>
  <c r="U184" i="4"/>
  <c r="T184" i="4"/>
  <c r="S184" i="4"/>
  <c r="R184" i="4"/>
  <c r="P184" i="4"/>
  <c r="X183" i="4"/>
  <c r="P183" i="4"/>
  <c r="X182" i="4"/>
  <c r="P182" i="4"/>
  <c r="X181" i="4"/>
  <c r="P181" i="4"/>
  <c r="V180" i="4"/>
  <c r="U180" i="4"/>
  <c r="T180" i="4"/>
  <c r="S180" i="4"/>
  <c r="R180" i="4"/>
  <c r="P180" i="4" s="1"/>
  <c r="X179" i="4"/>
  <c r="P179" i="4"/>
  <c r="X178" i="4"/>
  <c r="P178" i="4"/>
  <c r="X177" i="4"/>
  <c r="P177" i="4"/>
  <c r="V176" i="4"/>
  <c r="U176" i="4"/>
  <c r="T176" i="4"/>
  <c r="S176" i="4"/>
  <c r="R176" i="4"/>
  <c r="X175" i="4"/>
  <c r="P175" i="4"/>
  <c r="X174" i="4"/>
  <c r="P174" i="4"/>
  <c r="X173" i="4"/>
  <c r="P173" i="4"/>
  <c r="V172" i="4"/>
  <c r="U172" i="4"/>
  <c r="T172" i="4"/>
  <c r="S172" i="4"/>
  <c r="R172" i="4"/>
  <c r="X171" i="4"/>
  <c r="P171" i="4"/>
  <c r="X170" i="4"/>
  <c r="P170" i="4"/>
  <c r="X169" i="4"/>
  <c r="P169" i="4"/>
  <c r="V168" i="4"/>
  <c r="U168" i="4"/>
  <c r="T168" i="4"/>
  <c r="S168" i="4"/>
  <c r="R168" i="4"/>
  <c r="P168" i="4" s="1"/>
  <c r="X167" i="4"/>
  <c r="P167" i="4"/>
  <c r="X166" i="4"/>
  <c r="P166" i="4"/>
  <c r="X165" i="4"/>
  <c r="P165" i="4"/>
  <c r="V164" i="4"/>
  <c r="U164" i="4"/>
  <c r="T164" i="4"/>
  <c r="S164" i="4"/>
  <c r="R164" i="4"/>
  <c r="P164" i="4" s="1"/>
  <c r="X163" i="4"/>
  <c r="P163" i="4"/>
  <c r="X162" i="4"/>
  <c r="P162" i="4"/>
  <c r="X161" i="4"/>
  <c r="P161" i="4"/>
  <c r="V160" i="4"/>
  <c r="U160" i="4"/>
  <c r="T160" i="4"/>
  <c r="S160" i="4"/>
  <c r="R160" i="4"/>
  <c r="X159" i="4"/>
  <c r="P159" i="4"/>
  <c r="X158" i="4"/>
  <c r="P158" i="4"/>
  <c r="X157" i="4"/>
  <c r="P157" i="4"/>
  <c r="V156" i="4"/>
  <c r="U156" i="4"/>
  <c r="T156" i="4"/>
  <c r="S156" i="4"/>
  <c r="R156" i="4"/>
  <c r="X155" i="4"/>
  <c r="P155" i="4"/>
  <c r="X154" i="4"/>
  <c r="P154" i="4"/>
  <c r="X153" i="4"/>
  <c r="P153" i="4"/>
  <c r="V152" i="4"/>
  <c r="U152" i="4"/>
  <c r="T152" i="4"/>
  <c r="S152" i="4"/>
  <c r="R152" i="4"/>
  <c r="P152" i="4" s="1"/>
  <c r="X151" i="4"/>
  <c r="P151" i="4"/>
  <c r="X150" i="4"/>
  <c r="P150" i="4"/>
  <c r="X149" i="4"/>
  <c r="P149" i="4"/>
  <c r="V148" i="4"/>
  <c r="U148" i="4"/>
  <c r="T148" i="4"/>
  <c r="S148" i="4"/>
  <c r="R148" i="4"/>
  <c r="P148" i="4"/>
  <c r="X147" i="4"/>
  <c r="P147" i="4"/>
  <c r="X146" i="4"/>
  <c r="P146" i="4"/>
  <c r="X145" i="4"/>
  <c r="P145" i="4"/>
  <c r="V144" i="4"/>
  <c r="U144" i="4"/>
  <c r="T144" i="4"/>
  <c r="S144" i="4"/>
  <c r="R144" i="4"/>
  <c r="X143" i="4"/>
  <c r="P143" i="4"/>
  <c r="X142" i="4"/>
  <c r="P142" i="4"/>
  <c r="X141" i="4"/>
  <c r="P141" i="4"/>
  <c r="V140" i="4"/>
  <c r="U140" i="4"/>
  <c r="T140" i="4"/>
  <c r="S140" i="4"/>
  <c r="R140" i="4"/>
  <c r="X139" i="4"/>
  <c r="P139" i="4"/>
  <c r="V138" i="4"/>
  <c r="U138" i="4"/>
  <c r="T138" i="4"/>
  <c r="S138" i="4"/>
  <c r="R138" i="4"/>
  <c r="P138" i="4" s="1"/>
  <c r="X137" i="4"/>
  <c r="P137" i="4"/>
  <c r="V136" i="4"/>
  <c r="U136" i="4"/>
  <c r="T136" i="4"/>
  <c r="S136" i="4"/>
  <c r="AI136" i="4" s="1"/>
  <c r="R136" i="4"/>
  <c r="P136" i="4" s="1"/>
  <c r="X135" i="4"/>
  <c r="P135" i="4"/>
  <c r="V134" i="4"/>
  <c r="U134" i="4"/>
  <c r="T134" i="4"/>
  <c r="S134" i="4"/>
  <c r="R134" i="4"/>
  <c r="X133" i="4"/>
  <c r="P133" i="4"/>
  <c r="V132" i="4"/>
  <c r="X132" i="4" s="1"/>
  <c r="U132" i="4"/>
  <c r="T132" i="4"/>
  <c r="S132" i="4"/>
  <c r="R132" i="4"/>
  <c r="P132" i="4" s="1"/>
  <c r="X131" i="4"/>
  <c r="P131" i="4"/>
  <c r="X130" i="4"/>
  <c r="P130" i="4"/>
  <c r="V129" i="4"/>
  <c r="U129" i="4"/>
  <c r="T129" i="4"/>
  <c r="S129" i="4"/>
  <c r="R129" i="4"/>
  <c r="X128" i="4"/>
  <c r="P128" i="4"/>
  <c r="X127" i="4"/>
  <c r="P127" i="4"/>
  <c r="V126" i="4"/>
  <c r="U126" i="4"/>
  <c r="T126" i="4"/>
  <c r="S126" i="4"/>
  <c r="R126" i="4"/>
  <c r="P126" i="4" s="1"/>
  <c r="X125" i="4"/>
  <c r="P125" i="4"/>
  <c r="X124" i="4"/>
  <c r="P124" i="4"/>
  <c r="V123" i="4"/>
  <c r="U123" i="4"/>
  <c r="T123" i="4"/>
  <c r="S123" i="4"/>
  <c r="R123" i="4"/>
  <c r="P123" i="4" s="1"/>
  <c r="X122" i="4"/>
  <c r="P122" i="4"/>
  <c r="X121" i="4"/>
  <c r="P121" i="4"/>
  <c r="V120" i="4"/>
  <c r="U120" i="4"/>
  <c r="T120" i="4"/>
  <c r="S120" i="4"/>
  <c r="R120" i="4"/>
  <c r="P120" i="4" s="1"/>
  <c r="V119" i="4"/>
  <c r="U119" i="4"/>
  <c r="T119" i="4"/>
  <c r="S119" i="4"/>
  <c r="R119" i="4"/>
  <c r="V118" i="4"/>
  <c r="U118" i="4"/>
  <c r="T118" i="4"/>
  <c r="S118" i="4"/>
  <c r="R118" i="4"/>
  <c r="P118" i="4" s="1"/>
  <c r="V117" i="4"/>
  <c r="U117" i="4"/>
  <c r="T117" i="4"/>
  <c r="S117" i="4"/>
  <c r="R117" i="4"/>
  <c r="V116" i="4"/>
  <c r="U116" i="4"/>
  <c r="T116" i="4"/>
  <c r="S116" i="4"/>
  <c r="R116" i="4"/>
  <c r="P116" i="4" s="1"/>
  <c r="V115" i="4"/>
  <c r="U115" i="4"/>
  <c r="T115" i="4"/>
  <c r="S115" i="4"/>
  <c r="R115" i="4"/>
  <c r="X114" i="4"/>
  <c r="P114" i="4"/>
  <c r="X113" i="4"/>
  <c r="P113" i="4"/>
  <c r="V112" i="4"/>
  <c r="U112" i="4"/>
  <c r="T112" i="4"/>
  <c r="S112" i="4"/>
  <c r="R112" i="4"/>
  <c r="P112" i="4" s="1"/>
  <c r="X111" i="4"/>
  <c r="P111" i="4"/>
  <c r="X110" i="4"/>
  <c r="P110" i="4"/>
  <c r="V109" i="4"/>
  <c r="U109" i="4"/>
  <c r="T109" i="4"/>
  <c r="S109" i="4"/>
  <c r="R109" i="4"/>
  <c r="P109" i="4" s="1"/>
  <c r="X108" i="4"/>
  <c r="P108" i="4"/>
  <c r="V107" i="4"/>
  <c r="U107" i="4"/>
  <c r="T107" i="4"/>
  <c r="S107" i="4"/>
  <c r="R107" i="4"/>
  <c r="P107" i="4" s="1"/>
  <c r="X106" i="4"/>
  <c r="P106" i="4"/>
  <c r="V105" i="4"/>
  <c r="U105" i="4"/>
  <c r="T105" i="4"/>
  <c r="S105" i="4"/>
  <c r="R105" i="4"/>
  <c r="V104" i="4"/>
  <c r="U104" i="4"/>
  <c r="T104" i="4"/>
  <c r="S104" i="4"/>
  <c r="R104" i="4"/>
  <c r="P104" i="4" s="1"/>
  <c r="V103" i="4"/>
  <c r="U103" i="4"/>
  <c r="T103" i="4"/>
  <c r="S103" i="4"/>
  <c r="R103" i="4"/>
  <c r="P103" i="4" s="1"/>
  <c r="V102" i="4"/>
  <c r="U102" i="4"/>
  <c r="T102" i="4"/>
  <c r="S102" i="4"/>
  <c r="R102" i="4"/>
  <c r="P102" i="4" s="1"/>
  <c r="V101" i="4"/>
  <c r="U101" i="4"/>
  <c r="T101" i="4"/>
  <c r="S101" i="4"/>
  <c r="R101" i="4"/>
  <c r="X100" i="4"/>
  <c r="P100" i="4"/>
  <c r="V99" i="4"/>
  <c r="AN99" i="4" s="1"/>
  <c r="AS99" i="4" s="1"/>
  <c r="U99" i="4"/>
  <c r="T99" i="4"/>
  <c r="S99" i="4"/>
  <c r="AH99" i="4" s="1"/>
  <c r="R99" i="4"/>
  <c r="P99" i="4" s="1"/>
  <c r="X98" i="4"/>
  <c r="P98" i="4"/>
  <c r="V97" i="4"/>
  <c r="U97" i="4"/>
  <c r="T97" i="4"/>
  <c r="S97" i="4"/>
  <c r="R97" i="4"/>
  <c r="V96" i="4"/>
  <c r="U96" i="4"/>
  <c r="T96" i="4"/>
  <c r="S96" i="4"/>
  <c r="R96" i="4"/>
  <c r="P96" i="4" s="1"/>
  <c r="V95" i="4"/>
  <c r="U95" i="4"/>
  <c r="T95" i="4"/>
  <c r="S95" i="4"/>
  <c r="R95" i="4"/>
  <c r="V94" i="4"/>
  <c r="U94" i="4"/>
  <c r="T94" i="4"/>
  <c r="S94" i="4"/>
  <c r="R94" i="4"/>
  <c r="P94" i="4" s="1"/>
  <c r="V93" i="4"/>
  <c r="U93" i="4"/>
  <c r="T93" i="4"/>
  <c r="S93" i="4"/>
  <c r="R93" i="4"/>
  <c r="V92" i="4"/>
  <c r="U92" i="4"/>
  <c r="T92" i="4"/>
  <c r="S92" i="4"/>
  <c r="R92" i="4"/>
  <c r="P92" i="4"/>
  <c r="X91" i="4"/>
  <c r="P91" i="4"/>
  <c r="V90" i="4"/>
  <c r="U90" i="4"/>
  <c r="T90" i="4"/>
  <c r="S90" i="4"/>
  <c r="R90" i="4"/>
  <c r="P90" i="4"/>
  <c r="X89" i="4"/>
  <c r="P89" i="4"/>
  <c r="V88" i="4"/>
  <c r="U88" i="4"/>
  <c r="T88" i="4"/>
  <c r="S88" i="4"/>
  <c r="R88" i="4"/>
  <c r="P88" i="4"/>
  <c r="X87" i="4"/>
  <c r="P87" i="4"/>
  <c r="V86" i="4"/>
  <c r="U86" i="4"/>
  <c r="T86" i="4"/>
  <c r="S86" i="4"/>
  <c r="R86" i="4"/>
  <c r="X85" i="4"/>
  <c r="P85" i="4"/>
  <c r="X84" i="4"/>
  <c r="P84" i="4"/>
  <c r="V83" i="4"/>
  <c r="U83" i="4"/>
  <c r="T83" i="4"/>
  <c r="S83" i="4"/>
  <c r="R83" i="4"/>
  <c r="P83" i="4"/>
  <c r="X82" i="4"/>
  <c r="P82" i="4"/>
  <c r="X81" i="4"/>
  <c r="P81" i="4"/>
  <c r="V80" i="4"/>
  <c r="U80" i="4"/>
  <c r="T80" i="4"/>
  <c r="S80" i="4"/>
  <c r="R80" i="4"/>
  <c r="P80" i="4" s="1"/>
  <c r="X79" i="4"/>
  <c r="P79" i="4"/>
  <c r="X78" i="4"/>
  <c r="P78" i="4"/>
  <c r="V77" i="4"/>
  <c r="U77" i="4"/>
  <c r="T77" i="4"/>
  <c r="S77" i="4"/>
  <c r="R77" i="4"/>
  <c r="P77" i="4" s="1"/>
  <c r="X76" i="4"/>
  <c r="P76" i="4"/>
  <c r="V75" i="4"/>
  <c r="U75" i="4"/>
  <c r="T75" i="4"/>
  <c r="S75" i="4"/>
  <c r="R75" i="4"/>
  <c r="P75" i="4" s="1"/>
  <c r="X74" i="4"/>
  <c r="P74" i="4"/>
  <c r="V73" i="4"/>
  <c r="U73" i="4"/>
  <c r="T73" i="4"/>
  <c r="S73" i="4"/>
  <c r="R73" i="4"/>
  <c r="P73" i="4" s="1"/>
  <c r="X72" i="4"/>
  <c r="P72" i="4"/>
  <c r="V71" i="4"/>
  <c r="U71" i="4"/>
  <c r="T71" i="4"/>
  <c r="S71" i="4"/>
  <c r="R71" i="4"/>
  <c r="X70" i="4"/>
  <c r="P70" i="4"/>
  <c r="X69" i="4"/>
  <c r="P69" i="4"/>
  <c r="V68" i="4"/>
  <c r="U68" i="4"/>
  <c r="T68" i="4"/>
  <c r="S68" i="4"/>
  <c r="R68" i="4"/>
  <c r="P68" i="4" s="1"/>
  <c r="X67" i="4"/>
  <c r="P67" i="4"/>
  <c r="X66" i="4"/>
  <c r="P66" i="4"/>
  <c r="V65" i="4"/>
  <c r="U65" i="4"/>
  <c r="T65" i="4"/>
  <c r="S65" i="4"/>
  <c r="R65" i="4"/>
  <c r="P65" i="4"/>
  <c r="X64" i="4"/>
  <c r="P64" i="4"/>
  <c r="X63" i="4"/>
  <c r="P63" i="4"/>
  <c r="V62" i="4"/>
  <c r="X62" i="4" s="1"/>
  <c r="U62" i="4"/>
  <c r="T62" i="4"/>
  <c r="S62" i="4"/>
  <c r="R62" i="4"/>
  <c r="P62" i="4" s="1"/>
  <c r="X61" i="4"/>
  <c r="P61" i="4"/>
  <c r="X60" i="4"/>
  <c r="P60" i="4"/>
  <c r="V59" i="4"/>
  <c r="U59" i="4"/>
  <c r="T59" i="4"/>
  <c r="S59" i="4"/>
  <c r="R59" i="4"/>
  <c r="X58" i="4"/>
  <c r="P58" i="4"/>
  <c r="V57" i="4"/>
  <c r="U57" i="4"/>
  <c r="T57" i="4"/>
  <c r="S57" i="4"/>
  <c r="R57" i="4"/>
  <c r="P57" i="4" s="1"/>
  <c r="X56" i="4"/>
  <c r="P56" i="4"/>
  <c r="X55" i="4"/>
  <c r="P55" i="4"/>
  <c r="X54" i="4"/>
  <c r="P54" i="4"/>
  <c r="X53" i="4"/>
  <c r="P53" i="4"/>
  <c r="V52" i="4"/>
  <c r="U52" i="4"/>
  <c r="T52" i="4"/>
  <c r="S52" i="4"/>
  <c r="R52" i="4"/>
  <c r="X51" i="4"/>
  <c r="P51" i="4"/>
  <c r="X50" i="4"/>
  <c r="P50" i="4"/>
  <c r="X49" i="4"/>
  <c r="P49" i="4"/>
  <c r="X48" i="4"/>
  <c r="P48" i="4"/>
  <c r="X47" i="4"/>
  <c r="P47" i="4"/>
  <c r="V46" i="4"/>
  <c r="X46" i="4" s="1"/>
  <c r="U46" i="4"/>
  <c r="T46" i="4"/>
  <c r="S46" i="4"/>
  <c r="R46" i="4"/>
  <c r="P46" i="4" s="1"/>
  <c r="X45" i="4"/>
  <c r="P45" i="4"/>
  <c r="X44" i="4"/>
  <c r="P44" i="4"/>
  <c r="X43" i="4"/>
  <c r="P43" i="4"/>
  <c r="X42" i="4"/>
  <c r="P42" i="4"/>
  <c r="X41" i="4"/>
  <c r="P41" i="4"/>
  <c r="X40" i="4"/>
  <c r="P40" i="4"/>
  <c r="X39" i="4"/>
  <c r="P39" i="4"/>
  <c r="X38" i="4"/>
  <c r="P38" i="4"/>
  <c r="V37" i="4"/>
  <c r="U37" i="4"/>
  <c r="T37" i="4"/>
  <c r="S37" i="4"/>
  <c r="R37" i="4"/>
  <c r="X36" i="4"/>
  <c r="P36" i="4"/>
  <c r="X35" i="4"/>
  <c r="P35" i="4"/>
  <c r="V34" i="4"/>
  <c r="U34" i="4"/>
  <c r="T34" i="4"/>
  <c r="S34" i="4"/>
  <c r="R34" i="4"/>
  <c r="P34" i="4" s="1"/>
  <c r="X33" i="4"/>
  <c r="P33" i="4"/>
  <c r="X32" i="4"/>
  <c r="P32" i="4"/>
  <c r="V31" i="4"/>
  <c r="U31" i="4"/>
  <c r="T31" i="4"/>
  <c r="S31" i="4"/>
  <c r="R31" i="4"/>
  <c r="P31" i="4"/>
  <c r="X30" i="4"/>
  <c r="P30" i="4"/>
  <c r="V29" i="4"/>
  <c r="U29" i="4"/>
  <c r="T29" i="4"/>
  <c r="S29" i="4"/>
  <c r="R29" i="4"/>
  <c r="P29" i="4"/>
  <c r="X28" i="4"/>
  <c r="P28" i="4"/>
  <c r="V27" i="4"/>
  <c r="U27" i="4"/>
  <c r="T27" i="4"/>
  <c r="S27" i="4"/>
  <c r="R27" i="4"/>
  <c r="X26" i="4"/>
  <c r="P26" i="4"/>
  <c r="V25" i="4"/>
  <c r="U25" i="4"/>
  <c r="T25" i="4"/>
  <c r="S25" i="4"/>
  <c r="R25" i="4"/>
  <c r="P25" i="4"/>
  <c r="X24" i="4"/>
  <c r="P24" i="4"/>
  <c r="V23" i="4"/>
  <c r="U23" i="4"/>
  <c r="T23" i="4"/>
  <c r="S23" i="4"/>
  <c r="R23" i="4"/>
  <c r="P23" i="4"/>
  <c r="X22" i="4"/>
  <c r="P22" i="4"/>
  <c r="X21" i="4"/>
  <c r="P21" i="4"/>
  <c r="X20" i="4"/>
  <c r="P20" i="4"/>
  <c r="V19" i="4"/>
  <c r="U19" i="4"/>
  <c r="T19" i="4"/>
  <c r="S19" i="4"/>
  <c r="R19" i="4"/>
  <c r="P19" i="4" s="1"/>
  <c r="X18" i="4"/>
  <c r="P18" i="4"/>
  <c r="X17" i="4"/>
  <c r="P17" i="4"/>
  <c r="X16" i="4"/>
  <c r="P16" i="4"/>
  <c r="V15" i="4"/>
  <c r="U15" i="4"/>
  <c r="T15" i="4"/>
  <c r="S15" i="4"/>
  <c r="R15" i="4"/>
  <c r="X14" i="4"/>
  <c r="P14" i="4"/>
  <c r="V13" i="4"/>
  <c r="U13" i="4"/>
  <c r="T13" i="4"/>
  <c r="S13" i="4"/>
  <c r="R13" i="4"/>
  <c r="P13" i="4" s="1"/>
  <c r="X12" i="4"/>
  <c r="P12" i="4"/>
  <c r="V11" i="4"/>
  <c r="U11" i="4"/>
  <c r="T11" i="4"/>
  <c r="S11" i="4"/>
  <c r="R11" i="4"/>
  <c r="P11" i="4" s="1"/>
  <c r="X10" i="4"/>
  <c r="P10" i="4"/>
  <c r="V9" i="4"/>
  <c r="U9" i="4"/>
  <c r="T9" i="4"/>
  <c r="S9" i="4"/>
  <c r="R9" i="4"/>
  <c r="P9" i="4" s="1"/>
  <c r="X8" i="4"/>
  <c r="P8" i="4"/>
  <c r="X7" i="4"/>
  <c r="P7" i="4"/>
  <c r="V6" i="4"/>
  <c r="U6" i="4"/>
  <c r="T6" i="4"/>
  <c r="S6" i="4"/>
  <c r="R6" i="4"/>
  <c r="P6" i="4" s="1"/>
  <c r="X5" i="4"/>
  <c r="P5" i="4"/>
  <c r="X4" i="4"/>
  <c r="P4" i="4"/>
  <c r="X258" i="3"/>
  <c r="X256" i="3"/>
  <c r="X254" i="3"/>
  <c r="X252" i="3"/>
  <c r="X250" i="3"/>
  <c r="X248" i="3"/>
  <c r="X246" i="3"/>
  <c r="X244" i="3"/>
  <c r="X242" i="3"/>
  <c r="X240" i="3"/>
  <c r="X238" i="3"/>
  <c r="X236" i="3"/>
  <c r="X232" i="3"/>
  <c r="X231" i="3"/>
  <c r="X229" i="3"/>
  <c r="X228" i="3"/>
  <c r="X226" i="3"/>
  <c r="X225" i="3"/>
  <c r="X223" i="3"/>
  <c r="X222" i="3"/>
  <c r="X220" i="3"/>
  <c r="X219" i="3"/>
  <c r="X217" i="3"/>
  <c r="X216" i="3"/>
  <c r="X214" i="3"/>
  <c r="X213" i="3"/>
  <c r="X211" i="3"/>
  <c r="X209" i="3"/>
  <c r="X207" i="3"/>
  <c r="X205" i="3"/>
  <c r="X204" i="3"/>
  <c r="X203" i="3"/>
  <c r="X201" i="3"/>
  <c r="X200" i="3"/>
  <c r="X199" i="3"/>
  <c r="X197" i="3"/>
  <c r="X196" i="3"/>
  <c r="X195" i="3"/>
  <c r="X193" i="3"/>
  <c r="X192" i="3"/>
  <c r="X191" i="3"/>
  <c r="X189" i="3"/>
  <c r="X188" i="3"/>
  <c r="X187" i="3"/>
  <c r="X185" i="3"/>
  <c r="X184" i="3"/>
  <c r="X183" i="3"/>
  <c r="X181" i="3"/>
  <c r="X180" i="3"/>
  <c r="X179" i="3"/>
  <c r="X177" i="3"/>
  <c r="X176" i="3"/>
  <c r="X175" i="3"/>
  <c r="X173" i="3"/>
  <c r="X172" i="3"/>
  <c r="X171" i="3"/>
  <c r="X169" i="3"/>
  <c r="X168" i="3"/>
  <c r="X167" i="3"/>
  <c r="X165" i="3"/>
  <c r="X164" i="3"/>
  <c r="X163" i="3"/>
  <c r="X161" i="3"/>
  <c r="X160" i="3"/>
  <c r="X159" i="3"/>
  <c r="X157" i="3"/>
  <c r="X156" i="3"/>
  <c r="X155" i="3"/>
  <c r="X153" i="3"/>
  <c r="X152" i="3"/>
  <c r="X151" i="3"/>
  <c r="X149" i="3"/>
  <c r="X148" i="3"/>
  <c r="X147" i="3"/>
  <c r="X145" i="3"/>
  <c r="X144" i="3"/>
  <c r="X143" i="3"/>
  <c r="X141" i="3"/>
  <c r="X140" i="3"/>
  <c r="X139" i="3"/>
  <c r="X137" i="3"/>
  <c r="X135" i="3"/>
  <c r="X133" i="3"/>
  <c r="X131" i="3"/>
  <c r="X129" i="3"/>
  <c r="X128" i="3"/>
  <c r="X126" i="3"/>
  <c r="X125" i="3"/>
  <c r="X123" i="3"/>
  <c r="X122" i="3"/>
  <c r="X120" i="3"/>
  <c r="X119" i="3"/>
  <c r="X112" i="3"/>
  <c r="X111" i="3"/>
  <c r="X109" i="3"/>
  <c r="X108" i="3"/>
  <c r="X106" i="3"/>
  <c r="X104" i="3"/>
  <c r="X98" i="3"/>
  <c r="X96" i="3"/>
  <c r="X89" i="3"/>
  <c r="X87" i="3"/>
  <c r="X85" i="3"/>
  <c r="X83" i="3"/>
  <c r="X82" i="3"/>
  <c r="X80" i="3"/>
  <c r="X79" i="3"/>
  <c r="X77" i="3"/>
  <c r="X76" i="3"/>
  <c r="X74" i="3"/>
  <c r="X72" i="3"/>
  <c r="X70" i="3"/>
  <c r="X68" i="3"/>
  <c r="X67" i="3"/>
  <c r="X65" i="3"/>
  <c r="X64" i="3"/>
  <c r="X62" i="3"/>
  <c r="X61" i="3"/>
  <c r="X59" i="3"/>
  <c r="X58" i="3"/>
  <c r="X56" i="3"/>
  <c r="X54" i="3"/>
  <c r="X53" i="3"/>
  <c r="X52" i="3"/>
  <c r="X51" i="3"/>
  <c r="X49" i="3"/>
  <c r="X48" i="3"/>
  <c r="X47" i="3"/>
  <c r="X46" i="3"/>
  <c r="X45" i="3"/>
  <c r="X43" i="3"/>
  <c r="X42" i="3"/>
  <c r="X41" i="3"/>
  <c r="X40" i="3"/>
  <c r="X39" i="3"/>
  <c r="X38" i="3"/>
  <c r="X37" i="3"/>
  <c r="X36" i="3"/>
  <c r="X34" i="3"/>
  <c r="X33" i="3"/>
  <c r="X31" i="3"/>
  <c r="X30" i="3"/>
  <c r="X28" i="3"/>
  <c r="X26" i="3"/>
  <c r="X24" i="3"/>
  <c r="X22" i="3"/>
  <c r="X20" i="3"/>
  <c r="X19" i="3"/>
  <c r="X18" i="3"/>
  <c r="X16" i="3"/>
  <c r="X15" i="3"/>
  <c r="X14" i="3"/>
  <c r="X12" i="3"/>
  <c r="X10" i="3"/>
  <c r="X8" i="3"/>
  <c r="X6" i="3"/>
  <c r="X5" i="3"/>
  <c r="X3" i="3"/>
  <c r="X2" i="3"/>
  <c r="P258" i="3"/>
  <c r="P256" i="3"/>
  <c r="P254" i="3"/>
  <c r="P252" i="3"/>
  <c r="P250" i="3"/>
  <c r="P248" i="3"/>
  <c r="P246" i="3"/>
  <c r="P244" i="3"/>
  <c r="P242" i="3"/>
  <c r="P240" i="3"/>
  <c r="P238" i="3"/>
  <c r="P236" i="3"/>
  <c r="P232" i="3"/>
  <c r="P231" i="3"/>
  <c r="P229" i="3"/>
  <c r="P228" i="3"/>
  <c r="P226" i="3"/>
  <c r="P225" i="3"/>
  <c r="P223" i="3"/>
  <c r="P222" i="3"/>
  <c r="P220" i="3"/>
  <c r="P219" i="3"/>
  <c r="P217" i="3"/>
  <c r="P216" i="3"/>
  <c r="P214" i="3"/>
  <c r="P213" i="3"/>
  <c r="P211" i="3"/>
  <c r="P209" i="3"/>
  <c r="P207" i="3"/>
  <c r="P205" i="3"/>
  <c r="P204" i="3"/>
  <c r="P203" i="3"/>
  <c r="P201" i="3"/>
  <c r="P200" i="3"/>
  <c r="P199" i="3"/>
  <c r="P197" i="3"/>
  <c r="P196" i="3"/>
  <c r="P195" i="3"/>
  <c r="P193" i="3"/>
  <c r="P192" i="3"/>
  <c r="P191" i="3"/>
  <c r="P189" i="3"/>
  <c r="P188" i="3"/>
  <c r="P187" i="3"/>
  <c r="P185" i="3"/>
  <c r="P184" i="3"/>
  <c r="P183" i="3"/>
  <c r="P181" i="3"/>
  <c r="P180" i="3"/>
  <c r="P179" i="3"/>
  <c r="P177" i="3"/>
  <c r="P176" i="3"/>
  <c r="P175" i="3"/>
  <c r="P173" i="3"/>
  <c r="P172" i="3"/>
  <c r="P171" i="3"/>
  <c r="P169" i="3"/>
  <c r="P168" i="3"/>
  <c r="P167" i="3"/>
  <c r="P165" i="3"/>
  <c r="P164" i="3"/>
  <c r="P163" i="3"/>
  <c r="P161" i="3"/>
  <c r="P160" i="3"/>
  <c r="P159" i="3"/>
  <c r="P157" i="3"/>
  <c r="P156" i="3"/>
  <c r="P155" i="3"/>
  <c r="P153" i="3"/>
  <c r="P152" i="3"/>
  <c r="P151" i="3"/>
  <c r="P149" i="3"/>
  <c r="P148" i="3"/>
  <c r="P147" i="3"/>
  <c r="P145" i="3"/>
  <c r="P144" i="3"/>
  <c r="P143" i="3"/>
  <c r="P141" i="3"/>
  <c r="P140" i="3"/>
  <c r="P139" i="3"/>
  <c r="P137" i="3"/>
  <c r="P135" i="3"/>
  <c r="P133" i="3"/>
  <c r="P131" i="3"/>
  <c r="P129" i="3"/>
  <c r="P128" i="3"/>
  <c r="P126" i="3"/>
  <c r="P125" i="3"/>
  <c r="P123" i="3"/>
  <c r="P122" i="3"/>
  <c r="P120" i="3"/>
  <c r="P119" i="3"/>
  <c r="P112" i="3"/>
  <c r="P111" i="3"/>
  <c r="P109" i="3"/>
  <c r="P108" i="3"/>
  <c r="P106" i="3"/>
  <c r="P104" i="3"/>
  <c r="P98" i="3"/>
  <c r="P96" i="3"/>
  <c r="P89" i="3"/>
  <c r="P87" i="3"/>
  <c r="P85" i="3"/>
  <c r="P83" i="3"/>
  <c r="P82" i="3"/>
  <c r="P80" i="3"/>
  <c r="P79" i="3"/>
  <c r="P77" i="3"/>
  <c r="P76" i="3"/>
  <c r="P74" i="3"/>
  <c r="P72" i="3"/>
  <c r="P70" i="3"/>
  <c r="P68" i="3"/>
  <c r="P67" i="3"/>
  <c r="P65" i="3"/>
  <c r="P64" i="3"/>
  <c r="P62" i="3"/>
  <c r="P61" i="3"/>
  <c r="P59" i="3"/>
  <c r="P58" i="3"/>
  <c r="P56" i="3"/>
  <c r="P54" i="3"/>
  <c r="P53" i="3"/>
  <c r="P52" i="3"/>
  <c r="P51" i="3"/>
  <c r="P49" i="3"/>
  <c r="P48" i="3"/>
  <c r="P47" i="3"/>
  <c r="P46" i="3"/>
  <c r="P45" i="3"/>
  <c r="P43" i="3"/>
  <c r="P42" i="3"/>
  <c r="P41" i="3"/>
  <c r="P40" i="3"/>
  <c r="P39" i="3"/>
  <c r="P38" i="3"/>
  <c r="P37" i="3"/>
  <c r="P36" i="3"/>
  <c r="P34" i="3"/>
  <c r="P33" i="3"/>
  <c r="P31" i="3"/>
  <c r="P30" i="3"/>
  <c r="P28" i="3"/>
  <c r="P26" i="3"/>
  <c r="P24" i="3"/>
  <c r="P22" i="3"/>
  <c r="P20" i="3"/>
  <c r="P19" i="3"/>
  <c r="P18" i="3"/>
  <c r="P16" i="3"/>
  <c r="P15" i="3"/>
  <c r="P14" i="3"/>
  <c r="P12" i="3"/>
  <c r="P10" i="3"/>
  <c r="P8" i="3"/>
  <c r="P6" i="3"/>
  <c r="P5" i="3"/>
  <c r="P3" i="3"/>
  <c r="P2" i="3"/>
  <c r="V235" i="3"/>
  <c r="X235" i="3" s="1"/>
  <c r="U235" i="3"/>
  <c r="T235" i="3"/>
  <c r="S235" i="3"/>
  <c r="R235" i="3"/>
  <c r="P235" i="3" s="1"/>
  <c r="V234" i="3"/>
  <c r="X234" i="3" s="1"/>
  <c r="U234" i="3"/>
  <c r="T234" i="3"/>
  <c r="S234" i="3"/>
  <c r="R234" i="3"/>
  <c r="P234" i="3" s="1"/>
  <c r="V118" i="3"/>
  <c r="X118" i="3" s="1"/>
  <c r="U118" i="3"/>
  <c r="T118" i="3"/>
  <c r="S118" i="3"/>
  <c r="R118" i="3"/>
  <c r="P118" i="3" s="1"/>
  <c r="V117" i="3"/>
  <c r="X117" i="3" s="1"/>
  <c r="U117" i="3"/>
  <c r="T117" i="3"/>
  <c r="S117" i="3"/>
  <c r="R117" i="3"/>
  <c r="P117" i="3" s="1"/>
  <c r="V136" i="3"/>
  <c r="X136" i="3" s="1"/>
  <c r="U136" i="3"/>
  <c r="T136" i="3"/>
  <c r="S136" i="3"/>
  <c r="R136" i="3"/>
  <c r="P136" i="3" s="1"/>
  <c r="V259" i="3"/>
  <c r="X259" i="3" s="1"/>
  <c r="U259" i="3"/>
  <c r="T259" i="3"/>
  <c r="S259" i="3"/>
  <c r="V257" i="3"/>
  <c r="X257" i="3" s="1"/>
  <c r="U257" i="3"/>
  <c r="T257" i="3"/>
  <c r="S257" i="3"/>
  <c r="V255" i="3"/>
  <c r="X255" i="3" s="1"/>
  <c r="U255" i="3"/>
  <c r="T255" i="3"/>
  <c r="S255" i="3"/>
  <c r="V253" i="3"/>
  <c r="X253" i="3" s="1"/>
  <c r="U253" i="3"/>
  <c r="T253" i="3"/>
  <c r="S253" i="3"/>
  <c r="V251" i="3"/>
  <c r="X251" i="3" s="1"/>
  <c r="U251" i="3"/>
  <c r="T251" i="3"/>
  <c r="S251" i="3"/>
  <c r="V249" i="3"/>
  <c r="X249" i="3" s="1"/>
  <c r="U249" i="3"/>
  <c r="T249" i="3"/>
  <c r="S249" i="3"/>
  <c r="V247" i="3"/>
  <c r="X247" i="3" s="1"/>
  <c r="U247" i="3"/>
  <c r="T247" i="3"/>
  <c r="S247" i="3"/>
  <c r="V245" i="3"/>
  <c r="X245" i="3" s="1"/>
  <c r="U245" i="3"/>
  <c r="T245" i="3"/>
  <c r="S245" i="3"/>
  <c r="V243" i="3"/>
  <c r="X243" i="3" s="1"/>
  <c r="U243" i="3"/>
  <c r="T243" i="3"/>
  <c r="S243" i="3"/>
  <c r="V241" i="3"/>
  <c r="X241" i="3" s="1"/>
  <c r="U241" i="3"/>
  <c r="T241" i="3"/>
  <c r="S241" i="3"/>
  <c r="V239" i="3"/>
  <c r="X239" i="3" s="1"/>
  <c r="U239" i="3"/>
  <c r="T239" i="3"/>
  <c r="S239" i="3"/>
  <c r="V237" i="3"/>
  <c r="X237" i="3" s="1"/>
  <c r="U237" i="3"/>
  <c r="T237" i="3"/>
  <c r="S237" i="3"/>
  <c r="V233" i="3"/>
  <c r="X233" i="3" s="1"/>
  <c r="U233" i="3"/>
  <c r="T233" i="3"/>
  <c r="S233" i="3"/>
  <c r="V230" i="3"/>
  <c r="X230" i="3" s="1"/>
  <c r="U230" i="3"/>
  <c r="T230" i="3"/>
  <c r="S230" i="3"/>
  <c r="V227" i="3"/>
  <c r="X227" i="3" s="1"/>
  <c r="U227" i="3"/>
  <c r="T227" i="3"/>
  <c r="S227" i="3"/>
  <c r="V224" i="3"/>
  <c r="X224" i="3" s="1"/>
  <c r="U224" i="3"/>
  <c r="T224" i="3"/>
  <c r="S224" i="3"/>
  <c r="V221" i="3"/>
  <c r="X221" i="3" s="1"/>
  <c r="U221" i="3"/>
  <c r="T221" i="3"/>
  <c r="S221" i="3"/>
  <c r="V218" i="3"/>
  <c r="X218" i="3" s="1"/>
  <c r="U218" i="3"/>
  <c r="T218" i="3"/>
  <c r="S218" i="3"/>
  <c r="V215" i="3"/>
  <c r="X215" i="3" s="1"/>
  <c r="U215" i="3"/>
  <c r="T215" i="3"/>
  <c r="S215" i="3"/>
  <c r="V212" i="3"/>
  <c r="X212" i="3" s="1"/>
  <c r="U212" i="3"/>
  <c r="T212" i="3"/>
  <c r="S212" i="3"/>
  <c r="V210" i="3"/>
  <c r="X210" i="3" s="1"/>
  <c r="U210" i="3"/>
  <c r="T210" i="3"/>
  <c r="S210" i="3"/>
  <c r="V208" i="3"/>
  <c r="X208" i="3" s="1"/>
  <c r="U208" i="3"/>
  <c r="T208" i="3"/>
  <c r="S208" i="3"/>
  <c r="V206" i="3"/>
  <c r="X206" i="3" s="1"/>
  <c r="U206" i="3"/>
  <c r="T206" i="3"/>
  <c r="S206" i="3"/>
  <c r="V202" i="3"/>
  <c r="X202" i="3" s="1"/>
  <c r="U202" i="3"/>
  <c r="T202" i="3"/>
  <c r="S202" i="3"/>
  <c r="V198" i="3"/>
  <c r="X198" i="3" s="1"/>
  <c r="U198" i="3"/>
  <c r="T198" i="3"/>
  <c r="S198" i="3"/>
  <c r="V194" i="3"/>
  <c r="X194" i="3" s="1"/>
  <c r="U194" i="3"/>
  <c r="T194" i="3"/>
  <c r="S194" i="3"/>
  <c r="V190" i="3"/>
  <c r="X190" i="3" s="1"/>
  <c r="U190" i="3"/>
  <c r="T190" i="3"/>
  <c r="S190" i="3"/>
  <c r="V186" i="3"/>
  <c r="X186" i="3" s="1"/>
  <c r="U186" i="3"/>
  <c r="T186" i="3"/>
  <c r="S186" i="3"/>
  <c r="V182" i="3"/>
  <c r="X182" i="3" s="1"/>
  <c r="U182" i="3"/>
  <c r="T182" i="3"/>
  <c r="S182" i="3"/>
  <c r="V178" i="3"/>
  <c r="X178" i="3" s="1"/>
  <c r="U178" i="3"/>
  <c r="T178" i="3"/>
  <c r="S178" i="3"/>
  <c r="V174" i="3"/>
  <c r="X174" i="3" s="1"/>
  <c r="U174" i="3"/>
  <c r="T174" i="3"/>
  <c r="S174" i="3"/>
  <c r="V170" i="3"/>
  <c r="X170" i="3" s="1"/>
  <c r="U170" i="3"/>
  <c r="T170" i="3"/>
  <c r="S170" i="3"/>
  <c r="V166" i="3"/>
  <c r="X166" i="3" s="1"/>
  <c r="U166" i="3"/>
  <c r="T166" i="3"/>
  <c r="S166" i="3"/>
  <c r="V162" i="3"/>
  <c r="X162" i="3" s="1"/>
  <c r="U162" i="3"/>
  <c r="T162" i="3"/>
  <c r="S162" i="3"/>
  <c r="V158" i="3"/>
  <c r="X158" i="3" s="1"/>
  <c r="U158" i="3"/>
  <c r="T158" i="3"/>
  <c r="S158" i="3"/>
  <c r="V154" i="3"/>
  <c r="X154" i="3" s="1"/>
  <c r="U154" i="3"/>
  <c r="T154" i="3"/>
  <c r="S154" i="3"/>
  <c r="V150" i="3"/>
  <c r="X150" i="3" s="1"/>
  <c r="U150" i="3"/>
  <c r="T150" i="3"/>
  <c r="S150" i="3"/>
  <c r="V146" i="3"/>
  <c r="X146" i="3" s="1"/>
  <c r="U146" i="3"/>
  <c r="T146" i="3"/>
  <c r="S146" i="3"/>
  <c r="V142" i="3"/>
  <c r="X142" i="3" s="1"/>
  <c r="U142" i="3"/>
  <c r="T142" i="3"/>
  <c r="S142" i="3"/>
  <c r="V138" i="3"/>
  <c r="X138" i="3" s="1"/>
  <c r="U138" i="3"/>
  <c r="T138" i="3"/>
  <c r="S138" i="3"/>
  <c r="V134" i="3"/>
  <c r="X134" i="3" s="1"/>
  <c r="U134" i="3"/>
  <c r="T134" i="3"/>
  <c r="S134" i="3"/>
  <c r="V132" i="3"/>
  <c r="X132" i="3" s="1"/>
  <c r="U132" i="3"/>
  <c r="T132" i="3"/>
  <c r="S132" i="3"/>
  <c r="V130" i="3"/>
  <c r="X130" i="3" s="1"/>
  <c r="U130" i="3"/>
  <c r="T130" i="3"/>
  <c r="S130" i="3"/>
  <c r="V127" i="3"/>
  <c r="X127" i="3" s="1"/>
  <c r="U127" i="3"/>
  <c r="T127" i="3"/>
  <c r="S127" i="3"/>
  <c r="V124" i="3"/>
  <c r="X124" i="3" s="1"/>
  <c r="U124" i="3"/>
  <c r="T124" i="3"/>
  <c r="S124" i="3"/>
  <c r="V121" i="3"/>
  <c r="X121" i="3" s="1"/>
  <c r="U121" i="3"/>
  <c r="T121" i="3"/>
  <c r="S121" i="3"/>
  <c r="V116" i="3"/>
  <c r="X116" i="3" s="1"/>
  <c r="U116" i="3"/>
  <c r="T116" i="3"/>
  <c r="S116" i="3"/>
  <c r="V115" i="3"/>
  <c r="X115" i="3" s="1"/>
  <c r="U115" i="3"/>
  <c r="T115" i="3"/>
  <c r="S115" i="3"/>
  <c r="V114" i="3"/>
  <c r="X114" i="3" s="1"/>
  <c r="U114" i="3"/>
  <c r="T114" i="3"/>
  <c r="S114" i="3"/>
  <c r="V113" i="3"/>
  <c r="X113" i="3" s="1"/>
  <c r="U113" i="3"/>
  <c r="T113" i="3"/>
  <c r="S113" i="3"/>
  <c r="V110" i="3"/>
  <c r="X110" i="3" s="1"/>
  <c r="U110" i="3"/>
  <c r="T110" i="3"/>
  <c r="S110" i="3"/>
  <c r="V107" i="3"/>
  <c r="X107" i="3" s="1"/>
  <c r="U107" i="3"/>
  <c r="T107" i="3"/>
  <c r="S107" i="3"/>
  <c r="V105" i="3"/>
  <c r="X105" i="3" s="1"/>
  <c r="U105" i="3"/>
  <c r="T105" i="3"/>
  <c r="S105" i="3"/>
  <c r="V103" i="3"/>
  <c r="X103" i="3" s="1"/>
  <c r="U103" i="3"/>
  <c r="T103" i="3"/>
  <c r="S103" i="3"/>
  <c r="V102" i="3"/>
  <c r="X102" i="3" s="1"/>
  <c r="U102" i="3"/>
  <c r="T102" i="3"/>
  <c r="S102" i="3"/>
  <c r="V101" i="3"/>
  <c r="X101" i="3" s="1"/>
  <c r="U101" i="3"/>
  <c r="T101" i="3"/>
  <c r="S101" i="3"/>
  <c r="V100" i="3"/>
  <c r="X100" i="3" s="1"/>
  <c r="U100" i="3"/>
  <c r="T100" i="3"/>
  <c r="S100" i="3"/>
  <c r="V99" i="3"/>
  <c r="X99" i="3" s="1"/>
  <c r="U99" i="3"/>
  <c r="T99" i="3"/>
  <c r="S99" i="3"/>
  <c r="V97" i="3"/>
  <c r="X97" i="3" s="1"/>
  <c r="U97" i="3"/>
  <c r="T97" i="3"/>
  <c r="S97" i="3"/>
  <c r="V95" i="3"/>
  <c r="X95" i="3" s="1"/>
  <c r="U95" i="3"/>
  <c r="T95" i="3"/>
  <c r="S95" i="3"/>
  <c r="V94" i="3"/>
  <c r="X94" i="3" s="1"/>
  <c r="U94" i="3"/>
  <c r="T94" i="3"/>
  <c r="S94" i="3"/>
  <c r="V93" i="3"/>
  <c r="X93" i="3" s="1"/>
  <c r="U93" i="3"/>
  <c r="T93" i="3"/>
  <c r="S93" i="3"/>
  <c r="V92" i="3"/>
  <c r="X92" i="3" s="1"/>
  <c r="U92" i="3"/>
  <c r="T92" i="3"/>
  <c r="S92" i="3"/>
  <c r="V91" i="3"/>
  <c r="X91" i="3" s="1"/>
  <c r="U91" i="3"/>
  <c r="T91" i="3"/>
  <c r="S91" i="3"/>
  <c r="V90" i="3"/>
  <c r="X90" i="3" s="1"/>
  <c r="U90" i="3"/>
  <c r="T90" i="3"/>
  <c r="S90" i="3"/>
  <c r="V88" i="3"/>
  <c r="X88" i="3" s="1"/>
  <c r="U88" i="3"/>
  <c r="T88" i="3"/>
  <c r="S88" i="3"/>
  <c r="V86" i="3"/>
  <c r="X86" i="3" s="1"/>
  <c r="U86" i="3"/>
  <c r="T86" i="3"/>
  <c r="S86" i="3"/>
  <c r="V84" i="3"/>
  <c r="X84" i="3" s="1"/>
  <c r="U84" i="3"/>
  <c r="T84" i="3"/>
  <c r="S84" i="3"/>
  <c r="V81" i="3"/>
  <c r="X81" i="3" s="1"/>
  <c r="U81" i="3"/>
  <c r="T81" i="3"/>
  <c r="S81" i="3"/>
  <c r="V78" i="3"/>
  <c r="X78" i="3" s="1"/>
  <c r="U78" i="3"/>
  <c r="T78" i="3"/>
  <c r="S78" i="3"/>
  <c r="V75" i="3"/>
  <c r="X75" i="3" s="1"/>
  <c r="U75" i="3"/>
  <c r="T75" i="3"/>
  <c r="S75" i="3"/>
  <c r="V73" i="3"/>
  <c r="X73" i="3" s="1"/>
  <c r="U73" i="3"/>
  <c r="T73" i="3"/>
  <c r="S73" i="3"/>
  <c r="V71" i="3"/>
  <c r="X71" i="3" s="1"/>
  <c r="U71" i="3"/>
  <c r="T71" i="3"/>
  <c r="S71" i="3"/>
  <c r="V69" i="3"/>
  <c r="X69" i="3" s="1"/>
  <c r="U69" i="3"/>
  <c r="T69" i="3"/>
  <c r="S69" i="3"/>
  <c r="V66" i="3"/>
  <c r="X66" i="3" s="1"/>
  <c r="U66" i="3"/>
  <c r="T66" i="3"/>
  <c r="S66" i="3"/>
  <c r="V63" i="3"/>
  <c r="X63" i="3" s="1"/>
  <c r="U63" i="3"/>
  <c r="T63" i="3"/>
  <c r="S63" i="3"/>
  <c r="V60" i="3"/>
  <c r="X60" i="3" s="1"/>
  <c r="U60" i="3"/>
  <c r="T60" i="3"/>
  <c r="S60" i="3"/>
  <c r="V57" i="3"/>
  <c r="X57" i="3" s="1"/>
  <c r="U57" i="3"/>
  <c r="T57" i="3"/>
  <c r="S57" i="3"/>
  <c r="V55" i="3"/>
  <c r="X55" i="3" s="1"/>
  <c r="U55" i="3"/>
  <c r="T55" i="3"/>
  <c r="S55" i="3"/>
  <c r="V50" i="3"/>
  <c r="X50" i="3" s="1"/>
  <c r="U50" i="3"/>
  <c r="T50" i="3"/>
  <c r="S50" i="3"/>
  <c r="V44" i="3"/>
  <c r="X44" i="3" s="1"/>
  <c r="U44" i="3"/>
  <c r="T44" i="3"/>
  <c r="S44" i="3"/>
  <c r="V35" i="3"/>
  <c r="X35" i="3" s="1"/>
  <c r="U35" i="3"/>
  <c r="T35" i="3"/>
  <c r="S35" i="3"/>
  <c r="V32" i="3"/>
  <c r="X32" i="3" s="1"/>
  <c r="U32" i="3"/>
  <c r="T32" i="3"/>
  <c r="S32" i="3"/>
  <c r="V29" i="3"/>
  <c r="X29" i="3" s="1"/>
  <c r="U29" i="3"/>
  <c r="T29" i="3"/>
  <c r="S29" i="3"/>
  <c r="V27" i="3"/>
  <c r="X27" i="3" s="1"/>
  <c r="U27" i="3"/>
  <c r="T27" i="3"/>
  <c r="S27" i="3"/>
  <c r="V25" i="3"/>
  <c r="X25" i="3" s="1"/>
  <c r="U25" i="3"/>
  <c r="T25" i="3"/>
  <c r="S25" i="3"/>
  <c r="V23" i="3"/>
  <c r="X23" i="3" s="1"/>
  <c r="U23" i="3"/>
  <c r="T23" i="3"/>
  <c r="S23" i="3"/>
  <c r="V21" i="3"/>
  <c r="X21" i="3" s="1"/>
  <c r="U21" i="3"/>
  <c r="T21" i="3"/>
  <c r="S21" i="3"/>
  <c r="V17" i="3"/>
  <c r="X17" i="3" s="1"/>
  <c r="U17" i="3"/>
  <c r="T17" i="3"/>
  <c r="S17" i="3"/>
  <c r="V13" i="3"/>
  <c r="X13" i="3" s="1"/>
  <c r="U13" i="3"/>
  <c r="T13" i="3"/>
  <c r="S13" i="3"/>
  <c r="V11" i="3"/>
  <c r="X11" i="3" s="1"/>
  <c r="U11" i="3"/>
  <c r="T11" i="3"/>
  <c r="S11" i="3"/>
  <c r="V9" i="3"/>
  <c r="X9" i="3" s="1"/>
  <c r="U9" i="3"/>
  <c r="T9" i="3"/>
  <c r="S9" i="3"/>
  <c r="V7" i="3"/>
  <c r="X7" i="3" s="1"/>
  <c r="U7" i="3"/>
  <c r="T7" i="3"/>
  <c r="S7" i="3"/>
  <c r="V4" i="3"/>
  <c r="X4" i="3" s="1"/>
  <c r="U4" i="3"/>
  <c r="T4" i="3"/>
  <c r="S4" i="3"/>
  <c r="R44" i="3"/>
  <c r="P44" i="3" s="1"/>
  <c r="R50" i="3"/>
  <c r="P50" i="3" s="1"/>
  <c r="R17" i="3"/>
  <c r="P17" i="3" s="1"/>
  <c r="R95" i="3"/>
  <c r="P95" i="3" s="1"/>
  <c r="R94" i="3"/>
  <c r="P94" i="3" s="1"/>
  <c r="R93" i="3"/>
  <c r="P93" i="3" s="1"/>
  <c r="R92" i="3"/>
  <c r="P92" i="3" s="1"/>
  <c r="R91" i="3"/>
  <c r="P91" i="3" s="1"/>
  <c r="R103" i="3"/>
  <c r="P103" i="3" s="1"/>
  <c r="R102" i="3"/>
  <c r="P102" i="3" s="1"/>
  <c r="R101" i="3"/>
  <c r="P101" i="3" s="1"/>
  <c r="R100" i="3"/>
  <c r="P100" i="3" s="1"/>
  <c r="R116" i="3"/>
  <c r="P116" i="3" s="1"/>
  <c r="R115" i="3"/>
  <c r="P115" i="3" s="1"/>
  <c r="R114" i="3"/>
  <c r="P114" i="3" s="1"/>
  <c r="R206" i="3"/>
  <c r="P206" i="3" s="1"/>
  <c r="R202" i="3"/>
  <c r="P202" i="3" s="1"/>
  <c r="R198" i="3"/>
  <c r="P198" i="3" s="1"/>
  <c r="R194" i="3"/>
  <c r="P194" i="3" s="1"/>
  <c r="R190" i="3"/>
  <c r="P190" i="3" s="1"/>
  <c r="R186" i="3"/>
  <c r="P186" i="3" s="1"/>
  <c r="R182" i="3"/>
  <c r="P182" i="3" s="1"/>
  <c r="R178" i="3"/>
  <c r="P178" i="3" s="1"/>
  <c r="R174" i="3"/>
  <c r="P174" i="3" s="1"/>
  <c r="R170" i="3"/>
  <c r="P170" i="3" s="1"/>
  <c r="R166" i="3"/>
  <c r="P166" i="3" s="1"/>
  <c r="R162" i="3"/>
  <c r="P162" i="3" s="1"/>
  <c r="R158" i="3"/>
  <c r="P158" i="3" s="1"/>
  <c r="R154" i="3"/>
  <c r="P154" i="3" s="1"/>
  <c r="R150" i="3"/>
  <c r="P150" i="3" s="1"/>
  <c r="R146" i="3"/>
  <c r="P146" i="3" s="1"/>
  <c r="R142" i="3"/>
  <c r="P142" i="3" s="1"/>
  <c r="R113" i="3"/>
  <c r="P113" i="3" s="1"/>
  <c r="R110" i="3"/>
  <c r="P110" i="3" s="1"/>
  <c r="R13" i="3"/>
  <c r="P13" i="3" s="1"/>
  <c r="R11" i="3"/>
  <c r="P11" i="3" s="1"/>
  <c r="R9" i="3"/>
  <c r="P9" i="3" s="1"/>
  <c r="R21" i="3"/>
  <c r="P21" i="3" s="1"/>
  <c r="R23" i="3"/>
  <c r="P23" i="3" s="1"/>
  <c r="R25" i="3"/>
  <c r="P25" i="3" s="1"/>
  <c r="R27" i="3"/>
  <c r="P27" i="3" s="1"/>
  <c r="R29" i="3"/>
  <c r="P29" i="3" s="1"/>
  <c r="R55" i="3"/>
  <c r="P55" i="3" s="1"/>
  <c r="R57" i="3"/>
  <c r="P57" i="3" s="1"/>
  <c r="R71" i="3"/>
  <c r="P71" i="3" s="1"/>
  <c r="R73" i="3"/>
  <c r="P73" i="3" s="1"/>
  <c r="R75" i="3"/>
  <c r="P75" i="3" s="1"/>
  <c r="R86" i="3"/>
  <c r="P86" i="3" s="1"/>
  <c r="R88" i="3"/>
  <c r="P88" i="3" s="1"/>
  <c r="R90" i="3"/>
  <c r="P90" i="3" s="1"/>
  <c r="R97" i="3"/>
  <c r="P97" i="3" s="1"/>
  <c r="R99" i="3"/>
  <c r="P99" i="3" s="1"/>
  <c r="R105" i="3"/>
  <c r="P105" i="3" s="1"/>
  <c r="R107" i="3"/>
  <c r="P107" i="3" s="1"/>
  <c r="R132" i="3"/>
  <c r="P132" i="3" s="1"/>
  <c r="R134" i="3"/>
  <c r="P134" i="3" s="1"/>
  <c r="R138" i="3"/>
  <c r="P138" i="3" s="1"/>
  <c r="R208" i="3"/>
  <c r="P208" i="3" s="1"/>
  <c r="R210" i="3"/>
  <c r="P210" i="3" s="1"/>
  <c r="R212" i="3"/>
  <c r="P212" i="3" s="1"/>
  <c r="R237" i="3"/>
  <c r="P237" i="3" s="1"/>
  <c r="R239" i="3"/>
  <c r="P239" i="3" s="1"/>
  <c r="R241" i="3"/>
  <c r="P241" i="3" s="1"/>
  <c r="R243" i="3"/>
  <c r="P243" i="3" s="1"/>
  <c r="R245" i="3"/>
  <c r="P245" i="3" s="1"/>
  <c r="R247" i="3"/>
  <c r="P247" i="3" s="1"/>
  <c r="R249" i="3"/>
  <c r="P249" i="3" s="1"/>
  <c r="R251" i="3"/>
  <c r="P251" i="3" s="1"/>
  <c r="R253" i="3"/>
  <c r="P253" i="3" s="1"/>
  <c r="R255" i="3"/>
  <c r="P255" i="3" s="1"/>
  <c r="R257" i="3"/>
  <c r="P257" i="3" s="1"/>
  <c r="R259" i="3"/>
  <c r="P259" i="3" s="1"/>
  <c r="R233" i="3"/>
  <c r="P233" i="3" s="1"/>
  <c r="R230" i="3"/>
  <c r="P230" i="3" s="1"/>
  <c r="R227" i="3"/>
  <c r="P227" i="3" s="1"/>
  <c r="R224" i="3"/>
  <c r="P224" i="3" s="1"/>
  <c r="R221" i="3"/>
  <c r="P221" i="3" s="1"/>
  <c r="R218" i="3"/>
  <c r="P218" i="3" s="1"/>
  <c r="R215" i="3"/>
  <c r="P215" i="3" s="1"/>
  <c r="R130" i="3"/>
  <c r="P130" i="3" s="1"/>
  <c r="R127" i="3"/>
  <c r="P127" i="3" s="1"/>
  <c r="R124" i="3"/>
  <c r="P124" i="3" s="1"/>
  <c r="R121" i="3"/>
  <c r="P121" i="3" s="1"/>
  <c r="R84" i="3"/>
  <c r="P84" i="3" s="1"/>
  <c r="R81" i="3"/>
  <c r="P81" i="3" s="1"/>
  <c r="R78" i="3"/>
  <c r="P78" i="3" s="1"/>
  <c r="R69" i="3"/>
  <c r="P69" i="3" s="1"/>
  <c r="R66" i="3"/>
  <c r="P66" i="3" s="1"/>
  <c r="R63" i="3"/>
  <c r="P63" i="3" s="1"/>
  <c r="R60" i="3"/>
  <c r="P60" i="3" s="1"/>
  <c r="R35" i="3"/>
  <c r="P35" i="3" s="1"/>
  <c r="R32" i="3"/>
  <c r="P32" i="3" s="1"/>
  <c r="R7" i="3"/>
  <c r="P7" i="3" s="1"/>
  <c r="R4" i="3"/>
  <c r="P4" i="3" s="1"/>
  <c r="AI19" i="4" l="1"/>
  <c r="AL34" i="4"/>
  <c r="AQ34" i="4" s="1"/>
  <c r="AI152" i="4"/>
  <c r="AH180" i="4"/>
  <c r="AL138" i="4"/>
  <c r="AL168" i="4"/>
  <c r="AQ168" i="4" s="1"/>
  <c r="AH164" i="4"/>
  <c r="AI232" i="4"/>
  <c r="AI243" i="4"/>
  <c r="AH6" i="4"/>
  <c r="AI217" i="4"/>
  <c r="AI88" i="4"/>
  <c r="AI90" i="4"/>
  <c r="AG148" i="4"/>
  <c r="AH11" i="4"/>
  <c r="AL210" i="4"/>
  <c r="AQ210" i="4" s="1"/>
  <c r="AH220" i="4"/>
  <c r="AH253" i="4"/>
  <c r="AH196" i="4"/>
  <c r="AN29" i="4"/>
  <c r="AH123" i="4"/>
  <c r="AN200" i="4"/>
  <c r="AS200" i="4" s="1"/>
  <c r="X99" i="4"/>
  <c r="AB99" i="4" s="1"/>
  <c r="AN245" i="4"/>
  <c r="AS245" i="4" s="1"/>
  <c r="AC245" i="4"/>
  <c r="AC247" i="4"/>
  <c r="AN261" i="4"/>
  <c r="AS261" i="4" s="1"/>
  <c r="AB229" i="4"/>
  <c r="AB46" i="4"/>
  <c r="AH132" i="4"/>
  <c r="AN68" i="4"/>
  <c r="AS68" i="4" s="1"/>
  <c r="AN73" i="4"/>
  <c r="AS73" i="4" s="1"/>
  <c r="AM126" i="4"/>
  <c r="AM112" i="4"/>
  <c r="AI126" i="4"/>
  <c r="P15" i="4"/>
  <c r="X19" i="4"/>
  <c r="AD19" i="4" s="1"/>
  <c r="BT19" i="4"/>
  <c r="CH19" i="4" s="1"/>
  <c r="BS19" i="4"/>
  <c r="CG19" i="4" s="1"/>
  <c r="BW19" i="4"/>
  <c r="CK19" i="4" s="1"/>
  <c r="BV19" i="4"/>
  <c r="CJ19" i="4" s="1"/>
  <c r="BU19" i="4"/>
  <c r="AL19" i="4"/>
  <c r="AQ19" i="4" s="1"/>
  <c r="P27" i="4"/>
  <c r="BP57" i="4"/>
  <c r="CD57" i="4" s="1"/>
  <c r="BL57" i="4"/>
  <c r="BZ57" i="4" s="1"/>
  <c r="BO57" i="4"/>
  <c r="CC57" i="4" s="1"/>
  <c r="BN57" i="4"/>
  <c r="BM57" i="4"/>
  <c r="CA57" i="4" s="1"/>
  <c r="AI57" i="4"/>
  <c r="AH57" i="4"/>
  <c r="BO59" i="4"/>
  <c r="CC59" i="4" s="1"/>
  <c r="BN59" i="4"/>
  <c r="CB59" i="4" s="1"/>
  <c r="BM59" i="4"/>
  <c r="CA59" i="4" s="1"/>
  <c r="BL59" i="4"/>
  <c r="BZ59" i="4" s="1"/>
  <c r="BP59" i="4"/>
  <c r="X65" i="4"/>
  <c r="AC65" i="4" s="1"/>
  <c r="BV65" i="4"/>
  <c r="CJ65" i="4" s="1"/>
  <c r="BU65" i="4"/>
  <c r="CI65" i="4" s="1"/>
  <c r="BT65" i="4"/>
  <c r="BS65" i="4"/>
  <c r="CG65" i="4" s="1"/>
  <c r="BW65" i="4"/>
  <c r="CK65" i="4" s="1"/>
  <c r="AL65" i="4"/>
  <c r="AQ65" i="4" s="1"/>
  <c r="BN71" i="4"/>
  <c r="BP71" i="4"/>
  <c r="CD71" i="4" s="1"/>
  <c r="BO71" i="4"/>
  <c r="CC71" i="4" s="1"/>
  <c r="BM71" i="4"/>
  <c r="CA71" i="4" s="1"/>
  <c r="BL71" i="4"/>
  <c r="BZ71" i="4" s="1"/>
  <c r="BP73" i="4"/>
  <c r="CD73" i="4" s="1"/>
  <c r="BL73" i="4"/>
  <c r="BZ73" i="4" s="1"/>
  <c r="BO73" i="4"/>
  <c r="CC73" i="4" s="1"/>
  <c r="BN73" i="4"/>
  <c r="BM73" i="4"/>
  <c r="CA73" i="4" s="1"/>
  <c r="AI73" i="4"/>
  <c r="AH73" i="4"/>
  <c r="BO75" i="4"/>
  <c r="CC75" i="4" s="1"/>
  <c r="BN75" i="4"/>
  <c r="CB75" i="4" s="1"/>
  <c r="BM75" i="4"/>
  <c r="BL75" i="4"/>
  <c r="BZ75" i="4" s="1"/>
  <c r="BP75" i="4"/>
  <c r="CD75" i="4" s="1"/>
  <c r="AG75" i="4"/>
  <c r="BM77" i="4"/>
  <c r="BL77" i="4"/>
  <c r="BZ77" i="4" s="1"/>
  <c r="BP77" i="4"/>
  <c r="CD77" i="4" s="1"/>
  <c r="BO77" i="4"/>
  <c r="CC77" i="4" s="1"/>
  <c r="BN77" i="4"/>
  <c r="CB77" i="4" s="1"/>
  <c r="AI77" i="4"/>
  <c r="AG77" i="4"/>
  <c r="X83" i="4"/>
  <c r="AD83" i="4" s="1"/>
  <c r="BT83" i="4"/>
  <c r="BS83" i="4"/>
  <c r="CG83" i="4" s="1"/>
  <c r="BW83" i="4"/>
  <c r="CK83" i="4" s="1"/>
  <c r="BU83" i="4"/>
  <c r="CI83" i="4" s="1"/>
  <c r="BV83" i="4"/>
  <c r="CJ83" i="4" s="1"/>
  <c r="AN83" i="4"/>
  <c r="AS83" i="4" s="1"/>
  <c r="AL83" i="4"/>
  <c r="AQ83" i="4" s="1"/>
  <c r="BS96" i="4"/>
  <c r="BW96" i="4"/>
  <c r="CK96" i="4" s="1"/>
  <c r="BV96" i="4"/>
  <c r="CJ96" i="4" s="1"/>
  <c r="BU96" i="4"/>
  <c r="CI96" i="4" s="1"/>
  <c r="BT96" i="4"/>
  <c r="CH96" i="4" s="1"/>
  <c r="BP102" i="4"/>
  <c r="CD102" i="4" s="1"/>
  <c r="BO102" i="4"/>
  <c r="CC102" i="4" s="1"/>
  <c r="BN102" i="4"/>
  <c r="BM102" i="4"/>
  <c r="CA102" i="4" s="1"/>
  <c r="BL102" i="4"/>
  <c r="BZ102" i="4" s="1"/>
  <c r="AL118" i="4"/>
  <c r="AQ118" i="4" s="1"/>
  <c r="BU118" i="4"/>
  <c r="CI118" i="4" s="1"/>
  <c r="BT118" i="4"/>
  <c r="BS118" i="4"/>
  <c r="CG118" i="4" s="1"/>
  <c r="BW118" i="4"/>
  <c r="CK118" i="4" s="1"/>
  <c r="BV118" i="4"/>
  <c r="CJ118" i="4" s="1"/>
  <c r="BN120" i="4"/>
  <c r="CB120" i="4" s="1"/>
  <c r="BM120" i="4"/>
  <c r="CA120" i="4" s="1"/>
  <c r="BL120" i="4"/>
  <c r="BZ120" i="4" s="1"/>
  <c r="BO120" i="4"/>
  <c r="BP120" i="4"/>
  <c r="CD120" i="4" s="1"/>
  <c r="X129" i="4"/>
  <c r="AD129" i="4" s="1"/>
  <c r="BV129" i="4"/>
  <c r="CJ129" i="4" s="1"/>
  <c r="BU129" i="4"/>
  <c r="CI129" i="4" s="1"/>
  <c r="BT129" i="4"/>
  <c r="BS129" i="4"/>
  <c r="CG129" i="4" s="1"/>
  <c r="BW129" i="4"/>
  <c r="CK129" i="4" s="1"/>
  <c r="AB132" i="4"/>
  <c r="BW156" i="4"/>
  <c r="CK156" i="4" s="1"/>
  <c r="BV156" i="4"/>
  <c r="CJ156" i="4" s="1"/>
  <c r="BU156" i="4"/>
  <c r="CI156" i="4" s="1"/>
  <c r="BT156" i="4"/>
  <c r="BS156" i="4"/>
  <c r="CG156" i="4" s="1"/>
  <c r="P160" i="4"/>
  <c r="AN160" i="4" s="1"/>
  <c r="AS160" i="4" s="1"/>
  <c r="X164" i="4"/>
  <c r="AD164" i="4" s="1"/>
  <c r="BW164" i="4"/>
  <c r="CK164" i="4" s="1"/>
  <c r="BV164" i="4"/>
  <c r="CJ164" i="4" s="1"/>
  <c r="BU164" i="4"/>
  <c r="CI164" i="4" s="1"/>
  <c r="BT164" i="4"/>
  <c r="BS164" i="4"/>
  <c r="CG164" i="4" s="1"/>
  <c r="AL164" i="4"/>
  <c r="AQ164" i="4" s="1"/>
  <c r="AN164" i="4"/>
  <c r="AS164" i="4" s="1"/>
  <c r="BW172" i="4"/>
  <c r="CK172" i="4" s="1"/>
  <c r="BV172" i="4"/>
  <c r="CJ172" i="4" s="1"/>
  <c r="BU172" i="4"/>
  <c r="CI172" i="4" s="1"/>
  <c r="BT172" i="4"/>
  <c r="CH172" i="4" s="1"/>
  <c r="BS172" i="4"/>
  <c r="P176" i="4"/>
  <c r="AL176" i="4" s="1"/>
  <c r="AQ176" i="4" s="1"/>
  <c r="X180" i="4"/>
  <c r="AD180" i="4" s="1"/>
  <c r="BW180" i="4"/>
  <c r="CK180" i="4" s="1"/>
  <c r="BV180" i="4"/>
  <c r="CJ180" i="4" s="1"/>
  <c r="BU180" i="4"/>
  <c r="CI180" i="4" s="1"/>
  <c r="BT180" i="4"/>
  <c r="BS180" i="4"/>
  <c r="CG180" i="4" s="1"/>
  <c r="AN180" i="4"/>
  <c r="AS180" i="4" s="1"/>
  <c r="AL180" i="4"/>
  <c r="AQ180" i="4" s="1"/>
  <c r="BU188" i="4"/>
  <c r="CI188" i="4" s="1"/>
  <c r="BW188" i="4"/>
  <c r="CK188" i="4" s="1"/>
  <c r="BV188" i="4"/>
  <c r="CJ188" i="4" s="1"/>
  <c r="BT188" i="4"/>
  <c r="CH188" i="4" s="1"/>
  <c r="BS188" i="4"/>
  <c r="AL188" i="4"/>
  <c r="AQ188" i="4" s="1"/>
  <c r="AN188" i="4"/>
  <c r="P192" i="4"/>
  <c r="AN192" i="4" s="1"/>
  <c r="X196" i="4"/>
  <c r="AD196" i="4" s="1"/>
  <c r="BV196" i="4"/>
  <c r="CJ196" i="4" s="1"/>
  <c r="BU196" i="4"/>
  <c r="CI196" i="4" s="1"/>
  <c r="BS196" i="4"/>
  <c r="BW196" i="4"/>
  <c r="CK196" i="4" s="1"/>
  <c r="BT196" i="4"/>
  <c r="CH196" i="4" s="1"/>
  <c r="AL196" i="4"/>
  <c r="AQ196" i="4" s="1"/>
  <c r="AN196" i="4"/>
  <c r="BV204" i="4"/>
  <c r="CJ204" i="4" s="1"/>
  <c r="BU204" i="4"/>
  <c r="CI204" i="4" s="1"/>
  <c r="BT204" i="4"/>
  <c r="CH204" i="4" s="1"/>
  <c r="BS204" i="4"/>
  <c r="BW204" i="4"/>
  <c r="CK204" i="4" s="1"/>
  <c r="AL204" i="4"/>
  <c r="AQ204" i="4" s="1"/>
  <c r="AN204" i="4"/>
  <c r="AS204" i="4" s="1"/>
  <c r="P208" i="4"/>
  <c r="AN208" i="4" s="1"/>
  <c r="AS208" i="4" s="1"/>
  <c r="BP214" i="4"/>
  <c r="CD214" i="4" s="1"/>
  <c r="BO214" i="4"/>
  <c r="CC214" i="4" s="1"/>
  <c r="BN214" i="4"/>
  <c r="CB214" i="4" s="1"/>
  <c r="BM214" i="4"/>
  <c r="CA214" i="4" s="1"/>
  <c r="BL214" i="4"/>
  <c r="X220" i="4"/>
  <c r="AD220" i="4" s="1"/>
  <c r="BG220" i="4" s="1"/>
  <c r="BV220" i="4"/>
  <c r="CJ220" i="4" s="1"/>
  <c r="BU220" i="4"/>
  <c r="CI220" i="4" s="1"/>
  <c r="BT220" i="4"/>
  <c r="CH220" i="4" s="1"/>
  <c r="BS220" i="4"/>
  <c r="BW220" i="4"/>
  <c r="CK220" i="4" s="1"/>
  <c r="AL220" i="4"/>
  <c r="AM220" i="4"/>
  <c r="AR220" i="4" s="1"/>
  <c r="AB226" i="4"/>
  <c r="X232" i="4"/>
  <c r="AD232" i="4" s="1"/>
  <c r="BG232" i="4" s="1"/>
  <c r="BW232" i="4"/>
  <c r="CK232" i="4" s="1"/>
  <c r="BV232" i="4"/>
  <c r="CJ232" i="4" s="1"/>
  <c r="BU232" i="4"/>
  <c r="CI232" i="4" s="1"/>
  <c r="BT232" i="4"/>
  <c r="CH232" i="4" s="1"/>
  <c r="BS232" i="4"/>
  <c r="AN232" i="4"/>
  <c r="AS232" i="4" s="1"/>
  <c r="AM232" i="4"/>
  <c r="AR232" i="4" s="1"/>
  <c r="BM237" i="4"/>
  <c r="CA237" i="4" s="1"/>
  <c r="BL237" i="4"/>
  <c r="BZ237" i="4" s="1"/>
  <c r="BP237" i="4"/>
  <c r="BO237" i="4"/>
  <c r="CC237" i="4" s="1"/>
  <c r="BN237" i="4"/>
  <c r="CB237" i="4" s="1"/>
  <c r="AB239" i="4"/>
  <c r="AG204" i="4"/>
  <c r="AL192" i="4"/>
  <c r="AQ192" i="4" s="1"/>
  <c r="AL232" i="4"/>
  <c r="BP9" i="4"/>
  <c r="CD9" i="4" s="1"/>
  <c r="BO9" i="4"/>
  <c r="BN9" i="4"/>
  <c r="CB9" i="4" s="1"/>
  <c r="BM9" i="4"/>
  <c r="CA9" i="4" s="1"/>
  <c r="BL9" i="4"/>
  <c r="BZ9" i="4" s="1"/>
  <c r="AI9" i="4"/>
  <c r="AH9" i="4"/>
  <c r="BO11" i="4"/>
  <c r="CC11" i="4" s="1"/>
  <c r="BM11" i="4"/>
  <c r="CA11" i="4" s="1"/>
  <c r="BN11" i="4"/>
  <c r="CB11" i="4" s="1"/>
  <c r="BL11" i="4"/>
  <c r="BZ11" i="4" s="1"/>
  <c r="BP11" i="4"/>
  <c r="AG11" i="4"/>
  <c r="BM13" i="4"/>
  <c r="CA13" i="4" s="1"/>
  <c r="BL13" i="4"/>
  <c r="BZ13" i="4" s="1"/>
  <c r="BP13" i="4"/>
  <c r="CD13" i="4" s="1"/>
  <c r="BO13" i="4"/>
  <c r="CC13" i="4" s="1"/>
  <c r="BN13" i="4"/>
  <c r="AI13" i="4"/>
  <c r="AG13" i="4"/>
  <c r="BN15" i="4"/>
  <c r="CB15" i="4" s="1"/>
  <c r="BP15" i="4"/>
  <c r="CD15" i="4" s="1"/>
  <c r="BO15" i="4"/>
  <c r="CC15" i="4" s="1"/>
  <c r="BM15" i="4"/>
  <c r="BL15" i="4"/>
  <c r="BZ15" i="4" s="1"/>
  <c r="AG15" i="4"/>
  <c r="AI15" i="4"/>
  <c r="BP23" i="4"/>
  <c r="CD23" i="4" s="1"/>
  <c r="BO23" i="4"/>
  <c r="BN23" i="4"/>
  <c r="CB23" i="4" s="1"/>
  <c r="BM23" i="4"/>
  <c r="CA23" i="4" s="1"/>
  <c r="BL23" i="4"/>
  <c r="BZ23" i="4" s="1"/>
  <c r="AG23" i="4"/>
  <c r="AI23" i="4"/>
  <c r="BL25" i="4"/>
  <c r="BZ25" i="4" s="1"/>
  <c r="BP25" i="4"/>
  <c r="CD25" i="4" s="1"/>
  <c r="BO25" i="4"/>
  <c r="CC25" i="4" s="1"/>
  <c r="BN25" i="4"/>
  <c r="BM25" i="4"/>
  <c r="CA25" i="4" s="1"/>
  <c r="AI25" i="4"/>
  <c r="AH25" i="4"/>
  <c r="BO27" i="4"/>
  <c r="CC27" i="4" s="1"/>
  <c r="BN27" i="4"/>
  <c r="BM27" i="4"/>
  <c r="CA27" i="4" s="1"/>
  <c r="BL27" i="4"/>
  <c r="BZ27" i="4" s="1"/>
  <c r="BP27" i="4"/>
  <c r="CD27" i="4" s="1"/>
  <c r="AG27" i="4"/>
  <c r="BM29" i="4"/>
  <c r="CA29" i="4" s="1"/>
  <c r="BL29" i="4"/>
  <c r="BZ29" i="4" s="1"/>
  <c r="BP29" i="4"/>
  <c r="CD29" i="4" s="1"/>
  <c r="BO29" i="4"/>
  <c r="CC29" i="4" s="1"/>
  <c r="BN29" i="4"/>
  <c r="AI29" i="4"/>
  <c r="AS29" i="4" s="1"/>
  <c r="AG29" i="4"/>
  <c r="BN31" i="4"/>
  <c r="BP31" i="4"/>
  <c r="CD31" i="4" s="1"/>
  <c r="BO31" i="4"/>
  <c r="CC31" i="4" s="1"/>
  <c r="BL31" i="4"/>
  <c r="BZ31" i="4" s="1"/>
  <c r="BM31" i="4"/>
  <c r="CA31" i="4" s="1"/>
  <c r="AG31" i="4"/>
  <c r="AI31" i="4"/>
  <c r="AH31" i="4"/>
  <c r="Z46" i="4"/>
  <c r="P52" i="4"/>
  <c r="AG52" i="4" s="1"/>
  <c r="Z62" i="4"/>
  <c r="X86" i="4"/>
  <c r="AC86" i="4" s="1"/>
  <c r="BU86" i="4"/>
  <c r="CI86" i="4" s="1"/>
  <c r="BT86" i="4"/>
  <c r="CH86" i="4" s="1"/>
  <c r="BS86" i="4"/>
  <c r="BW86" i="4"/>
  <c r="CK86" i="4" s="1"/>
  <c r="BV86" i="4"/>
  <c r="CJ86" i="4" s="1"/>
  <c r="X88" i="4"/>
  <c r="AC88" i="4" s="1"/>
  <c r="BS88" i="4"/>
  <c r="BW88" i="4"/>
  <c r="CK88" i="4" s="1"/>
  <c r="BV88" i="4"/>
  <c r="CJ88" i="4" s="1"/>
  <c r="BU88" i="4"/>
  <c r="CI88" i="4" s="1"/>
  <c r="BT88" i="4"/>
  <c r="CH88" i="4" s="1"/>
  <c r="AN88" i="4"/>
  <c r="AS88" i="4" s="1"/>
  <c r="AL88" i="4"/>
  <c r="AQ88" i="4" s="1"/>
  <c r="X90" i="4"/>
  <c r="AC90" i="4" s="1"/>
  <c r="BW90" i="4"/>
  <c r="CK90" i="4" s="1"/>
  <c r="BV90" i="4"/>
  <c r="CJ90" i="4" s="1"/>
  <c r="BU90" i="4"/>
  <c r="CI90" i="4" s="1"/>
  <c r="BT90" i="4"/>
  <c r="CH90" i="4" s="1"/>
  <c r="BS90" i="4"/>
  <c r="AN90" i="4"/>
  <c r="AS90" i="4" s="1"/>
  <c r="BW92" i="4"/>
  <c r="CK92" i="4" s="1"/>
  <c r="BV92" i="4"/>
  <c r="CJ92" i="4" s="1"/>
  <c r="BU92" i="4"/>
  <c r="CI92" i="4" s="1"/>
  <c r="BT92" i="4"/>
  <c r="BS92" i="4"/>
  <c r="CG92" i="4" s="1"/>
  <c r="AN92" i="4"/>
  <c r="AS92" i="4" s="1"/>
  <c r="Z99" i="4"/>
  <c r="P101" i="4"/>
  <c r="AL101" i="4" s="1"/>
  <c r="AQ101" i="4" s="1"/>
  <c r="BW103" i="4"/>
  <c r="CK103" i="4" s="1"/>
  <c r="BV103" i="4"/>
  <c r="BU103" i="4"/>
  <c r="CI103" i="4" s="1"/>
  <c r="BT103" i="4"/>
  <c r="CH103" i="4" s="1"/>
  <c r="BS103" i="4"/>
  <c r="CG103" i="4" s="1"/>
  <c r="BP105" i="4"/>
  <c r="CD105" i="4" s="1"/>
  <c r="BO105" i="4"/>
  <c r="CC105" i="4" s="1"/>
  <c r="BN105" i="4"/>
  <c r="BM105" i="4"/>
  <c r="CA105" i="4" s="1"/>
  <c r="BL105" i="4"/>
  <c r="BZ105" i="4" s="1"/>
  <c r="BO107" i="4"/>
  <c r="CC107" i="4" s="1"/>
  <c r="BN107" i="4"/>
  <c r="CB107" i="4" s="1"/>
  <c r="BM107" i="4"/>
  <c r="CA107" i="4" s="1"/>
  <c r="BL107" i="4"/>
  <c r="BZ107" i="4" s="1"/>
  <c r="BP107" i="4"/>
  <c r="AH107" i="4"/>
  <c r="AG107" i="4"/>
  <c r="BM109" i="4"/>
  <c r="CA109" i="4" s="1"/>
  <c r="BL109" i="4"/>
  <c r="BZ109" i="4" s="1"/>
  <c r="BP109" i="4"/>
  <c r="BO109" i="4"/>
  <c r="CC109" i="4" s="1"/>
  <c r="BN109" i="4"/>
  <c r="CB109" i="4" s="1"/>
  <c r="AH109" i="4"/>
  <c r="AG109" i="4"/>
  <c r="AI109" i="4"/>
  <c r="P119" i="4"/>
  <c r="AC132" i="4"/>
  <c r="BW140" i="4"/>
  <c r="CK140" i="4" s="1"/>
  <c r="BV140" i="4"/>
  <c r="CJ140" i="4" s="1"/>
  <c r="BU140" i="4"/>
  <c r="CI140" i="4" s="1"/>
  <c r="BT140" i="4"/>
  <c r="BS140" i="4"/>
  <c r="CG140" i="4" s="1"/>
  <c r="P144" i="4"/>
  <c r="AN144" i="4" s="1"/>
  <c r="AS144" i="4" s="1"/>
  <c r="X148" i="4"/>
  <c r="AC148" i="4" s="1"/>
  <c r="BW148" i="4"/>
  <c r="CK148" i="4" s="1"/>
  <c r="BV148" i="4"/>
  <c r="CJ148" i="4" s="1"/>
  <c r="BU148" i="4"/>
  <c r="CI148" i="4" s="1"/>
  <c r="BT148" i="4"/>
  <c r="BS148" i="4"/>
  <c r="CG148" i="4" s="1"/>
  <c r="AN148" i="4"/>
  <c r="AS148" i="4" s="1"/>
  <c r="AL148" i="4"/>
  <c r="X156" i="4"/>
  <c r="AD156" i="4" s="1"/>
  <c r="BN160" i="4"/>
  <c r="CB160" i="4" s="1"/>
  <c r="BM160" i="4"/>
  <c r="CA160" i="4" s="1"/>
  <c r="BL160" i="4"/>
  <c r="BZ160" i="4" s="1"/>
  <c r="BP160" i="4"/>
  <c r="CD160" i="4" s="1"/>
  <c r="BO160" i="4"/>
  <c r="AH160" i="4"/>
  <c r="AG160" i="4"/>
  <c r="BN168" i="4"/>
  <c r="CB168" i="4" s="1"/>
  <c r="BM168" i="4"/>
  <c r="BL168" i="4"/>
  <c r="BZ168" i="4" s="1"/>
  <c r="BP168" i="4"/>
  <c r="CD168" i="4" s="1"/>
  <c r="BO168" i="4"/>
  <c r="CC168" i="4" s="1"/>
  <c r="AH168" i="4"/>
  <c r="AG168" i="4"/>
  <c r="X172" i="4"/>
  <c r="AD172" i="4" s="1"/>
  <c r="BN176" i="4"/>
  <c r="CB176" i="4" s="1"/>
  <c r="BM176" i="4"/>
  <c r="BL176" i="4"/>
  <c r="BZ176" i="4" s="1"/>
  <c r="BP176" i="4"/>
  <c r="CD176" i="4" s="1"/>
  <c r="BO176" i="4"/>
  <c r="CC176" i="4" s="1"/>
  <c r="BN184" i="4"/>
  <c r="CB184" i="4" s="1"/>
  <c r="BM184" i="4"/>
  <c r="BL184" i="4"/>
  <c r="BZ184" i="4" s="1"/>
  <c r="BP184" i="4"/>
  <c r="CD184" i="4" s="1"/>
  <c r="BO184" i="4"/>
  <c r="CC184" i="4" s="1"/>
  <c r="AH184" i="4"/>
  <c r="AG184" i="4"/>
  <c r="X188" i="4"/>
  <c r="AB188" i="4" s="1"/>
  <c r="BN192" i="4"/>
  <c r="CB192" i="4" s="1"/>
  <c r="BM192" i="4"/>
  <c r="BL192" i="4"/>
  <c r="BZ192" i="4" s="1"/>
  <c r="BP192" i="4"/>
  <c r="CD192" i="4" s="1"/>
  <c r="BO192" i="4"/>
  <c r="CC192" i="4" s="1"/>
  <c r="AH192" i="4"/>
  <c r="AG192" i="4"/>
  <c r="BN200" i="4"/>
  <c r="CB200" i="4" s="1"/>
  <c r="BM200" i="4"/>
  <c r="BL200" i="4"/>
  <c r="BZ200" i="4" s="1"/>
  <c r="BP200" i="4"/>
  <c r="CD200" i="4" s="1"/>
  <c r="BO200" i="4"/>
  <c r="CC200" i="4" s="1"/>
  <c r="AH200" i="4"/>
  <c r="AG200" i="4"/>
  <c r="X204" i="4"/>
  <c r="AD204" i="4" s="1"/>
  <c r="BN208" i="4"/>
  <c r="CB208" i="4" s="1"/>
  <c r="BM208" i="4"/>
  <c r="CA208" i="4" s="1"/>
  <c r="BL208" i="4"/>
  <c r="BO208" i="4"/>
  <c r="CC208" i="4" s="1"/>
  <c r="BP208" i="4"/>
  <c r="CD208" i="4" s="1"/>
  <c r="BL210" i="4"/>
  <c r="BP210" i="4"/>
  <c r="CD210" i="4" s="1"/>
  <c r="BO210" i="4"/>
  <c r="CC210" i="4" s="1"/>
  <c r="BN210" i="4"/>
  <c r="CB210" i="4" s="1"/>
  <c r="BM210" i="4"/>
  <c r="CA210" i="4" s="1"/>
  <c r="AH210" i="4"/>
  <c r="AG210" i="4"/>
  <c r="AI210" i="4"/>
  <c r="BP212" i="4"/>
  <c r="CD212" i="4" s="1"/>
  <c r="BO212" i="4"/>
  <c r="CC212" i="4" s="1"/>
  <c r="BN212" i="4"/>
  <c r="CB212" i="4" s="1"/>
  <c r="BM212" i="4"/>
  <c r="CA212" i="4" s="1"/>
  <c r="BL212" i="4"/>
  <c r="AI212" i="4"/>
  <c r="AS212" i="4" s="1"/>
  <c r="X223" i="4"/>
  <c r="AC223" i="4" s="1"/>
  <c r="BW223" i="4"/>
  <c r="CK223" i="4" s="1"/>
  <c r="BV223" i="4"/>
  <c r="CJ223" i="4" s="1"/>
  <c r="BU223" i="4"/>
  <c r="CI223" i="4" s="1"/>
  <c r="BT223" i="4"/>
  <c r="CH223" i="4" s="1"/>
  <c r="BS223" i="4"/>
  <c r="AC226" i="4"/>
  <c r="Z229" i="4"/>
  <c r="X235" i="4"/>
  <c r="AD235" i="4" s="1"/>
  <c r="BS235" i="4"/>
  <c r="BW235" i="4"/>
  <c r="CK235" i="4" s="1"/>
  <c r="BV235" i="4"/>
  <c r="CJ235" i="4" s="1"/>
  <c r="BU235" i="4"/>
  <c r="CI235" i="4" s="1"/>
  <c r="BT235" i="4"/>
  <c r="CH235" i="4" s="1"/>
  <c r="AC239" i="4"/>
  <c r="BM261" i="4"/>
  <c r="BL261" i="4"/>
  <c r="BZ261" i="4" s="1"/>
  <c r="BP261" i="4"/>
  <c r="CD261" i="4" s="1"/>
  <c r="BN261" i="4"/>
  <c r="CB261" i="4" s="1"/>
  <c r="BO261" i="4"/>
  <c r="CC261" i="4" s="1"/>
  <c r="AI261" i="4"/>
  <c r="AG261" i="4"/>
  <c r="AI11" i="4"/>
  <c r="AH15" i="4"/>
  <c r="AI107" i="4"/>
  <c r="AG180" i="4"/>
  <c r="AI192" i="4"/>
  <c r="AH261" i="4"/>
  <c r="AL68" i="4"/>
  <c r="AQ68" i="4" s="1"/>
  <c r="AL92" i="4"/>
  <c r="AQ92" i="4" s="1"/>
  <c r="AM34" i="4"/>
  <c r="AR34" i="4" s="1"/>
  <c r="X6" i="4"/>
  <c r="AB6" i="4" s="1"/>
  <c r="BU6" i="4"/>
  <c r="BT6" i="4"/>
  <c r="BS6" i="4"/>
  <c r="BW6" i="4"/>
  <c r="BV6" i="4"/>
  <c r="AN6" i="4"/>
  <c r="AM6" i="4"/>
  <c r="AR6" i="4" s="1"/>
  <c r="AL6" i="4"/>
  <c r="AQ6" i="4" s="1"/>
  <c r="AA46" i="4"/>
  <c r="BP46" i="4"/>
  <c r="CD46" i="4" s="1"/>
  <c r="BO46" i="4"/>
  <c r="CC46" i="4" s="1"/>
  <c r="BN46" i="4"/>
  <c r="CB46" i="4" s="1"/>
  <c r="BM46" i="4"/>
  <c r="CA46" i="4" s="1"/>
  <c r="BL46" i="4"/>
  <c r="BZ46" i="4" s="1"/>
  <c r="AI46" i="4"/>
  <c r="BM52" i="4"/>
  <c r="CA52" i="4" s="1"/>
  <c r="BP52" i="4"/>
  <c r="CD52" i="4" s="1"/>
  <c r="BO52" i="4"/>
  <c r="CC52" i="4" s="1"/>
  <c r="BN52" i="4"/>
  <c r="CB52" i="4" s="1"/>
  <c r="BL52" i="4"/>
  <c r="AH52" i="4"/>
  <c r="AI52" i="4"/>
  <c r="AS52" i="4" s="1"/>
  <c r="AA62" i="4"/>
  <c r="BP62" i="4"/>
  <c r="CD62" i="4" s="1"/>
  <c r="BO62" i="4"/>
  <c r="CC62" i="4" s="1"/>
  <c r="BN62" i="4"/>
  <c r="CB62" i="4" s="1"/>
  <c r="BM62" i="4"/>
  <c r="CA62" i="4" s="1"/>
  <c r="BL62" i="4"/>
  <c r="BZ62" i="4" s="1"/>
  <c r="AI62" i="4"/>
  <c r="X68" i="4"/>
  <c r="AB68" i="4" s="1"/>
  <c r="BW68" i="4"/>
  <c r="CK68" i="4" s="1"/>
  <c r="BV68" i="4"/>
  <c r="CJ68" i="4" s="1"/>
  <c r="BU68" i="4"/>
  <c r="CI68" i="4" s="1"/>
  <c r="BT68" i="4"/>
  <c r="BS68" i="4"/>
  <c r="CG68" i="4" s="1"/>
  <c r="AM68" i="4"/>
  <c r="X92" i="4"/>
  <c r="AD92" i="4" s="1"/>
  <c r="BP94" i="4"/>
  <c r="CD94" i="4" s="1"/>
  <c r="BO94" i="4"/>
  <c r="CC94" i="4" s="1"/>
  <c r="BN94" i="4"/>
  <c r="BM94" i="4"/>
  <c r="CA94" i="4" s="1"/>
  <c r="BL94" i="4"/>
  <c r="BZ94" i="4" s="1"/>
  <c r="BW95" i="4"/>
  <c r="CK95" i="4" s="1"/>
  <c r="BV95" i="4"/>
  <c r="CJ95" i="4" s="1"/>
  <c r="BU95" i="4"/>
  <c r="CI95" i="4" s="1"/>
  <c r="BT95" i="4"/>
  <c r="BS95" i="4"/>
  <c r="CG95" i="4" s="1"/>
  <c r="BP97" i="4"/>
  <c r="CD97" i="4" s="1"/>
  <c r="BO97" i="4"/>
  <c r="BN97" i="4"/>
  <c r="CB97" i="4" s="1"/>
  <c r="BM97" i="4"/>
  <c r="CA97" i="4" s="1"/>
  <c r="BL97" i="4"/>
  <c r="BZ97" i="4" s="1"/>
  <c r="AA99" i="4"/>
  <c r="BO99" i="4"/>
  <c r="CC99" i="4" s="1"/>
  <c r="BN99" i="4"/>
  <c r="CB99" i="4" s="1"/>
  <c r="BM99" i="4"/>
  <c r="CA99" i="4" s="1"/>
  <c r="BL99" i="4"/>
  <c r="BZ99" i="4" s="1"/>
  <c r="BP99" i="4"/>
  <c r="CD99" i="4" s="1"/>
  <c r="AI99" i="4"/>
  <c r="BM101" i="4"/>
  <c r="BL101" i="4"/>
  <c r="BZ101" i="4" s="1"/>
  <c r="BP101" i="4"/>
  <c r="CD101" i="4" s="1"/>
  <c r="BO101" i="4"/>
  <c r="CC101" i="4" s="1"/>
  <c r="BN101" i="4"/>
  <c r="CB101" i="4" s="1"/>
  <c r="AG116" i="4"/>
  <c r="BP116" i="4"/>
  <c r="CD116" i="4" s="1"/>
  <c r="BO116" i="4"/>
  <c r="CC116" i="4" s="1"/>
  <c r="BN116" i="4"/>
  <c r="CB116" i="4" s="1"/>
  <c r="BM116" i="4"/>
  <c r="BL116" i="4"/>
  <c r="BZ116" i="4" s="1"/>
  <c r="BW117" i="4"/>
  <c r="CK117" i="4" s="1"/>
  <c r="BV117" i="4"/>
  <c r="BU117" i="4"/>
  <c r="CI117" i="4" s="1"/>
  <c r="BS117" i="4"/>
  <c r="CG117" i="4" s="1"/>
  <c r="BT117" i="4"/>
  <c r="CH117" i="4" s="1"/>
  <c r="BP119" i="4"/>
  <c r="CD119" i="4" s="1"/>
  <c r="BO119" i="4"/>
  <c r="BN119" i="4"/>
  <c r="CB119" i="4" s="1"/>
  <c r="BM119" i="4"/>
  <c r="CA119" i="4" s="1"/>
  <c r="BL119" i="4"/>
  <c r="BZ119" i="4" s="1"/>
  <c r="BO123" i="4"/>
  <c r="CC123" i="4" s="1"/>
  <c r="BN123" i="4"/>
  <c r="CB123" i="4" s="1"/>
  <c r="BM123" i="4"/>
  <c r="BL123" i="4"/>
  <c r="BZ123" i="4" s="1"/>
  <c r="BP123" i="4"/>
  <c r="CD123" i="4" s="1"/>
  <c r="AI123" i="4"/>
  <c r="AG123" i="4"/>
  <c r="AD132" i="4"/>
  <c r="BW132" i="4"/>
  <c r="CK132" i="4" s="1"/>
  <c r="BV132" i="4"/>
  <c r="CJ132" i="4" s="1"/>
  <c r="BU132" i="4"/>
  <c r="CI132" i="4" s="1"/>
  <c r="BT132" i="4"/>
  <c r="CH132" i="4" s="1"/>
  <c r="BS132" i="4"/>
  <c r="CG132" i="4" s="1"/>
  <c r="AL132" i="4"/>
  <c r="AQ132" i="4" s="1"/>
  <c r="AN132" i="4"/>
  <c r="AS132" i="4" s="1"/>
  <c r="X134" i="4"/>
  <c r="AD134" i="4" s="1"/>
  <c r="BU134" i="4"/>
  <c r="BT134" i="4"/>
  <c r="CH134" i="4" s="1"/>
  <c r="BS134" i="4"/>
  <c r="CG134" i="4" s="1"/>
  <c r="BV134" i="4"/>
  <c r="CJ134" i="4" s="1"/>
  <c r="BW134" i="4"/>
  <c r="CK134" i="4" s="1"/>
  <c r="X136" i="4"/>
  <c r="AC136" i="4" s="1"/>
  <c r="BS136" i="4"/>
  <c r="CG136" i="4" s="1"/>
  <c r="BW136" i="4"/>
  <c r="CK136" i="4" s="1"/>
  <c r="BV136" i="4"/>
  <c r="BU136" i="4"/>
  <c r="CI136" i="4" s="1"/>
  <c r="BT136" i="4"/>
  <c r="CH136" i="4" s="1"/>
  <c r="AN136" i="4"/>
  <c r="AS136" i="4" s="1"/>
  <c r="X138" i="4"/>
  <c r="AC138" i="4" s="1"/>
  <c r="BW138" i="4"/>
  <c r="CK138" i="4" s="1"/>
  <c r="BV138" i="4"/>
  <c r="CJ138" i="4" s="1"/>
  <c r="BU138" i="4"/>
  <c r="BT138" i="4"/>
  <c r="CH138" i="4" s="1"/>
  <c r="BS138" i="4"/>
  <c r="CG138" i="4" s="1"/>
  <c r="AN138" i="4"/>
  <c r="AS138" i="4" s="1"/>
  <c r="X140" i="4"/>
  <c r="AD140" i="4" s="1"/>
  <c r="BG140" i="4" s="1"/>
  <c r="BN144" i="4"/>
  <c r="CB144" i="4" s="1"/>
  <c r="BM144" i="4"/>
  <c r="CA144" i="4" s="1"/>
  <c r="BL144" i="4"/>
  <c r="BO144" i="4"/>
  <c r="CC144" i="4" s="1"/>
  <c r="BP144" i="4"/>
  <c r="CD144" i="4" s="1"/>
  <c r="BN152" i="4"/>
  <c r="CB152" i="4" s="1"/>
  <c r="BM152" i="4"/>
  <c r="CA152" i="4" s="1"/>
  <c r="BL152" i="4"/>
  <c r="BZ152" i="4" s="1"/>
  <c r="BO152" i="4"/>
  <c r="BP152" i="4"/>
  <c r="CD152" i="4" s="1"/>
  <c r="AH152" i="4"/>
  <c r="AG152" i="4"/>
  <c r="AD226" i="4"/>
  <c r="BG226" i="4" s="1"/>
  <c r="BW226" i="4"/>
  <c r="CK226" i="4" s="1"/>
  <c r="BV226" i="4"/>
  <c r="CJ226" i="4" s="1"/>
  <c r="BU226" i="4"/>
  <c r="CI226" i="4" s="1"/>
  <c r="BT226" i="4"/>
  <c r="CH226" i="4" s="1"/>
  <c r="BS226" i="4"/>
  <c r="CG226" i="4" s="1"/>
  <c r="AA229" i="4"/>
  <c r="BM229" i="4"/>
  <c r="CA229" i="4" s="1"/>
  <c r="BL229" i="4"/>
  <c r="BZ229" i="4" s="1"/>
  <c r="BP229" i="4"/>
  <c r="CD229" i="4" s="1"/>
  <c r="BO229" i="4"/>
  <c r="CC229" i="4" s="1"/>
  <c r="BN229" i="4"/>
  <c r="CB229" i="4" s="1"/>
  <c r="AG229" i="4"/>
  <c r="AI229" i="4"/>
  <c r="AH229" i="4"/>
  <c r="P236" i="4"/>
  <c r="BO259" i="4"/>
  <c r="CC259" i="4" s="1"/>
  <c r="BN259" i="4"/>
  <c r="CB259" i="4" s="1"/>
  <c r="BM259" i="4"/>
  <c r="BL259" i="4"/>
  <c r="BZ259" i="4" s="1"/>
  <c r="BP259" i="4"/>
  <c r="CD259" i="4" s="1"/>
  <c r="AG259" i="4"/>
  <c r="AG25" i="4"/>
  <c r="AG57" i="4"/>
  <c r="AH75" i="4"/>
  <c r="AI168" i="4"/>
  <c r="AG212" i="4"/>
  <c r="BL34" i="4"/>
  <c r="BZ34" i="4" s="1"/>
  <c r="BO34" i="4"/>
  <c r="CC34" i="4" s="1"/>
  <c r="BP34" i="4"/>
  <c r="CD34" i="4" s="1"/>
  <c r="BM34" i="4"/>
  <c r="CA34" i="4" s="1"/>
  <c r="BN34" i="4"/>
  <c r="AH34" i="4"/>
  <c r="AG34" i="4"/>
  <c r="P37" i="4"/>
  <c r="AN37" i="4" s="1"/>
  <c r="BV57" i="4"/>
  <c r="CJ57" i="4" s="1"/>
  <c r="BU57" i="4"/>
  <c r="BT57" i="4"/>
  <c r="CH57" i="4" s="1"/>
  <c r="BS57" i="4"/>
  <c r="CG57" i="4" s="1"/>
  <c r="BW57" i="4"/>
  <c r="CK57" i="4" s="1"/>
  <c r="AN57" i="4"/>
  <c r="AL57" i="4"/>
  <c r="AQ57" i="4" s="1"/>
  <c r="X59" i="4"/>
  <c r="BT59" i="4"/>
  <c r="CH59" i="4" s="1"/>
  <c r="BS59" i="4"/>
  <c r="CG59" i="4" s="1"/>
  <c r="BW59" i="4"/>
  <c r="BU59" i="4"/>
  <c r="CI59" i="4" s="1"/>
  <c r="BV59" i="4"/>
  <c r="CJ59" i="4" s="1"/>
  <c r="AB62" i="4"/>
  <c r="X71" i="4"/>
  <c r="AA71" i="4" s="1"/>
  <c r="BW71" i="4"/>
  <c r="CK71" i="4" s="1"/>
  <c r="BV71" i="4"/>
  <c r="CJ71" i="4" s="1"/>
  <c r="BU71" i="4"/>
  <c r="CI71" i="4" s="1"/>
  <c r="BT71" i="4"/>
  <c r="CH71" i="4" s="1"/>
  <c r="BS71" i="4"/>
  <c r="X73" i="4"/>
  <c r="AD73" i="4" s="1"/>
  <c r="BV73" i="4"/>
  <c r="CJ73" i="4" s="1"/>
  <c r="BU73" i="4"/>
  <c r="CI73" i="4" s="1"/>
  <c r="BT73" i="4"/>
  <c r="BS73" i="4"/>
  <c r="CG73" i="4" s="1"/>
  <c r="BW73" i="4"/>
  <c r="CK73" i="4" s="1"/>
  <c r="AL73" i="4"/>
  <c r="AQ73" i="4" s="1"/>
  <c r="X75" i="4"/>
  <c r="AA75" i="4" s="1"/>
  <c r="BT75" i="4"/>
  <c r="CH75" i="4" s="1"/>
  <c r="BS75" i="4"/>
  <c r="BW75" i="4"/>
  <c r="CK75" i="4" s="1"/>
  <c r="BV75" i="4"/>
  <c r="CJ75" i="4" s="1"/>
  <c r="BU75" i="4"/>
  <c r="CI75" i="4" s="1"/>
  <c r="AN75" i="4"/>
  <c r="AS75" i="4" s="1"/>
  <c r="AL75" i="4"/>
  <c r="AQ75" i="4" s="1"/>
  <c r="BW77" i="4"/>
  <c r="CK77" i="4" s="1"/>
  <c r="BV77" i="4"/>
  <c r="CJ77" i="4" s="1"/>
  <c r="BU77" i="4"/>
  <c r="CI77" i="4" s="1"/>
  <c r="BS77" i="4"/>
  <c r="CG77" i="4" s="1"/>
  <c r="BT77" i="4"/>
  <c r="AL77" i="4"/>
  <c r="AQ77" i="4" s="1"/>
  <c r="AN77" i="4"/>
  <c r="AS77" i="4" s="1"/>
  <c r="BN80" i="4"/>
  <c r="CB80" i="4" s="1"/>
  <c r="BM80" i="4"/>
  <c r="CA80" i="4" s="1"/>
  <c r="BL80" i="4"/>
  <c r="BZ80" i="4" s="1"/>
  <c r="BO80" i="4"/>
  <c r="BP80" i="4"/>
  <c r="CD80" i="4" s="1"/>
  <c r="AH80" i="4"/>
  <c r="AM102" i="4"/>
  <c r="AR102" i="4" s="1"/>
  <c r="BU102" i="4"/>
  <c r="CI102" i="4" s="1"/>
  <c r="BT102" i="4"/>
  <c r="BS102" i="4"/>
  <c r="CG102" i="4" s="1"/>
  <c r="BW102" i="4"/>
  <c r="CK102" i="4" s="1"/>
  <c r="BV102" i="4"/>
  <c r="CJ102" i="4" s="1"/>
  <c r="BN112" i="4"/>
  <c r="CB112" i="4" s="1"/>
  <c r="BM112" i="4"/>
  <c r="CA112" i="4" s="1"/>
  <c r="BL112" i="4"/>
  <c r="BZ112" i="4" s="1"/>
  <c r="BP112" i="4"/>
  <c r="CD112" i="4" s="1"/>
  <c r="BO112" i="4"/>
  <c r="AG112" i="4"/>
  <c r="AI112" i="4"/>
  <c r="AH112" i="4"/>
  <c r="P115" i="4"/>
  <c r="AI115" i="4" s="1"/>
  <c r="BS120" i="4"/>
  <c r="CG120" i="4" s="1"/>
  <c r="BW120" i="4"/>
  <c r="CK120" i="4" s="1"/>
  <c r="BV120" i="4"/>
  <c r="BU120" i="4"/>
  <c r="CI120" i="4" s="1"/>
  <c r="BT120" i="4"/>
  <c r="CH120" i="4" s="1"/>
  <c r="BT214" i="4"/>
  <c r="CH214" i="4" s="1"/>
  <c r="BS214" i="4"/>
  <c r="BU214" i="4"/>
  <c r="CI214" i="4" s="1"/>
  <c r="BW214" i="4"/>
  <c r="CK214" i="4" s="1"/>
  <c r="BV214" i="4"/>
  <c r="CJ214" i="4" s="1"/>
  <c r="BP217" i="4"/>
  <c r="CD217" i="4" s="1"/>
  <c r="BO217" i="4"/>
  <c r="CC217" i="4" s="1"/>
  <c r="BN217" i="4"/>
  <c r="CB217" i="4" s="1"/>
  <c r="BM217" i="4"/>
  <c r="CA217" i="4" s="1"/>
  <c r="BL217" i="4"/>
  <c r="AG217" i="4"/>
  <c r="AG236" i="4"/>
  <c r="BP236" i="4"/>
  <c r="CD236" i="4" s="1"/>
  <c r="BO236" i="4"/>
  <c r="BN236" i="4"/>
  <c r="CB236" i="4" s="1"/>
  <c r="BM236" i="4"/>
  <c r="CA236" i="4" s="1"/>
  <c r="BL236" i="4"/>
  <c r="BZ236" i="4" s="1"/>
  <c r="BW237" i="4"/>
  <c r="BV237" i="4"/>
  <c r="CJ237" i="4" s="1"/>
  <c r="BU237" i="4"/>
  <c r="CI237" i="4" s="1"/>
  <c r="BT237" i="4"/>
  <c r="CH237" i="4" s="1"/>
  <c r="BS237" i="4"/>
  <c r="CG237" i="4" s="1"/>
  <c r="AA253" i="4"/>
  <c r="BM253" i="4"/>
  <c r="CA253" i="4" s="1"/>
  <c r="BL253" i="4"/>
  <c r="BZ253" i="4" s="1"/>
  <c r="BP253" i="4"/>
  <c r="CD253" i="4" s="1"/>
  <c r="BO253" i="4"/>
  <c r="CC253" i="4" s="1"/>
  <c r="BN253" i="4"/>
  <c r="CB253" i="4" s="1"/>
  <c r="AI253" i="4"/>
  <c r="AG253" i="4"/>
  <c r="AA255" i="4"/>
  <c r="BP255" i="4"/>
  <c r="CD255" i="4" s="1"/>
  <c r="BO255" i="4"/>
  <c r="CC255" i="4" s="1"/>
  <c r="BN255" i="4"/>
  <c r="CB255" i="4" s="1"/>
  <c r="BM255" i="4"/>
  <c r="CA255" i="4" s="1"/>
  <c r="BL255" i="4"/>
  <c r="BZ255" i="4" s="1"/>
  <c r="BP257" i="4"/>
  <c r="CD257" i="4" s="1"/>
  <c r="BO257" i="4"/>
  <c r="CC257" i="4" s="1"/>
  <c r="BN257" i="4"/>
  <c r="CB257" i="4" s="1"/>
  <c r="BM257" i="4"/>
  <c r="BL257" i="4"/>
  <c r="BZ257" i="4" s="1"/>
  <c r="AH19" i="4"/>
  <c r="AH29" i="4"/>
  <c r="AI75" i="4"/>
  <c r="AG88" i="4"/>
  <c r="AG196" i="4"/>
  <c r="AH212" i="4"/>
  <c r="AN220" i="4"/>
  <c r="AS220" i="4" s="1"/>
  <c r="X9" i="4"/>
  <c r="AB9" i="4" s="1"/>
  <c r="BV9" i="4"/>
  <c r="CJ9" i="4" s="1"/>
  <c r="BU9" i="4"/>
  <c r="CI9" i="4" s="1"/>
  <c r="BT9" i="4"/>
  <c r="BS9" i="4"/>
  <c r="CG9" i="4" s="1"/>
  <c r="BW9" i="4"/>
  <c r="CK9" i="4" s="1"/>
  <c r="AL9" i="4"/>
  <c r="AQ9" i="4" s="1"/>
  <c r="X11" i="4"/>
  <c r="AD11" i="4" s="1"/>
  <c r="BT11" i="4"/>
  <c r="CH11" i="4" s="1"/>
  <c r="BS11" i="4"/>
  <c r="CG11" i="4" s="1"/>
  <c r="BW11" i="4"/>
  <c r="BV11" i="4"/>
  <c r="CJ11" i="4" s="1"/>
  <c r="BU11" i="4"/>
  <c r="CI11" i="4" s="1"/>
  <c r="AN11" i="4"/>
  <c r="AS11" i="4" s="1"/>
  <c r="AL11" i="4"/>
  <c r="AQ11" i="4" s="1"/>
  <c r="BW13" i="4"/>
  <c r="CK13" i="4" s="1"/>
  <c r="BV13" i="4"/>
  <c r="BU13" i="4"/>
  <c r="CI13" i="4" s="1"/>
  <c r="BT13" i="4"/>
  <c r="CH13" i="4" s="1"/>
  <c r="BS13" i="4"/>
  <c r="CG13" i="4" s="1"/>
  <c r="AL13" i="4"/>
  <c r="AQ13" i="4" s="1"/>
  <c r="X15" i="4"/>
  <c r="Z15" i="4" s="1"/>
  <c r="BW15" i="4"/>
  <c r="CK15" i="4" s="1"/>
  <c r="BV15" i="4"/>
  <c r="CJ15" i="4" s="1"/>
  <c r="BU15" i="4"/>
  <c r="CI15" i="4" s="1"/>
  <c r="BT15" i="4"/>
  <c r="BS15" i="4"/>
  <c r="CG15" i="4" s="1"/>
  <c r="AL15" i="4"/>
  <c r="AQ15" i="4" s="1"/>
  <c r="AN15" i="4"/>
  <c r="AS15" i="4" s="1"/>
  <c r="Z19" i="4"/>
  <c r="X23" i="4"/>
  <c r="AD23" i="4" s="1"/>
  <c r="BW23" i="4"/>
  <c r="CK23" i="4" s="1"/>
  <c r="BV23" i="4"/>
  <c r="BU23" i="4"/>
  <c r="CI23" i="4" s="1"/>
  <c r="BT23" i="4"/>
  <c r="CH23" i="4" s="1"/>
  <c r="BS23" i="4"/>
  <c r="CG23" i="4" s="1"/>
  <c r="AL23" i="4"/>
  <c r="AQ23" i="4" s="1"/>
  <c r="AN23" i="4"/>
  <c r="BV25" i="4"/>
  <c r="CJ25" i="4" s="1"/>
  <c r="BU25" i="4"/>
  <c r="BT25" i="4"/>
  <c r="CH25" i="4" s="1"/>
  <c r="BS25" i="4"/>
  <c r="CG25" i="4" s="1"/>
  <c r="BW25" i="4"/>
  <c r="CK25" i="4" s="1"/>
  <c r="AN25" i="4"/>
  <c r="AL25" i="4"/>
  <c r="AQ25" i="4" s="1"/>
  <c r="X27" i="4"/>
  <c r="AB27" i="4" s="1"/>
  <c r="BT27" i="4"/>
  <c r="CH27" i="4" s="1"/>
  <c r="BS27" i="4"/>
  <c r="CG27" i="4" s="1"/>
  <c r="BW27" i="4"/>
  <c r="CK27" i="4" s="1"/>
  <c r="BV27" i="4"/>
  <c r="BU27" i="4"/>
  <c r="CI27" i="4" s="1"/>
  <c r="AL27" i="4"/>
  <c r="AQ27" i="4" s="1"/>
  <c r="AN27" i="4"/>
  <c r="X29" i="4"/>
  <c r="Z29" i="4" s="1"/>
  <c r="BW29" i="4"/>
  <c r="CK29" i="4" s="1"/>
  <c r="BV29" i="4"/>
  <c r="BU29" i="4"/>
  <c r="CI29" i="4" s="1"/>
  <c r="BT29" i="4"/>
  <c r="CH29" i="4" s="1"/>
  <c r="BS29" i="4"/>
  <c r="CG29" i="4" s="1"/>
  <c r="AL29" i="4"/>
  <c r="AQ29" i="4" s="1"/>
  <c r="X31" i="4"/>
  <c r="AB31" i="4" s="1"/>
  <c r="BW31" i="4"/>
  <c r="CK31" i="4" s="1"/>
  <c r="BV31" i="4"/>
  <c r="CJ31" i="4" s="1"/>
  <c r="BU31" i="4"/>
  <c r="BT31" i="4"/>
  <c r="CH31" i="4" s="1"/>
  <c r="BS31" i="4"/>
  <c r="CG31" i="4" s="1"/>
  <c r="AN31" i="4"/>
  <c r="AL31" i="4"/>
  <c r="AQ31" i="4" s="1"/>
  <c r="BM37" i="4"/>
  <c r="BL37" i="4"/>
  <c r="BZ37" i="4" s="1"/>
  <c r="BP37" i="4"/>
  <c r="CD37" i="4" s="1"/>
  <c r="BN37" i="4"/>
  <c r="CB37" i="4" s="1"/>
  <c r="BO37" i="4"/>
  <c r="CC37" i="4" s="1"/>
  <c r="AG37" i="4"/>
  <c r="AC46" i="4"/>
  <c r="X57" i="4"/>
  <c r="AA57" i="4" s="1"/>
  <c r="AC62" i="4"/>
  <c r="X77" i="4"/>
  <c r="AA77" i="4" s="1"/>
  <c r="BM93" i="4"/>
  <c r="CA93" i="4" s="1"/>
  <c r="BL93" i="4"/>
  <c r="BZ93" i="4" s="1"/>
  <c r="BP93" i="4"/>
  <c r="CD93" i="4" s="1"/>
  <c r="BO93" i="4"/>
  <c r="CC93" i="4" s="1"/>
  <c r="BN93" i="4"/>
  <c r="AC99" i="4"/>
  <c r="BN104" i="4"/>
  <c r="CB104" i="4" s="1"/>
  <c r="BM104" i="4"/>
  <c r="CA104" i="4" s="1"/>
  <c r="BL104" i="4"/>
  <c r="BZ104" i="4" s="1"/>
  <c r="BO104" i="4"/>
  <c r="BP104" i="4"/>
  <c r="CD104" i="4" s="1"/>
  <c r="BV105" i="4"/>
  <c r="CJ105" i="4" s="1"/>
  <c r="BU105" i="4"/>
  <c r="CI105" i="4" s="1"/>
  <c r="BT105" i="4"/>
  <c r="CH105" i="4" s="1"/>
  <c r="BS105" i="4"/>
  <c r="BW105" i="4"/>
  <c r="CK105" i="4" s="1"/>
  <c r="X107" i="4"/>
  <c r="Z107" i="4" s="1"/>
  <c r="BT107" i="4"/>
  <c r="CH107" i="4" s="1"/>
  <c r="BS107" i="4"/>
  <c r="CG107" i="4" s="1"/>
  <c r="BW107" i="4"/>
  <c r="CK107" i="4" s="1"/>
  <c r="BV107" i="4"/>
  <c r="BU107" i="4"/>
  <c r="CI107" i="4" s="1"/>
  <c r="X109" i="4"/>
  <c r="AA109" i="4" s="1"/>
  <c r="BW109" i="4"/>
  <c r="CK109" i="4" s="1"/>
  <c r="BV109" i="4"/>
  <c r="CJ109" i="4" s="1"/>
  <c r="BU109" i="4"/>
  <c r="CI109" i="4" s="1"/>
  <c r="BT109" i="4"/>
  <c r="CH109" i="4" s="1"/>
  <c r="BS109" i="4"/>
  <c r="AN109" i="4"/>
  <c r="AS109" i="4" s="1"/>
  <c r="BO115" i="4"/>
  <c r="CC115" i="4" s="1"/>
  <c r="BN115" i="4"/>
  <c r="CB115" i="4" s="1"/>
  <c r="BM115" i="4"/>
  <c r="BL115" i="4"/>
  <c r="BZ115" i="4" s="1"/>
  <c r="BP115" i="4"/>
  <c r="CD115" i="4" s="1"/>
  <c r="BP126" i="4"/>
  <c r="CD126" i="4" s="1"/>
  <c r="BO126" i="4"/>
  <c r="CC126" i="4" s="1"/>
  <c r="BN126" i="4"/>
  <c r="CB126" i="4" s="1"/>
  <c r="BM126" i="4"/>
  <c r="BL126" i="4"/>
  <c r="BZ126" i="4" s="1"/>
  <c r="AH126" i="4"/>
  <c r="P129" i="4"/>
  <c r="AL129" i="4" s="1"/>
  <c r="AQ129" i="4" s="1"/>
  <c r="P156" i="4"/>
  <c r="AG156" i="4" s="1"/>
  <c r="X160" i="4"/>
  <c r="AD160" i="4" s="1"/>
  <c r="BS160" i="4"/>
  <c r="CG160" i="4" s="1"/>
  <c r="BW160" i="4"/>
  <c r="BV160" i="4"/>
  <c r="CJ160" i="4" s="1"/>
  <c r="BU160" i="4"/>
  <c r="CI160" i="4" s="1"/>
  <c r="BT160" i="4"/>
  <c r="CH160" i="4" s="1"/>
  <c r="BS168" i="4"/>
  <c r="CG168" i="4" s="1"/>
  <c r="BW168" i="4"/>
  <c r="CK168" i="4" s="1"/>
  <c r="BV168" i="4"/>
  <c r="CJ168" i="4" s="1"/>
  <c r="BU168" i="4"/>
  <c r="CI168" i="4" s="1"/>
  <c r="BT168" i="4"/>
  <c r="P172" i="4"/>
  <c r="AG172" i="4" s="1"/>
  <c r="X176" i="4"/>
  <c r="Z176" i="4" s="1"/>
  <c r="BS176" i="4"/>
  <c r="CG176" i="4" s="1"/>
  <c r="BW176" i="4"/>
  <c r="CK176" i="4" s="1"/>
  <c r="BV176" i="4"/>
  <c r="CJ176" i="4" s="1"/>
  <c r="BU176" i="4"/>
  <c r="CI176" i="4" s="1"/>
  <c r="BT176" i="4"/>
  <c r="Z180" i="4"/>
  <c r="X184" i="4"/>
  <c r="AB184" i="4" s="1"/>
  <c r="BS184" i="4"/>
  <c r="CG184" i="4" s="1"/>
  <c r="BW184" i="4"/>
  <c r="CK184" i="4" s="1"/>
  <c r="BV184" i="4"/>
  <c r="CJ184" i="4" s="1"/>
  <c r="BU184" i="4"/>
  <c r="CI184" i="4" s="1"/>
  <c r="BT184" i="4"/>
  <c r="AN184" i="4"/>
  <c r="AS184" i="4" s="1"/>
  <c r="Z188" i="4"/>
  <c r="X192" i="4"/>
  <c r="AB192" i="4" s="1"/>
  <c r="BW192" i="4"/>
  <c r="CK192" i="4" s="1"/>
  <c r="BV192" i="4"/>
  <c r="CJ192" i="4" s="1"/>
  <c r="BT192" i="4"/>
  <c r="CH192" i="4" s="1"/>
  <c r="BS192" i="4"/>
  <c r="BU192" i="4"/>
  <c r="CI192" i="4" s="1"/>
  <c r="X200" i="4"/>
  <c r="AD200" i="4" s="1"/>
  <c r="BW200" i="4"/>
  <c r="CK200" i="4" s="1"/>
  <c r="BV200" i="4"/>
  <c r="CJ200" i="4" s="1"/>
  <c r="BU200" i="4"/>
  <c r="CI200" i="4" s="1"/>
  <c r="BT200" i="4"/>
  <c r="CH200" i="4" s="1"/>
  <c r="BS200" i="4"/>
  <c r="Z204" i="4"/>
  <c r="X208" i="4"/>
  <c r="Z208" i="4" s="1"/>
  <c r="BW208" i="4"/>
  <c r="CK208" i="4" s="1"/>
  <c r="BV208" i="4"/>
  <c r="CJ208" i="4" s="1"/>
  <c r="BU208" i="4"/>
  <c r="CI208" i="4" s="1"/>
  <c r="BT208" i="4"/>
  <c r="CH208" i="4" s="1"/>
  <c r="BS208" i="4"/>
  <c r="X210" i="4"/>
  <c r="AD210" i="4" s="1"/>
  <c r="BW210" i="4"/>
  <c r="CK210" i="4" s="1"/>
  <c r="BV210" i="4"/>
  <c r="CJ210" i="4" s="1"/>
  <c r="BU210" i="4"/>
  <c r="CI210" i="4" s="1"/>
  <c r="BT210" i="4"/>
  <c r="CH210" i="4" s="1"/>
  <c r="BS210" i="4"/>
  <c r="AN210" i="4"/>
  <c r="AS210" i="4" s="1"/>
  <c r="X212" i="4"/>
  <c r="AA212" i="4" s="1"/>
  <c r="BV212" i="4"/>
  <c r="CJ212" i="4" s="1"/>
  <c r="BU212" i="4"/>
  <c r="CI212" i="4" s="1"/>
  <c r="BT212" i="4"/>
  <c r="CH212" i="4" s="1"/>
  <c r="BS212" i="4"/>
  <c r="BW212" i="4"/>
  <c r="CK212" i="4" s="1"/>
  <c r="AN212" i="4"/>
  <c r="AL212" i="4"/>
  <c r="AQ212" i="4" s="1"/>
  <c r="X214" i="4"/>
  <c r="AD214" i="4" s="1"/>
  <c r="AC229" i="4"/>
  <c r="Z232" i="4"/>
  <c r="BO251" i="4"/>
  <c r="CC251" i="4" s="1"/>
  <c r="BN251" i="4"/>
  <c r="CB251" i="4" s="1"/>
  <c r="BM251" i="4"/>
  <c r="CA251" i="4" s="1"/>
  <c r="BL251" i="4"/>
  <c r="BP251" i="4"/>
  <c r="CD251" i="4" s="1"/>
  <c r="AG251" i="4"/>
  <c r="AG9" i="4"/>
  <c r="AH37" i="4"/>
  <c r="AI184" i="4"/>
  <c r="AH243" i="4"/>
  <c r="AH251" i="4"/>
  <c r="AH259" i="4"/>
  <c r="AL160" i="4"/>
  <c r="AQ160" i="4" s="1"/>
  <c r="AN13" i="4"/>
  <c r="AS13" i="4" s="1"/>
  <c r="AN65" i="4"/>
  <c r="AS65" i="4" s="1"/>
  <c r="X13" i="4"/>
  <c r="AB13" i="4" s="1"/>
  <c r="BO19" i="4"/>
  <c r="BN19" i="4"/>
  <c r="CB19" i="4" s="1"/>
  <c r="BM19" i="4"/>
  <c r="CA19" i="4" s="1"/>
  <c r="BL19" i="4"/>
  <c r="BZ19" i="4" s="1"/>
  <c r="BP19" i="4"/>
  <c r="CD19" i="4" s="1"/>
  <c r="AG19" i="4"/>
  <c r="X25" i="4"/>
  <c r="AD25" i="4" s="1"/>
  <c r="AD46" i="4"/>
  <c r="BU46" i="4"/>
  <c r="CI46" i="4" s="1"/>
  <c r="BT46" i="4"/>
  <c r="CH46" i="4" s="1"/>
  <c r="BS46" i="4"/>
  <c r="CG46" i="4" s="1"/>
  <c r="BW46" i="4"/>
  <c r="CK46" i="4" s="1"/>
  <c r="BV46" i="4"/>
  <c r="CJ46" i="4" s="1"/>
  <c r="AL46" i="4"/>
  <c r="AQ46" i="4" s="1"/>
  <c r="AN46" i="4"/>
  <c r="X52" i="4"/>
  <c r="Z52" i="4" s="1"/>
  <c r="BW52" i="4"/>
  <c r="CK52" i="4" s="1"/>
  <c r="BV52" i="4"/>
  <c r="CJ52" i="4" s="1"/>
  <c r="BU52" i="4"/>
  <c r="CI52" i="4" s="1"/>
  <c r="BT52" i="4"/>
  <c r="BS52" i="4"/>
  <c r="CG52" i="4" s="1"/>
  <c r="AN52" i="4"/>
  <c r="AD62" i="4"/>
  <c r="BG62" i="4" s="1"/>
  <c r="BU62" i="4"/>
  <c r="CI62" i="4" s="1"/>
  <c r="BT62" i="4"/>
  <c r="CH62" i="4" s="1"/>
  <c r="BS62" i="4"/>
  <c r="CG62" i="4" s="1"/>
  <c r="BW62" i="4"/>
  <c r="CK62" i="4" s="1"/>
  <c r="BV62" i="4"/>
  <c r="CJ62" i="4" s="1"/>
  <c r="AN62" i="4"/>
  <c r="AS62" i="4" s="1"/>
  <c r="AL62" i="4"/>
  <c r="AQ62" i="4" s="1"/>
  <c r="BP65" i="4"/>
  <c r="CD65" i="4" s="1"/>
  <c r="BO65" i="4"/>
  <c r="BN65" i="4"/>
  <c r="CB65" i="4" s="1"/>
  <c r="BL65" i="4"/>
  <c r="BZ65" i="4" s="1"/>
  <c r="BM65" i="4"/>
  <c r="CA65" i="4" s="1"/>
  <c r="AI65" i="4"/>
  <c r="AH65" i="4"/>
  <c r="BO83" i="4"/>
  <c r="CC83" i="4" s="1"/>
  <c r="BN83" i="4"/>
  <c r="CB83" i="4" s="1"/>
  <c r="BM83" i="4"/>
  <c r="CA83" i="4" s="1"/>
  <c r="BL83" i="4"/>
  <c r="BZ83" i="4" s="1"/>
  <c r="BP83" i="4"/>
  <c r="CD83" i="4" s="1"/>
  <c r="AG83" i="4"/>
  <c r="P86" i="4"/>
  <c r="AN86" i="4" s="1"/>
  <c r="AS86" i="4" s="1"/>
  <c r="Z86" i="4"/>
  <c r="Z88" i="4"/>
  <c r="AL94" i="4"/>
  <c r="AQ94" i="4" s="1"/>
  <c r="BU94" i="4"/>
  <c r="CI94" i="4" s="1"/>
  <c r="BT94" i="4"/>
  <c r="CH94" i="4" s="1"/>
  <c r="BS94" i="4"/>
  <c r="CG94" i="4" s="1"/>
  <c r="BW94" i="4"/>
  <c r="CK94" i="4" s="1"/>
  <c r="BV94" i="4"/>
  <c r="BN96" i="4"/>
  <c r="CB96" i="4" s="1"/>
  <c r="BM96" i="4"/>
  <c r="CA96" i="4" s="1"/>
  <c r="BL96" i="4"/>
  <c r="BO96" i="4"/>
  <c r="CC96" i="4" s="1"/>
  <c r="BP96" i="4"/>
  <c r="CD96" i="4" s="1"/>
  <c r="BV97" i="4"/>
  <c r="CJ97" i="4" s="1"/>
  <c r="BU97" i="4"/>
  <c r="CI97" i="4" s="1"/>
  <c r="BT97" i="4"/>
  <c r="CH97" i="4" s="1"/>
  <c r="BS97" i="4"/>
  <c r="CG97" i="4" s="1"/>
  <c r="BW97" i="4"/>
  <c r="AD99" i="4"/>
  <c r="BG99" i="4" s="1"/>
  <c r="BT99" i="4"/>
  <c r="CH99" i="4" s="1"/>
  <c r="BS99" i="4"/>
  <c r="CG99" i="4" s="1"/>
  <c r="BW99" i="4"/>
  <c r="CK99" i="4" s="1"/>
  <c r="BV99" i="4"/>
  <c r="CJ99" i="4" s="1"/>
  <c r="BU99" i="4"/>
  <c r="CI99" i="4" s="1"/>
  <c r="AL99" i="4"/>
  <c r="AQ99" i="4" s="1"/>
  <c r="X101" i="4"/>
  <c r="AD101" i="4" s="1"/>
  <c r="BW101" i="4"/>
  <c r="CK101" i="4" s="1"/>
  <c r="BV101" i="4"/>
  <c r="CJ101" i="4" s="1"/>
  <c r="BU101" i="4"/>
  <c r="CI101" i="4" s="1"/>
  <c r="BT101" i="4"/>
  <c r="CH101" i="4" s="1"/>
  <c r="BS101" i="4"/>
  <c r="AN101" i="4"/>
  <c r="AS101" i="4" s="1"/>
  <c r="X116" i="4"/>
  <c r="AA116" i="4" s="1"/>
  <c r="BW116" i="4"/>
  <c r="CK116" i="4" s="1"/>
  <c r="BV116" i="4"/>
  <c r="BU116" i="4"/>
  <c r="CI116" i="4" s="1"/>
  <c r="BT116" i="4"/>
  <c r="CH116" i="4" s="1"/>
  <c r="BS116" i="4"/>
  <c r="CG116" i="4" s="1"/>
  <c r="BP118" i="4"/>
  <c r="CD118" i="4" s="1"/>
  <c r="BO118" i="4"/>
  <c r="CC118" i="4" s="1"/>
  <c r="BN118" i="4"/>
  <c r="CB118" i="4" s="1"/>
  <c r="BM118" i="4"/>
  <c r="BL118" i="4"/>
  <c r="BZ118" i="4" s="1"/>
  <c r="BW119" i="4"/>
  <c r="CK119" i="4" s="1"/>
  <c r="BV119" i="4"/>
  <c r="CJ119" i="4" s="1"/>
  <c r="BU119" i="4"/>
  <c r="BT119" i="4"/>
  <c r="CH119" i="4" s="1"/>
  <c r="BS119" i="4"/>
  <c r="CG119" i="4" s="1"/>
  <c r="X123" i="4"/>
  <c r="AC123" i="4" s="1"/>
  <c r="BT123" i="4"/>
  <c r="BS123" i="4"/>
  <c r="CG123" i="4" s="1"/>
  <c r="BW123" i="4"/>
  <c r="CK123" i="4" s="1"/>
  <c r="BU123" i="4"/>
  <c r="CI123" i="4" s="1"/>
  <c r="BV123" i="4"/>
  <c r="CJ123" i="4" s="1"/>
  <c r="AN123" i="4"/>
  <c r="AS123" i="4" s="1"/>
  <c r="AL123" i="4"/>
  <c r="AQ123" i="4" s="1"/>
  <c r="BP129" i="4"/>
  <c r="CD129" i="4" s="1"/>
  <c r="BO129" i="4"/>
  <c r="CC129" i="4" s="1"/>
  <c r="BN129" i="4"/>
  <c r="CB129" i="4" s="1"/>
  <c r="BM129" i="4"/>
  <c r="CA129" i="4" s="1"/>
  <c r="BL129" i="4"/>
  <c r="P140" i="4"/>
  <c r="AH140" i="4" s="1"/>
  <c r="X144" i="4"/>
  <c r="AD144" i="4" s="1"/>
  <c r="BF144" i="4" s="1"/>
  <c r="BS144" i="4"/>
  <c r="CG144" i="4" s="1"/>
  <c r="BW144" i="4"/>
  <c r="CK144" i="4" s="1"/>
  <c r="BV144" i="4"/>
  <c r="CJ144" i="4" s="1"/>
  <c r="BU144" i="4"/>
  <c r="CI144" i="4" s="1"/>
  <c r="BT144" i="4"/>
  <c r="Z148" i="4"/>
  <c r="X152" i="4"/>
  <c r="AC152" i="4" s="1"/>
  <c r="BS152" i="4"/>
  <c r="CG152" i="4" s="1"/>
  <c r="BW152" i="4"/>
  <c r="CK152" i="4" s="1"/>
  <c r="BV152" i="4"/>
  <c r="BU152" i="4"/>
  <c r="CI152" i="4" s="1"/>
  <c r="BT152" i="4"/>
  <c r="CH152" i="4" s="1"/>
  <c r="AN152" i="4"/>
  <c r="AS152" i="4" s="1"/>
  <c r="BP156" i="4"/>
  <c r="CD156" i="4" s="1"/>
  <c r="BO156" i="4"/>
  <c r="BN156" i="4"/>
  <c r="CB156" i="4" s="1"/>
  <c r="BM156" i="4"/>
  <c r="CA156" i="4" s="1"/>
  <c r="BL156" i="4"/>
  <c r="BZ156" i="4" s="1"/>
  <c r="AI156" i="4"/>
  <c r="AA164" i="4"/>
  <c r="BP164" i="4"/>
  <c r="CD164" i="4" s="1"/>
  <c r="BO164" i="4"/>
  <c r="CC164" i="4" s="1"/>
  <c r="BN164" i="4"/>
  <c r="CB164" i="4" s="1"/>
  <c r="BM164" i="4"/>
  <c r="CA164" i="4" s="1"/>
  <c r="BL164" i="4"/>
  <c r="BZ164" i="4" s="1"/>
  <c r="AI164" i="4"/>
  <c r="X168" i="4"/>
  <c r="AA168" i="4" s="1"/>
  <c r="AA172" i="4"/>
  <c r="BP172" i="4"/>
  <c r="CD172" i="4" s="1"/>
  <c r="BO172" i="4"/>
  <c r="CC172" i="4" s="1"/>
  <c r="BN172" i="4"/>
  <c r="CB172" i="4" s="1"/>
  <c r="BM172" i="4"/>
  <c r="CA172" i="4" s="1"/>
  <c r="BL172" i="4"/>
  <c r="BZ172" i="4" s="1"/>
  <c r="AI172" i="4"/>
  <c r="BP180" i="4"/>
  <c r="CD180" i="4" s="1"/>
  <c r="BO180" i="4"/>
  <c r="CC180" i="4" s="1"/>
  <c r="BN180" i="4"/>
  <c r="CB180" i="4" s="1"/>
  <c r="BM180" i="4"/>
  <c r="BL180" i="4"/>
  <c r="BZ180" i="4" s="1"/>
  <c r="AI180" i="4"/>
  <c r="BP188" i="4"/>
  <c r="CD188" i="4" s="1"/>
  <c r="BO188" i="4"/>
  <c r="CC188" i="4" s="1"/>
  <c r="BN188" i="4"/>
  <c r="CB188" i="4" s="1"/>
  <c r="BM188" i="4"/>
  <c r="BL188" i="4"/>
  <c r="BZ188" i="4" s="1"/>
  <c r="AI188" i="4"/>
  <c r="AS188" i="4" s="1"/>
  <c r="BP196" i="4"/>
  <c r="CD196" i="4" s="1"/>
  <c r="BO196" i="4"/>
  <c r="CC196" i="4" s="1"/>
  <c r="BN196" i="4"/>
  <c r="CB196" i="4" s="1"/>
  <c r="BM196" i="4"/>
  <c r="BL196" i="4"/>
  <c r="BZ196" i="4" s="1"/>
  <c r="AI196" i="4"/>
  <c r="AA204" i="4"/>
  <c r="BP204" i="4"/>
  <c r="CD204" i="4" s="1"/>
  <c r="BO204" i="4"/>
  <c r="CC204" i="4" s="1"/>
  <c r="BN204" i="4"/>
  <c r="CB204" i="4" s="1"/>
  <c r="BM204" i="4"/>
  <c r="CA204" i="4" s="1"/>
  <c r="BL204" i="4"/>
  <c r="BZ204" i="4" s="1"/>
  <c r="AI204" i="4"/>
  <c r="BP220" i="4"/>
  <c r="CD220" i="4" s="1"/>
  <c r="BO220" i="4"/>
  <c r="CC220" i="4" s="1"/>
  <c r="BN220" i="4"/>
  <c r="CB220" i="4" s="1"/>
  <c r="BM220" i="4"/>
  <c r="BL220" i="4"/>
  <c r="BZ220" i="4" s="1"/>
  <c r="AI220" i="4"/>
  <c r="P223" i="4"/>
  <c r="AL223" i="4" s="1"/>
  <c r="AD229" i="4"/>
  <c r="BW229" i="4"/>
  <c r="CK229" i="4" s="1"/>
  <c r="BV229" i="4"/>
  <c r="CJ229" i="4" s="1"/>
  <c r="BU229" i="4"/>
  <c r="CI229" i="4" s="1"/>
  <c r="BS229" i="4"/>
  <c r="CG229" i="4" s="1"/>
  <c r="BT229" i="4"/>
  <c r="CH229" i="4" s="1"/>
  <c r="AL229" i="4"/>
  <c r="AN229" i="4"/>
  <c r="AS229" i="4" s="1"/>
  <c r="AA232" i="4"/>
  <c r="BN232" i="4"/>
  <c r="CB232" i="4" s="1"/>
  <c r="BM232" i="4"/>
  <c r="CA232" i="4" s="1"/>
  <c r="BL232" i="4"/>
  <c r="BZ232" i="4" s="1"/>
  <c r="BP232" i="4"/>
  <c r="CD232" i="4" s="1"/>
  <c r="BO232" i="4"/>
  <c r="CC232" i="4" s="1"/>
  <c r="AH232" i="4"/>
  <c r="AG232" i="4"/>
  <c r="AQ232" i="4" s="1"/>
  <c r="P235" i="4"/>
  <c r="AH235" i="4" s="1"/>
  <c r="AA245" i="4"/>
  <c r="BM245" i="4"/>
  <c r="CA245" i="4" s="1"/>
  <c r="BL245" i="4"/>
  <c r="BZ245" i="4" s="1"/>
  <c r="BP245" i="4"/>
  <c r="CD245" i="4" s="1"/>
  <c r="BO245" i="4"/>
  <c r="CC245" i="4" s="1"/>
  <c r="BN245" i="4"/>
  <c r="CB245" i="4" s="1"/>
  <c r="AI245" i="4"/>
  <c r="AG245" i="4"/>
  <c r="AA247" i="4"/>
  <c r="BP247" i="4"/>
  <c r="CD247" i="4" s="1"/>
  <c r="BO247" i="4"/>
  <c r="CC247" i="4" s="1"/>
  <c r="BN247" i="4"/>
  <c r="CB247" i="4" s="1"/>
  <c r="BM247" i="4"/>
  <c r="CA247" i="4" s="1"/>
  <c r="BL247" i="4"/>
  <c r="BZ247" i="4" s="1"/>
  <c r="BP249" i="4"/>
  <c r="CD249" i="4" s="1"/>
  <c r="BO249" i="4"/>
  <c r="CC249" i="4" s="1"/>
  <c r="BN249" i="4"/>
  <c r="BM249" i="4"/>
  <c r="CA249" i="4" s="1"/>
  <c r="BL249" i="4"/>
  <c r="BZ249" i="4" s="1"/>
  <c r="AC253" i="4"/>
  <c r="AC255" i="4"/>
  <c r="AH13" i="4"/>
  <c r="AI34" i="4"/>
  <c r="AG46" i="4"/>
  <c r="AI160" i="4"/>
  <c r="AH172" i="4"/>
  <c r="AI251" i="4"/>
  <c r="AI259" i="4"/>
  <c r="AL52" i="4"/>
  <c r="AQ52" i="4" s="1"/>
  <c r="AL107" i="4"/>
  <c r="AQ107" i="4" s="1"/>
  <c r="AL152" i="4"/>
  <c r="AQ152" i="4" s="1"/>
  <c r="AN19" i="4"/>
  <c r="AS19" i="4" s="1"/>
  <c r="Z6" i="4"/>
  <c r="X34" i="4"/>
  <c r="Z34" i="4" s="1"/>
  <c r="BW34" i="4"/>
  <c r="CK34" i="4" s="1"/>
  <c r="BV34" i="4"/>
  <c r="CJ34" i="4" s="1"/>
  <c r="BU34" i="4"/>
  <c r="CI34" i="4" s="1"/>
  <c r="BT34" i="4"/>
  <c r="CH34" i="4" s="1"/>
  <c r="BS34" i="4"/>
  <c r="AN34" i="4"/>
  <c r="X80" i="4"/>
  <c r="Z80" i="4" s="1"/>
  <c r="BS80" i="4"/>
  <c r="CG80" i="4" s="1"/>
  <c r="BW80" i="4"/>
  <c r="CK80" i="4" s="1"/>
  <c r="BV80" i="4"/>
  <c r="CJ80" i="4" s="1"/>
  <c r="BU80" i="4"/>
  <c r="CI80" i="4" s="1"/>
  <c r="BT80" i="4"/>
  <c r="AN80" i="4"/>
  <c r="AS80" i="4" s="1"/>
  <c r="AM80" i="4"/>
  <c r="AR80" i="4" s="1"/>
  <c r="AL80" i="4"/>
  <c r="AQ80" i="4" s="1"/>
  <c r="AA86" i="4"/>
  <c r="BP86" i="4"/>
  <c r="CD86" i="4" s="1"/>
  <c r="BO86" i="4"/>
  <c r="CC86" i="4" s="1"/>
  <c r="BN86" i="4"/>
  <c r="CB86" i="4" s="1"/>
  <c r="BM86" i="4"/>
  <c r="CA86" i="4" s="1"/>
  <c r="BL86" i="4"/>
  <c r="BZ86" i="4" s="1"/>
  <c r="BN88" i="4"/>
  <c r="CB88" i="4" s="1"/>
  <c r="BM88" i="4"/>
  <c r="CA88" i="4" s="1"/>
  <c r="BL88" i="4"/>
  <c r="BP88" i="4"/>
  <c r="CD88" i="4" s="1"/>
  <c r="BO88" i="4"/>
  <c r="CC88" i="4" s="1"/>
  <c r="AH88" i="4"/>
  <c r="BL90" i="4"/>
  <c r="BP90" i="4"/>
  <c r="CD90" i="4" s="1"/>
  <c r="BO90" i="4"/>
  <c r="CC90" i="4" s="1"/>
  <c r="BN90" i="4"/>
  <c r="CB90" i="4" s="1"/>
  <c r="BM90" i="4"/>
  <c r="CA90" i="4" s="1"/>
  <c r="AH90" i="4"/>
  <c r="AG90" i="4"/>
  <c r="BP92" i="4"/>
  <c r="CD92" i="4" s="1"/>
  <c r="BO92" i="4"/>
  <c r="CC92" i="4" s="1"/>
  <c r="BN92" i="4"/>
  <c r="CB92" i="4" s="1"/>
  <c r="BM92" i="4"/>
  <c r="CA92" i="4" s="1"/>
  <c r="BL92" i="4"/>
  <c r="BZ92" i="4" s="1"/>
  <c r="AH92" i="4"/>
  <c r="AG92" i="4"/>
  <c r="AI92" i="4"/>
  <c r="P95" i="4"/>
  <c r="BP103" i="4"/>
  <c r="CD103" i="4" s="1"/>
  <c r="BO103" i="4"/>
  <c r="CC103" i="4" s="1"/>
  <c r="BN103" i="4"/>
  <c r="BM103" i="4"/>
  <c r="CA103" i="4" s="1"/>
  <c r="BL103" i="4"/>
  <c r="BZ103" i="4" s="1"/>
  <c r="X112" i="4"/>
  <c r="AA112" i="4" s="1"/>
  <c r="BS112" i="4"/>
  <c r="CG112" i="4" s="1"/>
  <c r="BW112" i="4"/>
  <c r="CK112" i="4" s="1"/>
  <c r="BV112" i="4"/>
  <c r="BU112" i="4"/>
  <c r="CI112" i="4" s="1"/>
  <c r="BT112" i="4"/>
  <c r="CH112" i="4" s="1"/>
  <c r="AL112" i="4"/>
  <c r="AQ112" i="4" s="1"/>
  <c r="AN112" i="4"/>
  <c r="AS112" i="4" s="1"/>
  <c r="Z132" i="4"/>
  <c r="P134" i="4"/>
  <c r="AI134" i="4" s="1"/>
  <c r="Z134" i="4"/>
  <c r="Z136" i="4"/>
  <c r="Z138" i="4"/>
  <c r="AA140" i="4"/>
  <c r="BP140" i="4"/>
  <c r="CD140" i="4" s="1"/>
  <c r="BO140" i="4"/>
  <c r="CC140" i="4" s="1"/>
  <c r="BN140" i="4"/>
  <c r="CB140" i="4" s="1"/>
  <c r="BM140" i="4"/>
  <c r="CA140" i="4" s="1"/>
  <c r="BL140" i="4"/>
  <c r="BZ140" i="4" s="1"/>
  <c r="BP148" i="4"/>
  <c r="CD148" i="4" s="1"/>
  <c r="BO148" i="4"/>
  <c r="CC148" i="4" s="1"/>
  <c r="BN148" i="4"/>
  <c r="CB148" i="4" s="1"/>
  <c r="BM148" i="4"/>
  <c r="CA148" i="4" s="1"/>
  <c r="BL148" i="4"/>
  <c r="BZ148" i="4" s="1"/>
  <c r="AI148" i="4"/>
  <c r="AB164" i="4"/>
  <c r="AB172" i="4"/>
  <c r="AB180" i="4"/>
  <c r="AB196" i="4"/>
  <c r="AB204" i="4"/>
  <c r="X217" i="4"/>
  <c r="AD217" i="4" s="1"/>
  <c r="BU217" i="4"/>
  <c r="BT217" i="4"/>
  <c r="CH217" i="4" s="1"/>
  <c r="BS217" i="4"/>
  <c r="CG217" i="4" s="1"/>
  <c r="BW217" i="4"/>
  <c r="CK217" i="4" s="1"/>
  <c r="BV217" i="4"/>
  <c r="CJ217" i="4" s="1"/>
  <c r="AN217" i="4"/>
  <c r="AS217" i="4" s="1"/>
  <c r="AL217" i="4"/>
  <c r="AQ217" i="4" s="1"/>
  <c r="AA223" i="4"/>
  <c r="BP223" i="4"/>
  <c r="CD223" i="4" s="1"/>
  <c r="BO223" i="4"/>
  <c r="CC223" i="4" s="1"/>
  <c r="BN223" i="4"/>
  <c r="CB223" i="4" s="1"/>
  <c r="BM223" i="4"/>
  <c r="CA223" i="4" s="1"/>
  <c r="BL223" i="4"/>
  <c r="AI223" i="4"/>
  <c r="P226" i="4"/>
  <c r="AL226" i="4" s="1"/>
  <c r="Z226" i="4"/>
  <c r="AI235" i="4"/>
  <c r="BO243" i="4"/>
  <c r="CC243" i="4" s="1"/>
  <c r="BN243" i="4"/>
  <c r="CB243" i="4" s="1"/>
  <c r="BM243" i="4"/>
  <c r="BL243" i="4"/>
  <c r="BZ243" i="4" s="1"/>
  <c r="BP243" i="4"/>
  <c r="CD243" i="4" s="1"/>
  <c r="AG243" i="4"/>
  <c r="AH23" i="4"/>
  <c r="AH27" i="4"/>
  <c r="AH46" i="4"/>
  <c r="AG62" i="4"/>
  <c r="AG65" i="4"/>
  <c r="AG73" i="4"/>
  <c r="AG80" i="4"/>
  <c r="AH83" i="4"/>
  <c r="AH148" i="4"/>
  <c r="AG188" i="4"/>
  <c r="AI200" i="4"/>
  <c r="AL144" i="4"/>
  <c r="AN107" i="4"/>
  <c r="AS107" i="4" s="1"/>
  <c r="AN168" i="4"/>
  <c r="AS168" i="4" s="1"/>
  <c r="AA6" i="4"/>
  <c r="BP6" i="4"/>
  <c r="BO6" i="4"/>
  <c r="BN6" i="4"/>
  <c r="BM6" i="4"/>
  <c r="BL6" i="4"/>
  <c r="AI6" i="4"/>
  <c r="AG6" i="4"/>
  <c r="X37" i="4"/>
  <c r="Z37" i="4" s="1"/>
  <c r="BW37" i="4"/>
  <c r="CK37" i="4" s="1"/>
  <c r="BV37" i="4"/>
  <c r="CJ37" i="4" s="1"/>
  <c r="BU37" i="4"/>
  <c r="CI37" i="4" s="1"/>
  <c r="BT37" i="4"/>
  <c r="BS37" i="4"/>
  <c r="CG37" i="4" s="1"/>
  <c r="AL37" i="4"/>
  <c r="AQ37" i="4" s="1"/>
  <c r="P59" i="4"/>
  <c r="AH59" i="4" s="1"/>
  <c r="BM68" i="4"/>
  <c r="CA68" i="4" s="1"/>
  <c r="BP68" i="4"/>
  <c r="CD68" i="4" s="1"/>
  <c r="BO68" i="4"/>
  <c r="BN68" i="4"/>
  <c r="CB68" i="4" s="1"/>
  <c r="BL68" i="4"/>
  <c r="BZ68" i="4" s="1"/>
  <c r="AH68" i="4"/>
  <c r="AG68" i="4"/>
  <c r="AI68" i="4"/>
  <c r="P71" i="4"/>
  <c r="AH71" i="4" s="1"/>
  <c r="Z73" i="4"/>
  <c r="Z75" i="4"/>
  <c r="AB86" i="4"/>
  <c r="AB88" i="4"/>
  <c r="AB92" i="4"/>
  <c r="BW93" i="4"/>
  <c r="CK93" i="4" s="1"/>
  <c r="BV93" i="4"/>
  <c r="BU93" i="4"/>
  <c r="CI93" i="4" s="1"/>
  <c r="BS93" i="4"/>
  <c r="CG93" i="4" s="1"/>
  <c r="BT93" i="4"/>
  <c r="CH93" i="4" s="1"/>
  <c r="BP95" i="4"/>
  <c r="CD95" i="4" s="1"/>
  <c r="BO95" i="4"/>
  <c r="CC95" i="4" s="1"/>
  <c r="BN95" i="4"/>
  <c r="BM95" i="4"/>
  <c r="CA95" i="4" s="1"/>
  <c r="BL95" i="4"/>
  <c r="BZ95" i="4" s="1"/>
  <c r="BS104" i="4"/>
  <c r="CG104" i="4" s="1"/>
  <c r="BW104" i="4"/>
  <c r="CK104" i="4" s="1"/>
  <c r="BV104" i="4"/>
  <c r="CJ104" i="4" s="1"/>
  <c r="BU104" i="4"/>
  <c r="CI104" i="4" s="1"/>
  <c r="BT104" i="4"/>
  <c r="X115" i="4"/>
  <c r="Z115" i="4" s="1"/>
  <c r="BT115" i="4"/>
  <c r="CH115" i="4" s="1"/>
  <c r="BS115" i="4"/>
  <c r="BW115" i="4"/>
  <c r="CK115" i="4" s="1"/>
  <c r="BV115" i="4"/>
  <c r="CJ115" i="4" s="1"/>
  <c r="BU115" i="4"/>
  <c r="CI115" i="4" s="1"/>
  <c r="AN115" i="4"/>
  <c r="AS115" i="4" s="1"/>
  <c r="BM117" i="4"/>
  <c r="CA117" i="4" s="1"/>
  <c r="BL117" i="4"/>
  <c r="BZ117" i="4" s="1"/>
  <c r="BP117" i="4"/>
  <c r="CD117" i="4" s="1"/>
  <c r="BN117" i="4"/>
  <c r="CB117" i="4" s="1"/>
  <c r="BO117" i="4"/>
  <c r="X126" i="4"/>
  <c r="AC126" i="4" s="1"/>
  <c r="BU126" i="4"/>
  <c r="CI126" i="4" s="1"/>
  <c r="BT126" i="4"/>
  <c r="CH126" i="4" s="1"/>
  <c r="BS126" i="4"/>
  <c r="CG126" i="4" s="1"/>
  <c r="BW126" i="4"/>
  <c r="CK126" i="4" s="1"/>
  <c r="BV126" i="4"/>
  <c r="CJ126" i="4" s="1"/>
  <c r="AN126" i="4"/>
  <c r="AS126" i="4" s="1"/>
  <c r="AL126" i="4"/>
  <c r="AQ126" i="4" s="1"/>
  <c r="AA132" i="4"/>
  <c r="BP132" i="4"/>
  <c r="CD132" i="4" s="1"/>
  <c r="BO132" i="4"/>
  <c r="CC132" i="4" s="1"/>
  <c r="BN132" i="4"/>
  <c r="CB132" i="4" s="1"/>
  <c r="BM132" i="4"/>
  <c r="CA132" i="4" s="1"/>
  <c r="BL132" i="4"/>
  <c r="BZ132" i="4" s="1"/>
  <c r="AI132" i="4"/>
  <c r="AA134" i="4"/>
  <c r="BP134" i="4"/>
  <c r="CD134" i="4" s="1"/>
  <c r="BO134" i="4"/>
  <c r="CC134" i="4" s="1"/>
  <c r="BN134" i="4"/>
  <c r="CB134" i="4" s="1"/>
  <c r="BM134" i="4"/>
  <c r="CA134" i="4" s="1"/>
  <c r="BL134" i="4"/>
  <c r="BZ134" i="4" s="1"/>
  <c r="AH134" i="4"/>
  <c r="AA136" i="4"/>
  <c r="BN136" i="4"/>
  <c r="CB136" i="4" s="1"/>
  <c r="BM136" i="4"/>
  <c r="CA136" i="4" s="1"/>
  <c r="BL136" i="4"/>
  <c r="BZ136" i="4" s="1"/>
  <c r="BP136" i="4"/>
  <c r="CD136" i="4" s="1"/>
  <c r="BO136" i="4"/>
  <c r="CC136" i="4" s="1"/>
  <c r="AH136" i="4"/>
  <c r="AG136" i="4"/>
  <c r="AA138" i="4"/>
  <c r="BL138" i="4"/>
  <c r="BZ138" i="4" s="1"/>
  <c r="BP138" i="4"/>
  <c r="CD138" i="4" s="1"/>
  <c r="BO138" i="4"/>
  <c r="CC138" i="4" s="1"/>
  <c r="BN138" i="4"/>
  <c r="CB138" i="4" s="1"/>
  <c r="BM138" i="4"/>
  <c r="CA138" i="4" s="1"/>
  <c r="AH138" i="4"/>
  <c r="AG138" i="4"/>
  <c r="AQ138" i="4" s="1"/>
  <c r="AI138" i="4"/>
  <c r="AB140" i="4"/>
  <c r="AC172" i="4"/>
  <c r="AC204" i="4"/>
  <c r="P214" i="4"/>
  <c r="AH214" i="4" s="1"/>
  <c r="AB223" i="4"/>
  <c r="AA226" i="4"/>
  <c r="BL226" i="4"/>
  <c r="BZ226" i="4" s="1"/>
  <c r="BP226" i="4"/>
  <c r="CD226" i="4" s="1"/>
  <c r="BO226" i="4"/>
  <c r="CC226" i="4" s="1"/>
  <c r="BN226" i="4"/>
  <c r="CB226" i="4" s="1"/>
  <c r="BM226" i="4"/>
  <c r="CA226" i="4" s="1"/>
  <c r="AH226" i="4"/>
  <c r="AG226" i="4"/>
  <c r="AI226" i="4"/>
  <c r="P237" i="4"/>
  <c r="AA239" i="4"/>
  <c r="BP239" i="4"/>
  <c r="CD239" i="4" s="1"/>
  <c r="BO239" i="4"/>
  <c r="CC239" i="4" s="1"/>
  <c r="BN239" i="4"/>
  <c r="CB239" i="4" s="1"/>
  <c r="BM239" i="4"/>
  <c r="CA239" i="4" s="1"/>
  <c r="BL239" i="4"/>
  <c r="BZ239" i="4" s="1"/>
  <c r="BP241" i="4"/>
  <c r="CD241" i="4" s="1"/>
  <c r="BO241" i="4"/>
  <c r="BN241" i="4"/>
  <c r="CB241" i="4" s="1"/>
  <c r="BM241" i="4"/>
  <c r="CA241" i="4" s="1"/>
  <c r="BL241" i="4"/>
  <c r="BZ241" i="4" s="1"/>
  <c r="AI27" i="4"/>
  <c r="AI59" i="4"/>
  <c r="AH62" i="4"/>
  <c r="AH77" i="4"/>
  <c r="AI80" i="4"/>
  <c r="AI83" i="4"/>
  <c r="AH86" i="4"/>
  <c r="AG99" i="4"/>
  <c r="AG126" i="4"/>
  <c r="AG132" i="4"/>
  <c r="AG164" i="4"/>
  <c r="AH188" i="4"/>
  <c r="AH217" i="4"/>
  <c r="AG220" i="4"/>
  <c r="AQ220" i="4" s="1"/>
  <c r="AG223" i="4"/>
  <c r="AL90" i="4"/>
  <c r="AQ90" i="4" s="1"/>
  <c r="AL109" i="4"/>
  <c r="AQ109" i="4" s="1"/>
  <c r="AL136" i="4"/>
  <c r="AL200" i="4"/>
  <c r="AN9" i="4"/>
  <c r="AS9" i="4" s="1"/>
  <c r="BC223" i="5"/>
  <c r="BC175" i="5"/>
  <c r="BB219" i="5"/>
  <c r="BB171" i="5"/>
  <c r="BB169" i="5"/>
  <c r="BB105" i="5"/>
  <c r="BB9" i="5"/>
  <c r="BC192" i="5"/>
  <c r="BC160" i="5"/>
  <c r="BC135" i="5"/>
  <c r="BB111" i="5"/>
  <c r="BC71" i="5"/>
  <c r="BC102" i="5"/>
  <c r="BB182" i="5"/>
  <c r="BB118" i="5"/>
  <c r="BC14" i="5"/>
  <c r="BC264" i="5" s="1"/>
  <c r="BC253" i="5"/>
  <c r="BC229" i="5"/>
  <c r="BB165" i="5"/>
  <c r="BB101" i="5"/>
  <c r="BC58" i="5"/>
  <c r="BC29" i="5"/>
  <c r="BB196" i="5"/>
  <c r="BB100" i="5"/>
  <c r="BC139" i="5"/>
  <c r="BB115" i="5"/>
  <c r="BC75" i="5"/>
  <c r="BB45" i="5"/>
  <c r="AB245" i="4"/>
  <c r="AB247" i="4"/>
  <c r="AB253" i="4"/>
  <c r="AB255" i="4"/>
  <c r="AG235" i="4"/>
  <c r="AM261" i="4"/>
  <c r="BB215" i="5"/>
  <c r="BB57" i="5"/>
  <c r="BC150" i="5"/>
  <c r="BB174" i="5"/>
  <c r="BB110" i="5"/>
  <c r="BB6" i="5"/>
  <c r="BB205" i="5"/>
  <c r="BC157" i="5"/>
  <c r="BB141" i="5"/>
  <c r="BC93" i="5"/>
  <c r="BB77" i="5"/>
  <c r="BB5" i="5"/>
  <c r="BC258" i="5"/>
  <c r="BC194" i="5"/>
  <c r="BB146" i="5"/>
  <c r="BC74" i="5"/>
  <c r="BB19" i="5"/>
  <c r="BB7" i="5"/>
  <c r="BC244" i="5"/>
  <c r="BB259" i="5"/>
  <c r="BB155" i="5"/>
  <c r="BC11" i="5"/>
  <c r="BC97" i="5"/>
  <c r="BB63" i="5"/>
  <c r="BC133" i="5"/>
  <c r="BC69" i="5"/>
  <c r="BB234" i="5"/>
  <c r="BB27" i="5"/>
  <c r="BB67" i="5"/>
  <c r="BB31" i="5"/>
  <c r="BB178" i="5"/>
  <c r="AD239" i="4"/>
  <c r="BW239" i="4"/>
  <c r="CK239" i="4" s="1"/>
  <c r="BV239" i="4"/>
  <c r="CJ239" i="4" s="1"/>
  <c r="BU239" i="4"/>
  <c r="CI239" i="4" s="1"/>
  <c r="BT239" i="4"/>
  <c r="CH239" i="4" s="1"/>
  <c r="BS239" i="4"/>
  <c r="CG239" i="4" s="1"/>
  <c r="X241" i="4"/>
  <c r="AC241" i="4" s="1"/>
  <c r="BU241" i="4"/>
  <c r="CI241" i="4" s="1"/>
  <c r="BT241" i="4"/>
  <c r="BS241" i="4"/>
  <c r="CG241" i="4" s="1"/>
  <c r="BW241" i="4"/>
  <c r="CK241" i="4" s="1"/>
  <c r="BV241" i="4"/>
  <c r="CJ241" i="4" s="1"/>
  <c r="X243" i="4"/>
  <c r="AD243" i="4" s="1"/>
  <c r="BF243" i="4" s="1"/>
  <c r="BS243" i="4"/>
  <c r="CG243" i="4" s="1"/>
  <c r="BW243" i="4"/>
  <c r="CK243" i="4" s="1"/>
  <c r="BV243" i="4"/>
  <c r="CJ243" i="4" s="1"/>
  <c r="BU243" i="4"/>
  <c r="CI243" i="4" s="1"/>
  <c r="BT243" i="4"/>
  <c r="AD245" i="4"/>
  <c r="BW245" i="4"/>
  <c r="CK245" i="4" s="1"/>
  <c r="BV245" i="4"/>
  <c r="CJ245" i="4" s="1"/>
  <c r="BU245" i="4"/>
  <c r="CI245" i="4" s="1"/>
  <c r="BT245" i="4"/>
  <c r="CH245" i="4" s="1"/>
  <c r="BS245" i="4"/>
  <c r="CG245" i="4" s="1"/>
  <c r="AD247" i="4"/>
  <c r="BF247" i="4" s="1"/>
  <c r="BW247" i="4"/>
  <c r="CK247" i="4" s="1"/>
  <c r="BV247" i="4"/>
  <c r="CJ247" i="4" s="1"/>
  <c r="BU247" i="4"/>
  <c r="CI247" i="4" s="1"/>
  <c r="BT247" i="4"/>
  <c r="CH247" i="4" s="1"/>
  <c r="BS247" i="4"/>
  <c r="CG247" i="4" s="1"/>
  <c r="X249" i="4"/>
  <c r="AD249" i="4" s="1"/>
  <c r="BU249" i="4"/>
  <c r="CI249" i="4" s="1"/>
  <c r="BT249" i="4"/>
  <c r="BS249" i="4"/>
  <c r="CG249" i="4" s="1"/>
  <c r="BW249" i="4"/>
  <c r="CK249" i="4" s="1"/>
  <c r="BV249" i="4"/>
  <c r="CJ249" i="4" s="1"/>
  <c r="X251" i="4"/>
  <c r="AA251" i="4" s="1"/>
  <c r="BS251" i="4"/>
  <c r="BW251" i="4"/>
  <c r="CK251" i="4" s="1"/>
  <c r="BV251" i="4"/>
  <c r="CJ251" i="4" s="1"/>
  <c r="BU251" i="4"/>
  <c r="CI251" i="4" s="1"/>
  <c r="BT251" i="4"/>
  <c r="CH251" i="4" s="1"/>
  <c r="AD253" i="4"/>
  <c r="BE253" i="4" s="1"/>
  <c r="BG253" i="4" s="1"/>
  <c r="BW253" i="4"/>
  <c r="CK253" i="4" s="1"/>
  <c r="BV253" i="4"/>
  <c r="CJ253" i="4" s="1"/>
  <c r="BU253" i="4"/>
  <c r="CI253" i="4" s="1"/>
  <c r="BT253" i="4"/>
  <c r="CH253" i="4" s="1"/>
  <c r="BS253" i="4"/>
  <c r="CG253" i="4" s="1"/>
  <c r="AD255" i="4"/>
  <c r="BF255" i="4" s="1"/>
  <c r="BW255" i="4"/>
  <c r="CK255" i="4" s="1"/>
  <c r="BV255" i="4"/>
  <c r="CJ255" i="4" s="1"/>
  <c r="BU255" i="4"/>
  <c r="CI255" i="4" s="1"/>
  <c r="BT255" i="4"/>
  <c r="CH255" i="4" s="1"/>
  <c r="BS255" i="4"/>
  <c r="CG255" i="4" s="1"/>
  <c r="X257" i="4"/>
  <c r="AC257" i="4" s="1"/>
  <c r="BU257" i="4"/>
  <c r="CI257" i="4" s="1"/>
  <c r="BT257" i="4"/>
  <c r="CH257" i="4" s="1"/>
  <c r="BS257" i="4"/>
  <c r="BV257" i="4"/>
  <c r="CJ257" i="4" s="1"/>
  <c r="BW257" i="4"/>
  <c r="CK257" i="4" s="1"/>
  <c r="X259" i="4"/>
  <c r="AA259" i="4" s="1"/>
  <c r="BS259" i="4"/>
  <c r="CG259" i="4" s="1"/>
  <c r="BW259" i="4"/>
  <c r="CK259" i="4" s="1"/>
  <c r="BU259" i="4"/>
  <c r="CI259" i="4" s="1"/>
  <c r="BT259" i="4"/>
  <c r="BV259" i="4"/>
  <c r="CJ259" i="4" s="1"/>
  <c r="X261" i="4"/>
  <c r="AB261" i="4" s="1"/>
  <c r="BW261" i="4"/>
  <c r="CK261" i="4" s="1"/>
  <c r="BV261" i="4"/>
  <c r="CJ261" i="4" s="1"/>
  <c r="BU261" i="4"/>
  <c r="CI261" i="4" s="1"/>
  <c r="BT261" i="4"/>
  <c r="CH261" i="4" s="1"/>
  <c r="BS261" i="4"/>
  <c r="AL243" i="4"/>
  <c r="AQ243" i="4" s="1"/>
  <c r="AL251" i="4"/>
  <c r="AQ251" i="4" s="1"/>
  <c r="AN251" i="4"/>
  <c r="AS251" i="4" s="1"/>
  <c r="BB255" i="5"/>
  <c r="BB191" i="5"/>
  <c r="BB159" i="5"/>
  <c r="BC195" i="5"/>
  <c r="BC225" i="5"/>
  <c r="BB249" i="5"/>
  <c r="BC137" i="5"/>
  <c r="BC73" i="5"/>
  <c r="BC248" i="5"/>
  <c r="BB103" i="5"/>
  <c r="BB94" i="5"/>
  <c r="BB245" i="5"/>
  <c r="BC173" i="5"/>
  <c r="BC109" i="5"/>
  <c r="BB90" i="5"/>
  <c r="BB66" i="5"/>
  <c r="BB30" i="5"/>
  <c r="BB203" i="5"/>
  <c r="BB107" i="5"/>
  <c r="BB138" i="5"/>
  <c r="BB251" i="5"/>
  <c r="BB187" i="5"/>
  <c r="BC209" i="5"/>
  <c r="BC177" i="5"/>
  <c r="BC208" i="5"/>
  <c r="BC176" i="5"/>
  <c r="BB143" i="5"/>
  <c r="BB79" i="5"/>
  <c r="BC52" i="5"/>
  <c r="BC221" i="5"/>
  <c r="BB197" i="5"/>
  <c r="BC149" i="5"/>
  <c r="BC85" i="5"/>
  <c r="BB33" i="5"/>
  <c r="BB250" i="5"/>
  <c r="BB186" i="5"/>
  <c r="BC162" i="5"/>
  <c r="BC180" i="5"/>
  <c r="BB147" i="5"/>
  <c r="BB83" i="5"/>
  <c r="AL245" i="4"/>
  <c r="AQ245" i="4" s="1"/>
  <c r="AL253" i="4"/>
  <c r="AQ253" i="4" s="1"/>
  <c r="BB257" i="5"/>
  <c r="BB236" i="5"/>
  <c r="BB201" i="5"/>
  <c r="BC153" i="5"/>
  <c r="BB119" i="5"/>
  <c r="BC222" i="5"/>
  <c r="BB142" i="5"/>
  <c r="BB78" i="5"/>
  <c r="BB26" i="5"/>
  <c r="BB263" i="5" s="1"/>
  <c r="BC189" i="5"/>
  <c r="BC125" i="5"/>
  <c r="BC61" i="5"/>
  <c r="BB226" i="5"/>
  <c r="BB264" i="5"/>
  <c r="BB123" i="5"/>
  <c r="BB59" i="5"/>
  <c r="AB232" i="4"/>
  <c r="BO235" i="4"/>
  <c r="CC235" i="4" s="1"/>
  <c r="BN235" i="4"/>
  <c r="CB235" i="4" s="1"/>
  <c r="BM235" i="4"/>
  <c r="CA235" i="4" s="1"/>
  <c r="BL235" i="4"/>
  <c r="BZ235" i="4" s="1"/>
  <c r="BP235" i="4"/>
  <c r="CD235" i="4" s="1"/>
  <c r="BV236" i="4"/>
  <c r="CJ236" i="4" s="1"/>
  <c r="BU236" i="4"/>
  <c r="CI236" i="4" s="1"/>
  <c r="BT236" i="4"/>
  <c r="CH236" i="4" s="1"/>
  <c r="BS236" i="4"/>
  <c r="CG236" i="4" s="1"/>
  <c r="BW236" i="4"/>
  <c r="AN253" i="4"/>
  <c r="AS253" i="4" s="1"/>
  <c r="BB98" i="5"/>
  <c r="BB51" i="5"/>
  <c r="BB206" i="5"/>
  <c r="BC243" i="5"/>
  <c r="BB179" i="5"/>
  <c r="BB193" i="5"/>
  <c r="BC129" i="5"/>
  <c r="BC65" i="5"/>
  <c r="BC263" i="5" s="1"/>
  <c r="BC200" i="5"/>
  <c r="BC231" i="5"/>
  <c r="BB95" i="5"/>
  <c r="BC35" i="5"/>
  <c r="BC261" i="5"/>
  <c r="BC198" i="5"/>
  <c r="BB134" i="5"/>
  <c r="BB70" i="5"/>
  <c r="BB237" i="5"/>
  <c r="BB130" i="5"/>
  <c r="BB163" i="5"/>
  <c r="BB99" i="5"/>
  <c r="BC23" i="5"/>
  <c r="AC232" i="4"/>
  <c r="P239" i="4"/>
  <c r="AI239" i="4" s="1"/>
  <c r="Z239" i="4"/>
  <c r="P241" i="4"/>
  <c r="AN241" i="4" s="1"/>
  <c r="AS241" i="4" s="1"/>
  <c r="Z245" i="4"/>
  <c r="P247" i="4"/>
  <c r="AI247" i="4" s="1"/>
  <c r="Z247" i="4"/>
  <c r="P249" i="4"/>
  <c r="AI249" i="4" s="1"/>
  <c r="Z253" i="4"/>
  <c r="P255" i="4"/>
  <c r="AN255" i="4" s="1"/>
  <c r="AS255" i="4" s="1"/>
  <c r="Z255" i="4"/>
  <c r="P257" i="4"/>
  <c r="AN257" i="4" s="1"/>
  <c r="AS257" i="4" s="1"/>
  <c r="AN243" i="4"/>
  <c r="AS243" i="4" s="1"/>
  <c r="AN259" i="4"/>
  <c r="AS259" i="4" s="1"/>
  <c r="BC227" i="5"/>
  <c r="BB190" i="5"/>
  <c r="BA264" i="5"/>
  <c r="BA263" i="5"/>
  <c r="BF72" i="4"/>
  <c r="BF173" i="4"/>
  <c r="BE85" i="4"/>
  <c r="BE127" i="4"/>
  <c r="BE230" i="4"/>
  <c r="BF74" i="4"/>
  <c r="BG16" i="4"/>
  <c r="BG127" i="4"/>
  <c r="BE16" i="4"/>
  <c r="BE4" i="4"/>
  <c r="BE30" i="4"/>
  <c r="BE145" i="4"/>
  <c r="BE218" i="4"/>
  <c r="BF33" i="4"/>
  <c r="BF61" i="4"/>
  <c r="BF110" i="4"/>
  <c r="BF166" i="4"/>
  <c r="BF187" i="4"/>
  <c r="BF218" i="4"/>
  <c r="BG5" i="4"/>
  <c r="BE7" i="4"/>
  <c r="BE32" i="4"/>
  <c r="BE60" i="4"/>
  <c r="BE78" i="4"/>
  <c r="BE122" i="4"/>
  <c r="BE147" i="4"/>
  <c r="BE252" i="4"/>
  <c r="BF40" i="4"/>
  <c r="BF64" i="4"/>
  <c r="BF113" i="4"/>
  <c r="BF142" i="4"/>
  <c r="BF169" i="4"/>
  <c r="BF225" i="4"/>
  <c r="BG38" i="4"/>
  <c r="BG151" i="4"/>
  <c r="BG199" i="4"/>
  <c r="BG228" i="4"/>
  <c r="BG40" i="4"/>
  <c r="BG173" i="4"/>
  <c r="BG205" i="4"/>
  <c r="BG206" i="4"/>
  <c r="BE41" i="4"/>
  <c r="BE87" i="4"/>
  <c r="BE231" i="4"/>
  <c r="BF246" i="4"/>
  <c r="BE155" i="4"/>
  <c r="BE234" i="4"/>
  <c r="BF89" i="4"/>
  <c r="BE20" i="4"/>
  <c r="BE45" i="4"/>
  <c r="BE72" i="4"/>
  <c r="BE158" i="4"/>
  <c r="BE186" i="4"/>
  <c r="BE213" i="4"/>
  <c r="BF18" i="4"/>
  <c r="BF55" i="4"/>
  <c r="BF91" i="4"/>
  <c r="BF131" i="4"/>
  <c r="BF183" i="4"/>
  <c r="BF205" i="4"/>
  <c r="BG85" i="4"/>
  <c r="BG141" i="4"/>
  <c r="BG222" i="4"/>
  <c r="BE154" i="4"/>
  <c r="BF5" i="4"/>
  <c r="BE18" i="4"/>
  <c r="BE137" i="4"/>
  <c r="BF51" i="4"/>
  <c r="BE26" i="4"/>
  <c r="BE74" i="4"/>
  <c r="BE100" i="4"/>
  <c r="BE165" i="4"/>
  <c r="BE215" i="4"/>
  <c r="BF26" i="4"/>
  <c r="BF106" i="4"/>
  <c r="BF135" i="4"/>
  <c r="BF165" i="4"/>
  <c r="BF186" i="4"/>
  <c r="BG63" i="4"/>
  <c r="BG142" i="4"/>
  <c r="BG166" i="4"/>
  <c r="BG187" i="4"/>
  <c r="BF245" i="4"/>
  <c r="BF21" i="4"/>
  <c r="BG21" i="4"/>
  <c r="BE35" i="4"/>
  <c r="BF35" i="4"/>
  <c r="BG35" i="4"/>
  <c r="BF44" i="4"/>
  <c r="BE44" i="4"/>
  <c r="BG44" i="4"/>
  <c r="BG66" i="4"/>
  <c r="BF66" i="4"/>
  <c r="BG98" i="4"/>
  <c r="BF98" i="4"/>
  <c r="BE98" i="4"/>
  <c r="BF121" i="4"/>
  <c r="BE121" i="4"/>
  <c r="BF133" i="4"/>
  <c r="BG133" i="4"/>
  <c r="BG146" i="4"/>
  <c r="BF146" i="4"/>
  <c r="BE146" i="4"/>
  <c r="BG157" i="4"/>
  <c r="BF157" i="4"/>
  <c r="BF167" i="4"/>
  <c r="BG167" i="4"/>
  <c r="BG178" i="4"/>
  <c r="BF178" i="4"/>
  <c r="BE189" i="4"/>
  <c r="BF189" i="4"/>
  <c r="BE224" i="4"/>
  <c r="BF224" i="4"/>
  <c r="BE133" i="4"/>
  <c r="BE167" i="4"/>
  <c r="BF8" i="4"/>
  <c r="BF24" i="4"/>
  <c r="BF242" i="4"/>
  <c r="BG46" i="4"/>
  <c r="BE46" i="4"/>
  <c r="BF46" i="4" s="1"/>
  <c r="BG229" i="4"/>
  <c r="BE229" i="4"/>
  <c r="BF229" i="4" s="1"/>
  <c r="BG82" i="4"/>
  <c r="BE82" i="4"/>
  <c r="BF124" i="4"/>
  <c r="BG124" i="4"/>
  <c r="BE124" i="4"/>
  <c r="BE159" i="4"/>
  <c r="BG159" i="4"/>
  <c r="BE191" i="4"/>
  <c r="BG191" i="4"/>
  <c r="BE238" i="4"/>
  <c r="BF211" i="4"/>
  <c r="BG14" i="4"/>
  <c r="BE14" i="4"/>
  <c r="BF39" i="4"/>
  <c r="BG39" i="4"/>
  <c r="BG58" i="4"/>
  <c r="BE58" i="4"/>
  <c r="BF70" i="4"/>
  <c r="BG70" i="4"/>
  <c r="BF84" i="4"/>
  <c r="BG84" i="4"/>
  <c r="BF108" i="4"/>
  <c r="BE108" i="4"/>
  <c r="BG108" i="4"/>
  <c r="BE125" i="4"/>
  <c r="BG125" i="4"/>
  <c r="BF139" i="4"/>
  <c r="BE139" i="4"/>
  <c r="BG139" i="4"/>
  <c r="BE171" i="4"/>
  <c r="BF171" i="4"/>
  <c r="BG171" i="4"/>
  <c r="BG203" i="4"/>
  <c r="BF203" i="4"/>
  <c r="BE216" i="4"/>
  <c r="BF216" i="4"/>
  <c r="BF244" i="4"/>
  <c r="BE244" i="4"/>
  <c r="BG244" i="4"/>
  <c r="BF260" i="4"/>
  <c r="BG260" i="4"/>
  <c r="BE260" i="4"/>
  <c r="BE48" i="4"/>
  <c r="BE106" i="4"/>
  <c r="BE157" i="4"/>
  <c r="BE206" i="4"/>
  <c r="BF14" i="4"/>
  <c r="BF47" i="4"/>
  <c r="BF215" i="4"/>
  <c r="BG189" i="4"/>
  <c r="BE8" i="4"/>
  <c r="BE21" i="4"/>
  <c r="BE50" i="4"/>
  <c r="BE79" i="4"/>
  <c r="BE193" i="4"/>
  <c r="BE227" i="4"/>
  <c r="BE242" i="4"/>
  <c r="BF50" i="4"/>
  <c r="BF82" i="4"/>
  <c r="BF150" i="4"/>
  <c r="BG47" i="4"/>
  <c r="BG216" i="4"/>
  <c r="BG170" i="4"/>
  <c r="BE170" i="4"/>
  <c r="BG258" i="4"/>
  <c r="BF258" i="4"/>
  <c r="BF79" i="4"/>
  <c r="BF4" i="4"/>
  <c r="BF163" i="4"/>
  <c r="BE163" i="4"/>
  <c r="BF185" i="4"/>
  <c r="BG185" i="4"/>
  <c r="BG219" i="4"/>
  <c r="BF219" i="4"/>
  <c r="BE219" i="4"/>
  <c r="BE248" i="4"/>
  <c r="BG248" i="4"/>
  <c r="BE38" i="4"/>
  <c r="BE66" i="4"/>
  <c r="BE195" i="4"/>
  <c r="BE228" i="4"/>
  <c r="BF253" i="4"/>
  <c r="BG12" i="4"/>
  <c r="BG30" i="4"/>
  <c r="BG48" i="4"/>
  <c r="BF56" i="4"/>
  <c r="BG56" i="4"/>
  <c r="BF149" i="4"/>
  <c r="BE149" i="4"/>
  <c r="BG149" i="4"/>
  <c r="BE181" i="4"/>
  <c r="BG181" i="4"/>
  <c r="BG202" i="4"/>
  <c r="BF202" i="4"/>
  <c r="BE202" i="4"/>
  <c r="BF17" i="4"/>
  <c r="BG17" i="4"/>
  <c r="BE17" i="4"/>
  <c r="BE128" i="4"/>
  <c r="BG128" i="4"/>
  <c r="BE153" i="4"/>
  <c r="BF153" i="4"/>
  <c r="BG153" i="4"/>
  <c r="BG174" i="4"/>
  <c r="BF174" i="4"/>
  <c r="BE111" i="4"/>
  <c r="BE161" i="4"/>
  <c r="BE178" i="4"/>
  <c r="BE211" i="4"/>
  <c r="BF69" i="4"/>
  <c r="BG42" i="4"/>
  <c r="BF42" i="4"/>
  <c r="BF76" i="4"/>
  <c r="BG76" i="4"/>
  <c r="BG130" i="4"/>
  <c r="BF130" i="4"/>
  <c r="BE143" i="4"/>
  <c r="BF143" i="4"/>
  <c r="BG143" i="4"/>
  <c r="BG197" i="4"/>
  <c r="BE197" i="4"/>
  <c r="BE207" i="4"/>
  <c r="BG207" i="4"/>
  <c r="BG233" i="4"/>
  <c r="BE233" i="4"/>
  <c r="BG250" i="4"/>
  <c r="BE250" i="4"/>
  <c r="BE12" i="4"/>
  <c r="BE24" i="4"/>
  <c r="BE39" i="4"/>
  <c r="BE54" i="4"/>
  <c r="BE69" i="4"/>
  <c r="BE84" i="4"/>
  <c r="BE113" i="4"/>
  <c r="BE130" i="4"/>
  <c r="BF54" i="4"/>
  <c r="BF87" i="4"/>
  <c r="BF137" i="4"/>
  <c r="BF154" i="4"/>
  <c r="BF170" i="4"/>
  <c r="BF221" i="4"/>
  <c r="BF238" i="4"/>
  <c r="BF254" i="4"/>
  <c r="BG32" i="4"/>
  <c r="BG51" i="4"/>
  <c r="BG89" i="4"/>
  <c r="BG111" i="4"/>
  <c r="BG195" i="4"/>
  <c r="BF28" i="4"/>
  <c r="BG28" i="4"/>
  <c r="BG162" i="4"/>
  <c r="BE162" i="4"/>
  <c r="BG194" i="4"/>
  <c r="BF194" i="4"/>
  <c r="BE22" i="4"/>
  <c r="BE49" i="4"/>
  <c r="BE114" i="4"/>
  <c r="BE135" i="4"/>
  <c r="BE177" i="4"/>
  <c r="BE209" i="4"/>
  <c r="BF10" i="4"/>
  <c r="BF53" i="4"/>
  <c r="BF209" i="4"/>
  <c r="BF230" i="4"/>
  <c r="BG67" i="4"/>
  <c r="BG252" i="4"/>
  <c r="BE226" i="4"/>
  <c r="BF226" i="4" s="1"/>
  <c r="BE222" i="4"/>
  <c r="BF67" i="4"/>
  <c r="BF141" i="4"/>
  <c r="BF151" i="4"/>
  <c r="BF234" i="4"/>
  <c r="BG7" i="4"/>
  <c r="BG49" i="4"/>
  <c r="BG60" i="4"/>
  <c r="BG91" i="4"/>
  <c r="BE240" i="4"/>
  <c r="BF240" i="4"/>
  <c r="BE256" i="4"/>
  <c r="BG256" i="4"/>
  <c r="BE28" i="4"/>
  <c r="BE55" i="4"/>
  <c r="BE64" i="4"/>
  <c r="BE110" i="4"/>
  <c r="BE183" i="4"/>
  <c r="BE194" i="4"/>
  <c r="BE246" i="4"/>
  <c r="BF122" i="4"/>
  <c r="BG198" i="4"/>
  <c r="AX263" i="5"/>
  <c r="AU264" i="5"/>
  <c r="AU263" i="5"/>
  <c r="AX264" i="5"/>
  <c r="AM263" i="5"/>
  <c r="AM264" i="5"/>
  <c r="AI263" i="5"/>
  <c r="AI264" i="5"/>
  <c r="AI94" i="4"/>
  <c r="AS25" i="4"/>
  <c r="P117" i="4"/>
  <c r="AN117" i="4" s="1"/>
  <c r="AS117" i="4" s="1"/>
  <c r="X117" i="4"/>
  <c r="AA117" i="4" s="1"/>
  <c r="AI119" i="4"/>
  <c r="AH119" i="4"/>
  <c r="AG119" i="4"/>
  <c r="X93" i="4"/>
  <c r="AC93" i="4" s="1"/>
  <c r="AI95" i="4"/>
  <c r="AH95" i="4"/>
  <c r="AG95" i="4"/>
  <c r="AN96" i="4"/>
  <c r="AI104" i="4"/>
  <c r="AH104" i="4"/>
  <c r="AG104" i="4"/>
  <c r="P105" i="4"/>
  <c r="AL105" i="4" s="1"/>
  <c r="X105" i="4"/>
  <c r="AD105" i="4" s="1"/>
  <c r="AN237" i="4"/>
  <c r="AS237" i="4" s="1"/>
  <c r="AL237" i="4"/>
  <c r="AQ237" i="4" s="1"/>
  <c r="X237" i="4"/>
  <c r="AC237" i="4" s="1"/>
  <c r="P93" i="4"/>
  <c r="AN93" i="4" s="1"/>
  <c r="AG96" i="4"/>
  <c r="P97" i="4"/>
  <c r="AL97" i="4" s="1"/>
  <c r="AQ97" i="4" s="1"/>
  <c r="X97" i="4"/>
  <c r="AD97" i="4" s="1"/>
  <c r="AG117" i="4"/>
  <c r="AN236" i="4"/>
  <c r="AS236" i="4" s="1"/>
  <c r="AL236" i="4"/>
  <c r="AQ236" i="4" s="1"/>
  <c r="X96" i="4"/>
  <c r="AA96" i="4" s="1"/>
  <c r="AN102" i="4"/>
  <c r="AS102" i="4" s="1"/>
  <c r="AI116" i="4"/>
  <c r="AH116" i="4"/>
  <c r="X118" i="4"/>
  <c r="AD118" i="4" s="1"/>
  <c r="AN118" i="4"/>
  <c r="AS118" i="4" s="1"/>
  <c r="AI120" i="4"/>
  <c r="AH120" i="4"/>
  <c r="AH94" i="4"/>
  <c r="AG94" i="4"/>
  <c r="X95" i="4"/>
  <c r="AN95" i="4"/>
  <c r="AL95" i="4"/>
  <c r="AQ95" i="4" s="1"/>
  <c r="AH102" i="4"/>
  <c r="AG102" i="4"/>
  <c r="X102" i="4"/>
  <c r="Z102" i="4" s="1"/>
  <c r="X104" i="4"/>
  <c r="AB104" i="4" s="1"/>
  <c r="AN104" i="4"/>
  <c r="AS104" i="4" s="1"/>
  <c r="AL104" i="4"/>
  <c r="AH118" i="4"/>
  <c r="AG118" i="4"/>
  <c r="X119" i="4"/>
  <c r="Z119" i="4" s="1"/>
  <c r="AN119" i="4"/>
  <c r="AS119" i="4" s="1"/>
  <c r="AL119" i="4"/>
  <c r="AI102" i="4"/>
  <c r="AG120" i="4"/>
  <c r="AM118" i="4"/>
  <c r="AH117" i="4"/>
  <c r="AL102" i="4"/>
  <c r="AL96" i="4"/>
  <c r="AQ96" i="4" s="1"/>
  <c r="X103" i="4"/>
  <c r="AD103" i="4" s="1"/>
  <c r="AN103" i="4"/>
  <c r="AS103" i="4" s="1"/>
  <c r="AL103" i="4"/>
  <c r="AN116" i="4"/>
  <c r="AS116" i="4" s="1"/>
  <c r="AL116" i="4"/>
  <c r="AQ116" i="4" s="1"/>
  <c r="AN120" i="4"/>
  <c r="AS120" i="4" s="1"/>
  <c r="AL120" i="4"/>
  <c r="AG237" i="4"/>
  <c r="AI237" i="4"/>
  <c r="X94" i="4"/>
  <c r="Z94" i="4" s="1"/>
  <c r="AN94" i="4"/>
  <c r="AM94" i="4"/>
  <c r="AR94" i="4" s="1"/>
  <c r="AI96" i="4"/>
  <c r="AH96" i="4"/>
  <c r="AI103" i="4"/>
  <c r="AH103" i="4"/>
  <c r="AG103" i="4"/>
  <c r="X120" i="4"/>
  <c r="AB120" i="4" s="1"/>
  <c r="AI236" i="4"/>
  <c r="AH236" i="4"/>
  <c r="X236" i="4"/>
  <c r="AA236" i="4" s="1"/>
  <c r="AI118" i="4"/>
  <c r="AH237" i="4"/>
  <c r="AS57" i="4"/>
  <c r="AQ148" i="4"/>
  <c r="AL255" i="4"/>
  <c r="AQ255" i="4" s="1"/>
  <c r="AL259" i="4"/>
  <c r="AQ259" i="4" s="1"/>
  <c r="AL261" i="4"/>
  <c r="AQ261" i="4" s="1"/>
  <c r="AM46" i="4"/>
  <c r="AR46" i="4" s="1"/>
  <c r="AM52" i="4"/>
  <c r="AR52" i="4" s="1"/>
  <c r="AM88" i="4"/>
  <c r="AM90" i="4"/>
  <c r="AR90" i="4" s="1"/>
  <c r="AM92" i="4"/>
  <c r="AR92" i="4" s="1"/>
  <c r="AM120" i="4"/>
  <c r="AR120" i="4" s="1"/>
  <c r="AM226" i="4"/>
  <c r="AR226" i="4" s="1"/>
  <c r="AM62" i="4"/>
  <c r="AM96" i="4"/>
  <c r="AR96" i="4" s="1"/>
  <c r="AM104" i="4"/>
  <c r="AR104" i="4" s="1"/>
  <c r="AM116" i="4"/>
  <c r="AM132" i="4"/>
  <c r="AM134" i="4"/>
  <c r="AR134" i="4" s="1"/>
  <c r="AM136" i="4"/>
  <c r="AR136" i="4" s="1"/>
  <c r="AM138" i="4"/>
  <c r="AR138" i="4" s="1"/>
  <c r="AM144" i="4"/>
  <c r="AR144" i="4" s="1"/>
  <c r="AM148" i="4"/>
  <c r="AR148" i="4" s="1"/>
  <c r="AM152" i="4"/>
  <c r="AR152" i="4" s="1"/>
  <c r="AM156" i="4"/>
  <c r="AM160" i="4"/>
  <c r="AM164" i="4"/>
  <c r="AR164" i="4" s="1"/>
  <c r="AM168" i="4"/>
  <c r="AR168" i="4" s="1"/>
  <c r="AM172" i="4"/>
  <c r="AM176" i="4"/>
  <c r="AM180" i="4"/>
  <c r="AR180" i="4" s="1"/>
  <c r="AM184" i="4"/>
  <c r="AM188" i="4"/>
  <c r="AR188" i="4" s="1"/>
  <c r="AM192" i="4"/>
  <c r="AR192" i="4" s="1"/>
  <c r="AM196" i="4"/>
  <c r="AR196" i="4" s="1"/>
  <c r="AM200" i="4"/>
  <c r="AR200" i="4" s="1"/>
  <c r="AM204" i="4"/>
  <c r="AM208" i="4"/>
  <c r="AM210" i="4"/>
  <c r="AR210" i="4" s="1"/>
  <c r="AM212" i="4"/>
  <c r="AR212" i="4" s="1"/>
  <c r="AM236" i="4"/>
  <c r="AR2" i="4"/>
  <c r="AM9" i="4"/>
  <c r="AR9" i="4" s="1"/>
  <c r="AM11" i="4"/>
  <c r="AR11" i="4" s="1"/>
  <c r="AM13" i="4"/>
  <c r="AR13" i="4" s="1"/>
  <c r="AM15" i="4"/>
  <c r="AR15" i="4" s="1"/>
  <c r="AM19" i="4"/>
  <c r="AM23" i="4"/>
  <c r="AR23" i="4" s="1"/>
  <c r="AM25" i="4"/>
  <c r="AR25" i="4" s="1"/>
  <c r="AM27" i="4"/>
  <c r="AR27" i="4" s="1"/>
  <c r="AM29" i="4"/>
  <c r="AR29" i="4" s="1"/>
  <c r="AM31" i="4"/>
  <c r="AR31" i="4" s="1"/>
  <c r="AM37" i="4"/>
  <c r="AR37" i="4" s="1"/>
  <c r="AM57" i="4"/>
  <c r="AR57" i="4" s="1"/>
  <c r="AM59" i="4"/>
  <c r="AR59" i="4" s="1"/>
  <c r="AM65" i="4"/>
  <c r="AM71" i="4"/>
  <c r="AM73" i="4"/>
  <c r="AR73" i="4" s="1"/>
  <c r="AM75" i="4"/>
  <c r="AR75" i="4" s="1"/>
  <c r="AM77" i="4"/>
  <c r="AR77" i="4" s="1"/>
  <c r="AM83" i="4"/>
  <c r="AR83" i="4" s="1"/>
  <c r="AM95" i="4"/>
  <c r="AR95" i="4" s="1"/>
  <c r="AM99" i="4"/>
  <c r="AR99" i="4" s="1"/>
  <c r="AM103" i="4"/>
  <c r="AR103" i="4" s="1"/>
  <c r="AM107" i="4"/>
  <c r="AR107" i="4" s="1"/>
  <c r="AM109" i="4"/>
  <c r="AR109" i="4" s="1"/>
  <c r="AM115" i="4"/>
  <c r="AR115" i="4" s="1"/>
  <c r="AM117" i="4"/>
  <c r="AM119" i="4"/>
  <c r="AR119" i="4" s="1"/>
  <c r="AM123" i="4"/>
  <c r="AR123" i="4" s="1"/>
  <c r="AM217" i="4"/>
  <c r="AM223" i="4"/>
  <c r="AR223" i="4" s="1"/>
  <c r="AM229" i="4"/>
  <c r="AR229" i="4" s="1"/>
  <c r="AM235" i="4"/>
  <c r="AM237" i="4"/>
  <c r="AM239" i="4"/>
  <c r="AR239" i="4" s="1"/>
  <c r="AM243" i="4"/>
  <c r="AR243" i="4" s="1"/>
  <c r="AM245" i="4"/>
  <c r="AR245" i="4" s="1"/>
  <c r="AM247" i="4"/>
  <c r="AM249" i="4"/>
  <c r="AM251" i="4"/>
  <c r="AM253" i="4"/>
  <c r="AR253" i="4" s="1"/>
  <c r="AM255" i="4"/>
  <c r="AM259" i="4"/>
  <c r="AQ229" i="4"/>
  <c r="AS23" i="4"/>
  <c r="AR112" i="4"/>
  <c r="AR204" i="4"/>
  <c r="AR261" i="4"/>
  <c r="AR217" i="4" l="1"/>
  <c r="AR160" i="4"/>
  <c r="AQ119" i="4"/>
  <c r="AG214" i="4"/>
  <c r="AI86" i="4"/>
  <c r="Z68" i="4"/>
  <c r="BZ129" i="4"/>
  <c r="AN59" i="4"/>
  <c r="AS59" i="4" s="1"/>
  <c r="AN223" i="4"/>
  <c r="AS223" i="4" s="1"/>
  <c r="AM129" i="4"/>
  <c r="AL239" i="4"/>
  <c r="AQ239" i="4" s="1"/>
  <c r="AI101" i="4"/>
  <c r="CH144" i="4"/>
  <c r="AN71" i="4"/>
  <c r="AS71" i="4" s="1"/>
  <c r="AM214" i="4"/>
  <c r="AR214" i="4" s="1"/>
  <c r="AM86" i="4"/>
  <c r="AR86" i="4" s="1"/>
  <c r="Z259" i="4"/>
  <c r="AC129" i="4"/>
  <c r="CC68" i="4"/>
  <c r="AA220" i="4"/>
  <c r="AM101" i="4"/>
  <c r="Z241" i="4"/>
  <c r="AG239" i="4"/>
  <c r="Z71" i="4"/>
  <c r="AG101" i="4"/>
  <c r="AL214" i="4"/>
  <c r="AQ214" i="4" s="1"/>
  <c r="AN226" i="4"/>
  <c r="AS226" i="4" s="1"/>
  <c r="AI129" i="4"/>
  <c r="AH129" i="4"/>
  <c r="CG115" i="4"/>
  <c r="AG86" i="4"/>
  <c r="AB129" i="4"/>
  <c r="AS46" i="4"/>
  <c r="AH101" i="4"/>
  <c r="AN249" i="4"/>
  <c r="AS249" i="4" s="1"/>
  <c r="AR172" i="4"/>
  <c r="AR118" i="4"/>
  <c r="BE239" i="4"/>
  <c r="BF239" i="4" s="1"/>
  <c r="AC220" i="4"/>
  <c r="AA68" i="4"/>
  <c r="AB220" i="4"/>
  <c r="AA129" i="4"/>
  <c r="AI37" i="4"/>
  <c r="AS37" i="4" s="1"/>
  <c r="AD138" i="4"/>
  <c r="AD136" i="4"/>
  <c r="BF136" i="4" s="1"/>
  <c r="Z214" i="4"/>
  <c r="CA220" i="4"/>
  <c r="Z220" i="4"/>
  <c r="Z129" i="4"/>
  <c r="AL86" i="4"/>
  <c r="AQ86" i="4" s="1"/>
  <c r="AS27" i="4"/>
  <c r="AQ136" i="4"/>
  <c r="AS31" i="4"/>
  <c r="BG239" i="4"/>
  <c r="CH68" i="4"/>
  <c r="AQ200" i="4"/>
  <c r="CG220" i="4"/>
  <c r="CI19" i="4"/>
  <c r="Z261" i="4"/>
  <c r="AR68" i="4"/>
  <c r="AA188" i="4"/>
  <c r="AR132" i="4"/>
  <c r="AC188" i="4"/>
  <c r="BE138" i="4"/>
  <c r="BF138" i="4" s="1"/>
  <c r="CJ29" i="4"/>
  <c r="AD71" i="4"/>
  <c r="AS34" i="4"/>
  <c r="BE247" i="4"/>
  <c r="BG247" i="4" s="1"/>
  <c r="CA188" i="4"/>
  <c r="AS6" i="4"/>
  <c r="AR235" i="4"/>
  <c r="AB235" i="4"/>
  <c r="CH259" i="4"/>
  <c r="BE255" i="4"/>
  <c r="BG255" i="4" s="1"/>
  <c r="AC180" i="4"/>
  <c r="AB19" i="4"/>
  <c r="AA180" i="4"/>
  <c r="BE180" i="4" s="1"/>
  <c r="BF180" i="4" s="1"/>
  <c r="AA83" i="4"/>
  <c r="BE83" i="4" s="1"/>
  <c r="BF83" i="4" s="1"/>
  <c r="Z196" i="4"/>
  <c r="Z83" i="4"/>
  <c r="CI31" i="4"/>
  <c r="CJ27" i="4"/>
  <c r="AA235" i="4"/>
  <c r="BE235" i="4" s="1"/>
  <c r="BF235" i="4" s="1"/>
  <c r="AB257" i="4"/>
  <c r="AC164" i="4"/>
  <c r="AB90" i="4"/>
  <c r="BZ88" i="4"/>
  <c r="AA196" i="4"/>
  <c r="CG200" i="4"/>
  <c r="BE172" i="4"/>
  <c r="BF172" i="4" s="1"/>
  <c r="AS196" i="4"/>
  <c r="AS192" i="4"/>
  <c r="CH80" i="4"/>
  <c r="Z235" i="4"/>
  <c r="AD31" i="4"/>
  <c r="BG31" i="4" s="1"/>
  <c r="AD29" i="4"/>
  <c r="CH164" i="4"/>
  <c r="AR62" i="4"/>
  <c r="AA148" i="4"/>
  <c r="BE136" i="4"/>
  <c r="BG136" i="4" s="1"/>
  <c r="AB148" i="4"/>
  <c r="AB156" i="4"/>
  <c r="CJ112" i="4"/>
  <c r="CA180" i="4"/>
  <c r="CG109" i="4"/>
  <c r="BE62" i="4"/>
  <c r="BF62" i="4" s="1"/>
  <c r="AC83" i="4"/>
  <c r="AC19" i="4"/>
  <c r="BZ90" i="4"/>
  <c r="AA88" i="4"/>
  <c r="AB83" i="4"/>
  <c r="AD152" i="4"/>
  <c r="BG152" i="4" s="1"/>
  <c r="Z92" i="4"/>
  <c r="CC19" i="4"/>
  <c r="Z164" i="4"/>
  <c r="AR126" i="4"/>
  <c r="AC156" i="4"/>
  <c r="AR65" i="4"/>
  <c r="CC156" i="4"/>
  <c r="Z156" i="4"/>
  <c r="AR88" i="4"/>
  <c r="BE245" i="4"/>
  <c r="BG245" i="4" s="1"/>
  <c r="AC196" i="4"/>
  <c r="Z77" i="4"/>
  <c r="AA92" i="4"/>
  <c r="BE92" i="4" s="1"/>
  <c r="BF92" i="4" s="1"/>
  <c r="AA90" i="4"/>
  <c r="AD80" i="4"/>
  <c r="BG80" i="4" s="1"/>
  <c r="CA196" i="4"/>
  <c r="AA156" i="4"/>
  <c r="Z140" i="4"/>
  <c r="Z90" i="4"/>
  <c r="AA19" i="4"/>
  <c r="BE19" i="4" s="1"/>
  <c r="BF19" i="4" s="1"/>
  <c r="Z172" i="4"/>
  <c r="CI138" i="4"/>
  <c r="CJ136" i="4"/>
  <c r="Z31" i="4"/>
  <c r="BE204" i="4"/>
  <c r="BF204" i="4" s="1"/>
  <c r="BG204" i="4"/>
  <c r="BG83" i="4"/>
  <c r="AR251" i="4"/>
  <c r="AR184" i="4"/>
  <c r="Z251" i="4"/>
  <c r="AC96" i="4"/>
  <c r="Z57" i="4"/>
  <c r="AQ226" i="4"/>
  <c r="AD52" i="4"/>
  <c r="BG52" i="4" s="1"/>
  <c r="CG208" i="4"/>
  <c r="AD107" i="4"/>
  <c r="BG107" i="4" s="1"/>
  <c r="AC52" i="4"/>
  <c r="CH77" i="4"/>
  <c r="AB214" i="4"/>
  <c r="CD109" i="4"/>
  <c r="CH156" i="4"/>
  <c r="CK237" i="4"/>
  <c r="Z249" i="4"/>
  <c r="CG257" i="4"/>
  <c r="AD115" i="4"/>
  <c r="BG115" i="4" s="1"/>
  <c r="CG101" i="4"/>
  <c r="AA37" i="4"/>
  <c r="AC109" i="4"/>
  <c r="AD86" i="4"/>
  <c r="CC23" i="4"/>
  <c r="CG232" i="4"/>
  <c r="AQ102" i="4"/>
  <c r="AN97" i="4"/>
  <c r="AN105" i="4"/>
  <c r="AS105" i="4" s="1"/>
  <c r="CH243" i="4"/>
  <c r="BZ223" i="4"/>
  <c r="Z223" i="4"/>
  <c r="CG210" i="4"/>
  <c r="AC212" i="4"/>
  <c r="AD57" i="4"/>
  <c r="BE57" i="4" s="1"/>
  <c r="BF57" i="4" s="1"/>
  <c r="AC214" i="4"/>
  <c r="Z13" i="4"/>
  <c r="AR101" i="4"/>
  <c r="Z257" i="4"/>
  <c r="CG261" i="4"/>
  <c r="CH249" i="4"/>
  <c r="AD126" i="4"/>
  <c r="BG126" i="4" s="1"/>
  <c r="CH37" i="4"/>
  <c r="AB118" i="4"/>
  <c r="AQ223" i="4"/>
  <c r="CH123" i="4"/>
  <c r="AD184" i="4"/>
  <c r="AD168" i="4"/>
  <c r="BG168" i="4" s="1"/>
  <c r="AA93" i="4"/>
  <c r="AC31" i="4"/>
  <c r="AB168" i="4"/>
  <c r="CA123" i="4"/>
  <c r="AD68" i="4"/>
  <c r="BE68" i="4" s="1"/>
  <c r="BF68" i="4" s="1"/>
  <c r="AB25" i="4"/>
  <c r="CA184" i="4"/>
  <c r="AB77" i="4"/>
  <c r="CB27" i="4"/>
  <c r="CG196" i="4"/>
  <c r="AA210" i="4"/>
  <c r="BE210" i="4" s="1"/>
  <c r="BF210" i="4" s="1"/>
  <c r="AR19" i="4"/>
  <c r="AD257" i="4"/>
  <c r="AB126" i="4"/>
  <c r="AD123" i="4"/>
  <c r="BG123" i="4" s="1"/>
  <c r="CH52" i="4"/>
  <c r="AB236" i="4"/>
  <c r="CJ107" i="4"/>
  <c r="AC101" i="4"/>
  <c r="AC27" i="4"/>
  <c r="AC75" i="4"/>
  <c r="AD6" i="4"/>
  <c r="BG6" i="4" s="1"/>
  <c r="AB136" i="4"/>
  <c r="AD241" i="4"/>
  <c r="BG241" i="4" s="1"/>
  <c r="Z237" i="4"/>
  <c r="Z120" i="4"/>
  <c r="AC37" i="4"/>
  <c r="AC259" i="4"/>
  <c r="AC23" i="4"/>
  <c r="AA208" i="4"/>
  <c r="AR236" i="4"/>
  <c r="AB259" i="4"/>
  <c r="Z103" i="4"/>
  <c r="Z118" i="4"/>
  <c r="Z112" i="4"/>
  <c r="AA261" i="4"/>
  <c r="AD223" i="4"/>
  <c r="BE223" i="4" s="1"/>
  <c r="BF223" i="4" s="1"/>
  <c r="BG92" i="4"/>
  <c r="BE129" i="4"/>
  <c r="BF129" i="4" s="1"/>
  <c r="BG129" i="4"/>
  <c r="BG200" i="4"/>
  <c r="BG235" i="4"/>
  <c r="BG164" i="4"/>
  <c r="BE164" i="4"/>
  <c r="BF164" i="4" s="1"/>
  <c r="BE134" i="4"/>
  <c r="BG134" i="4" s="1"/>
  <c r="BG196" i="4"/>
  <c r="BG217" i="4"/>
  <c r="BG214" i="4"/>
  <c r="BG11" i="4"/>
  <c r="BG156" i="4"/>
  <c r="BE156" i="4"/>
  <c r="BF156" i="4" s="1"/>
  <c r="BG160" i="4"/>
  <c r="CA6" i="4"/>
  <c r="BM264" i="4"/>
  <c r="AC97" i="4"/>
  <c r="AC160" i="4"/>
  <c r="CC119" i="4"/>
  <c r="AD117" i="4"/>
  <c r="BF117" i="4" s="1"/>
  <c r="AA97" i="4"/>
  <c r="BE97" i="4" s="1"/>
  <c r="BG97" i="4" s="1"/>
  <c r="CA176" i="4"/>
  <c r="AB102" i="4"/>
  <c r="AL249" i="4"/>
  <c r="AQ249" i="4" s="1"/>
  <c r="AA237" i="4"/>
  <c r="CB102" i="4"/>
  <c r="CG96" i="4"/>
  <c r="AI71" i="4"/>
  <c r="CH104" i="4"/>
  <c r="AG247" i="4"/>
  <c r="AM105" i="4"/>
  <c r="AR105" i="4" s="1"/>
  <c r="AS94" i="4"/>
  <c r="AH105" i="4"/>
  <c r="AS95" i="4"/>
  <c r="AI105" i="4"/>
  <c r="CK236" i="4"/>
  <c r="AD259" i="4"/>
  <c r="BE259" i="4" s="1"/>
  <c r="BG259" i="4" s="1"/>
  <c r="AC118" i="4"/>
  <c r="Z59" i="4"/>
  <c r="CB6" i="4"/>
  <c r="BN264" i="4"/>
  <c r="CI217" i="4"/>
  <c r="Z117" i="4"/>
  <c r="CJ152" i="4"/>
  <c r="AG129" i="4"/>
  <c r="CA118" i="4"/>
  <c r="CJ116" i="4"/>
  <c r="BG101" i="4"/>
  <c r="CK97" i="4"/>
  <c r="BZ96" i="4"/>
  <c r="AC80" i="4"/>
  <c r="AA65" i="4"/>
  <c r="CG212" i="4"/>
  <c r="CG192" i="4"/>
  <c r="CH184" i="4"/>
  <c r="AN176" i="4"/>
  <c r="AS176" i="4" s="1"/>
  <c r="CA126" i="4"/>
  <c r="AC116" i="4"/>
  <c r="AA115" i="4"/>
  <c r="AD109" i="4"/>
  <c r="CC104" i="4"/>
  <c r="Z96" i="4"/>
  <c r="AB34" i="4"/>
  <c r="CI25" i="4"/>
  <c r="CJ23" i="4"/>
  <c r="CH15" i="4"/>
  <c r="AD237" i="4"/>
  <c r="AN214" i="4"/>
  <c r="AC210" i="4"/>
  <c r="AB152" i="4"/>
  <c r="AC107" i="4"/>
  <c r="AD102" i="4"/>
  <c r="BF102" i="4" s="1"/>
  <c r="CC80" i="4"/>
  <c r="CG71" i="4"/>
  <c r="AL59" i="4"/>
  <c r="AQ59" i="4" s="1"/>
  <c r="AB52" i="4"/>
  <c r="AC15" i="4"/>
  <c r="AB212" i="4"/>
  <c r="AB160" i="4"/>
  <c r="AA152" i="4"/>
  <c r="AA144" i="4"/>
  <c r="CI134" i="4"/>
  <c r="AB109" i="4"/>
  <c r="CB94" i="4"/>
  <c r="AC73" i="4"/>
  <c r="AB23" i="4"/>
  <c r="CJ6" i="4"/>
  <c r="BV264" i="4"/>
  <c r="CG223" i="4"/>
  <c r="AG208" i="4"/>
  <c r="AA200" i="4"/>
  <c r="BE200" i="4" s="1"/>
  <c r="BF200" i="4" s="1"/>
  <c r="AA192" i="4"/>
  <c r="CA168" i="4"/>
  <c r="CH148" i="4"/>
  <c r="AN140" i="4"/>
  <c r="AS140" i="4" s="1"/>
  <c r="AC117" i="4"/>
  <c r="AA105" i="4"/>
  <c r="Z101" i="4"/>
  <c r="CH92" i="4"/>
  <c r="AB75" i="4"/>
  <c r="AA11" i="4"/>
  <c r="BE11" i="4" s="1"/>
  <c r="BF11" i="4" s="1"/>
  <c r="AA9" i="4"/>
  <c r="AC243" i="4"/>
  <c r="AC235" i="4"/>
  <c r="Z200" i="4"/>
  <c r="CH180" i="4"/>
  <c r="AN172" i="4"/>
  <c r="AS172" i="4" s="1"/>
  <c r="Z168" i="4"/>
  <c r="AB134" i="4"/>
  <c r="AA120" i="4"/>
  <c r="AB117" i="4"/>
  <c r="AD96" i="4"/>
  <c r="BF96" i="4" s="1"/>
  <c r="AG71" i="4"/>
  <c r="AG59" i="4"/>
  <c r="Z11" i="4"/>
  <c r="AG249" i="4"/>
  <c r="AR259" i="4"/>
  <c r="AG105" i="4"/>
  <c r="AQ105" i="4" s="1"/>
  <c r="Z243" i="4"/>
  <c r="AD261" i="4"/>
  <c r="CG251" i="4"/>
  <c r="CH241" i="4"/>
  <c r="AB251" i="4"/>
  <c r="CC117" i="4"/>
  <c r="CJ93" i="4"/>
  <c r="AD37" i="4"/>
  <c r="CC6" i="4"/>
  <c r="BO264" i="4"/>
  <c r="AH223" i="4"/>
  <c r="AI140" i="4"/>
  <c r="AC115" i="4"/>
  <c r="AD112" i="4"/>
  <c r="AA103" i="4"/>
  <c r="BE103" i="4" s="1"/>
  <c r="BG103" i="4" s="1"/>
  <c r="CB249" i="4"/>
  <c r="AD94" i="4"/>
  <c r="BF94" i="4" s="1"/>
  <c r="AB37" i="4"/>
  <c r="CH176" i="4"/>
  <c r="AG115" i="4"/>
  <c r="AB112" i="4"/>
  <c r="AC94" i="4"/>
  <c r="AB80" i="4"/>
  <c r="BG29" i="4"/>
  <c r="AD27" i="4"/>
  <c r="CK11" i="4"/>
  <c r="CH9" i="4"/>
  <c r="AC261" i="4"/>
  <c r="AA257" i="4"/>
  <c r="BZ217" i="4"/>
  <c r="AC208" i="4"/>
  <c r="AB144" i="4"/>
  <c r="AD120" i="4"/>
  <c r="CC112" i="4"/>
  <c r="AC105" i="4"/>
  <c r="CH73" i="4"/>
  <c r="AC13" i="4"/>
  <c r="AL241" i="4"/>
  <c r="AB210" i="4"/>
  <c r="AG144" i="4"/>
  <c r="AQ144" i="4" s="1"/>
  <c r="BE140" i="4"/>
  <c r="BF140" i="4" s="1"/>
  <c r="BG138" i="4"/>
  <c r="AA119" i="4"/>
  <c r="CA116" i="4"/>
  <c r="AB107" i="4"/>
  <c r="CA101" i="4"/>
  <c r="CH95" i="4"/>
  <c r="AC71" i="4"/>
  <c r="AC59" i="4"/>
  <c r="AB15" i="4"/>
  <c r="CK6" i="4"/>
  <c r="BW264" i="4"/>
  <c r="CG235" i="4"/>
  <c r="BZ212" i="4"/>
  <c r="AH208" i="4"/>
  <c r="AR208" i="4" s="1"/>
  <c r="AA184" i="4"/>
  <c r="BE184" i="4" s="1"/>
  <c r="BF184" i="4" s="1"/>
  <c r="AA176" i="4"/>
  <c r="AL140" i="4"/>
  <c r="Z116" i="4"/>
  <c r="AB73" i="4"/>
  <c r="CB31" i="4"/>
  <c r="AA27" i="4"/>
  <c r="AA25" i="4"/>
  <c r="BE25" i="4" s="1"/>
  <c r="BF25" i="4" s="1"/>
  <c r="AA23" i="4"/>
  <c r="BE23" i="4" s="1"/>
  <c r="BF23" i="4" s="1"/>
  <c r="AA15" i="4"/>
  <c r="AA13" i="4"/>
  <c r="AC6" i="4"/>
  <c r="BE232" i="4"/>
  <c r="BF232" i="4" s="1"/>
  <c r="BE196" i="4"/>
  <c r="BF196" i="4" s="1"/>
  <c r="AL172" i="4"/>
  <c r="AQ172" i="4" s="1"/>
  <c r="Z109" i="4"/>
  <c r="AB95" i="4"/>
  <c r="CB73" i="4"/>
  <c r="CD59" i="4"/>
  <c r="Z27" i="4"/>
  <c r="Z9" i="4"/>
  <c r="AH156" i="4"/>
  <c r="AR156" i="4" s="1"/>
  <c r="AM257" i="4"/>
  <c r="AM241" i="4"/>
  <c r="AR241" i="4" s="1"/>
  <c r="AR71" i="4"/>
  <c r="AM140" i="4"/>
  <c r="AR140" i="4" s="1"/>
  <c r="AG97" i="4"/>
  <c r="AH93" i="4"/>
  <c r="AL117" i="4"/>
  <c r="AQ117" i="4" s="1"/>
  <c r="BF257" i="4"/>
  <c r="AL247" i="4"/>
  <c r="AQ247" i="4" s="1"/>
  <c r="AD251" i="4"/>
  <c r="BF249" i="4"/>
  <c r="AB249" i="4"/>
  <c r="CC241" i="4"/>
  <c r="CB95" i="4"/>
  <c r="CD6" i="4"/>
  <c r="BP264" i="4"/>
  <c r="CA243" i="4"/>
  <c r="BE99" i="4"/>
  <c r="BF99" i="4" s="1"/>
  <c r="AB65" i="4"/>
  <c r="AD34" i="4"/>
  <c r="AC217" i="4"/>
  <c r="AD116" i="4"/>
  <c r="BE116" i="4" s="1"/>
  <c r="AC34" i="4"/>
  <c r="BZ251" i="4"/>
  <c r="CH168" i="4"/>
  <c r="AH115" i="4"/>
  <c r="CG105" i="4"/>
  <c r="CB93" i="4"/>
  <c r="CJ13" i="4"/>
  <c r="AI208" i="4"/>
  <c r="AH257" i="4"/>
  <c r="AH255" i="4"/>
  <c r="AR255" i="4" s="1"/>
  <c r="AC200" i="4"/>
  <c r="Z126" i="4"/>
  <c r="AB119" i="4"/>
  <c r="Z104" i="4"/>
  <c r="AB101" i="4"/>
  <c r="CG75" i="4"/>
  <c r="AA34" i="4"/>
  <c r="AC11" i="4"/>
  <c r="AN239" i="4"/>
  <c r="AS239" i="4" s="1"/>
  <c r="AB208" i="4"/>
  <c r="AH144" i="4"/>
  <c r="AL134" i="4"/>
  <c r="BF134" i="4"/>
  <c r="BG132" i="4"/>
  <c r="BE132" i="4"/>
  <c r="BF132" i="4" s="1"/>
  <c r="AA123" i="4"/>
  <c r="AB105" i="4"/>
  <c r="AA101" i="4"/>
  <c r="BE101" i="4" s="1"/>
  <c r="BF101" i="4" s="1"/>
  <c r="AC57" i="4"/>
  <c r="CG6" i="4"/>
  <c r="BS264" i="4"/>
  <c r="AB237" i="4"/>
  <c r="AG176" i="4"/>
  <c r="BG172" i="4"/>
  <c r="AA160" i="4"/>
  <c r="BE160" i="4" s="1"/>
  <c r="BF160" i="4" s="1"/>
  <c r="AC134" i="4"/>
  <c r="AA107" i="4"/>
  <c r="CG86" i="4"/>
  <c r="AB71" i="4"/>
  <c r="AA31" i="4"/>
  <c r="BE31" i="4" s="1"/>
  <c r="BF31" i="4" s="1"/>
  <c r="AA29" i="4"/>
  <c r="Z192" i="4"/>
  <c r="CG172" i="4"/>
  <c r="Z160" i="4"/>
  <c r="AN129" i="4"/>
  <c r="AS129" i="4" s="1"/>
  <c r="AA102" i="4"/>
  <c r="AC92" i="4"/>
  <c r="CA75" i="4"/>
  <c r="CB57" i="4"/>
  <c r="AL115" i="4"/>
  <c r="AD93" i="4"/>
  <c r="BF93" i="4" s="1"/>
  <c r="AC104" i="4"/>
  <c r="AB96" i="4"/>
  <c r="CI119" i="4"/>
  <c r="AB93" i="4"/>
  <c r="BG25" i="4"/>
  <c r="AG134" i="4"/>
  <c r="AB217" i="4"/>
  <c r="AC144" i="4"/>
  <c r="Z65" i="4"/>
  <c r="BG23" i="4"/>
  <c r="AI257" i="4"/>
  <c r="AI255" i="4"/>
  <c r="AC192" i="4"/>
  <c r="AB123" i="4"/>
  <c r="AB116" i="4"/>
  <c r="AB97" i="4"/>
  <c r="CK59" i="4"/>
  <c r="AC9" i="4"/>
  <c r="AB200" i="4"/>
  <c r="AN134" i="4"/>
  <c r="AS134" i="4" s="1"/>
  <c r="AC120" i="4"/>
  <c r="AC102" i="4"/>
  <c r="AA94" i="4"/>
  <c r="AA52" i="4"/>
  <c r="AB11" i="4"/>
  <c r="CH6" i="4"/>
  <c r="BT264" i="4"/>
  <c r="AL235" i="4"/>
  <c r="AQ235" i="4" s="1"/>
  <c r="AH176" i="4"/>
  <c r="AR176" i="4" s="1"/>
  <c r="CH140" i="4"/>
  <c r="Z97" i="4"/>
  <c r="AD90" i="4"/>
  <c r="CG88" i="4"/>
  <c r="AC68" i="4"/>
  <c r="CD11" i="4"/>
  <c r="AA214" i="4"/>
  <c r="BE214" i="4" s="1"/>
  <c r="BF214" i="4" s="1"/>
  <c r="CG204" i="4"/>
  <c r="AD188" i="4"/>
  <c r="Z105" i="4"/>
  <c r="CH65" i="4"/>
  <c r="Z25" i="4"/>
  <c r="AG241" i="4"/>
  <c r="AC249" i="4"/>
  <c r="AA241" i="4"/>
  <c r="AD104" i="4"/>
  <c r="BF104" i="4" s="1"/>
  <c r="Z95" i="4"/>
  <c r="AA249" i="4"/>
  <c r="BE249" i="4" s="1"/>
  <c r="BG249" i="4" s="1"/>
  <c r="AA118" i="4"/>
  <c r="BE118" i="4" s="1"/>
  <c r="BG118" i="4" s="1"/>
  <c r="AB115" i="4"/>
  <c r="CJ94" i="4"/>
  <c r="AD212" i="4"/>
  <c r="AD208" i="4"/>
  <c r="AD192" i="4"/>
  <c r="CK160" i="4"/>
  <c r="AA126" i="4"/>
  <c r="BE126" i="4" s="1"/>
  <c r="BF126" i="4" s="1"/>
  <c r="AA104" i="4"/>
  <c r="AD15" i="4"/>
  <c r="AD13" i="4"/>
  <c r="BE13" i="4" s="1"/>
  <c r="BF13" i="4" s="1"/>
  <c r="AD9" i="4"/>
  <c r="AI144" i="4"/>
  <c r="AG255" i="4"/>
  <c r="CC236" i="4"/>
  <c r="CG214" i="4"/>
  <c r="AC184" i="4"/>
  <c r="AB94" i="4"/>
  <c r="AA80" i="4"/>
  <c r="BE80" i="4" s="1"/>
  <c r="BF80" i="4" s="1"/>
  <c r="AD77" i="4"/>
  <c r="AD75" i="4"/>
  <c r="AC29" i="4"/>
  <c r="Z236" i="4"/>
  <c r="CC152" i="4"/>
  <c r="CI6" i="4"/>
  <c r="BU264" i="4"/>
  <c r="AN235" i="4"/>
  <c r="AS235" i="4" s="1"/>
  <c r="BZ208" i="4"/>
  <c r="Z152" i="4"/>
  <c r="AD148" i="4"/>
  <c r="BF148" i="4" s="1"/>
  <c r="Z123" i="4"/>
  <c r="CJ103" i="4"/>
  <c r="AC95" i="4"/>
  <c r="AD88" i="4"/>
  <c r="BE88" i="4" s="1"/>
  <c r="BF88" i="4" s="1"/>
  <c r="CB13" i="4"/>
  <c r="AI214" i="4"/>
  <c r="CD237" i="4"/>
  <c r="BE220" i="4"/>
  <c r="BF220" i="4" s="1"/>
  <c r="Z212" i="4"/>
  <c r="Z184" i="4"/>
  <c r="AN156" i="4"/>
  <c r="AS156" i="4" s="1"/>
  <c r="CC120" i="4"/>
  <c r="CH118" i="4"/>
  <c r="AC103" i="4"/>
  <c r="CH83" i="4"/>
  <c r="Z23" i="4"/>
  <c r="BG19" i="4"/>
  <c r="AG257" i="4"/>
  <c r="AD236" i="4"/>
  <c r="BG236" i="4" s="1"/>
  <c r="AB243" i="4"/>
  <c r="AH241" i="4"/>
  <c r="AH239" i="4"/>
  <c r="AB103" i="4"/>
  <c r="AA95" i="4"/>
  <c r="AA243" i="4"/>
  <c r="BE243" i="4" s="1"/>
  <c r="BG243" i="4" s="1"/>
  <c r="CG34" i="4"/>
  <c r="AH249" i="4"/>
  <c r="AR249" i="4" s="1"/>
  <c r="AH247" i="4"/>
  <c r="AR247" i="4" s="1"/>
  <c r="BE144" i="4"/>
  <c r="BG144" i="4" s="1"/>
  <c r="AC112" i="4"/>
  <c r="BG210" i="4"/>
  <c r="CA115" i="4"/>
  <c r="CA257" i="4"/>
  <c r="AC176" i="4"/>
  <c r="Z93" i="4"/>
  <c r="BG73" i="4"/>
  <c r="BG71" i="4"/>
  <c r="BE71" i="4"/>
  <c r="BF71" i="4" s="1"/>
  <c r="CI57" i="4"/>
  <c r="CB34" i="4"/>
  <c r="CA259" i="4"/>
  <c r="BZ144" i="4"/>
  <c r="CJ117" i="4"/>
  <c r="CC97" i="4"/>
  <c r="AD95" i="4"/>
  <c r="AB29" i="4"/>
  <c r="CC160" i="4"/>
  <c r="CD107" i="4"/>
  <c r="CB105" i="4"/>
  <c r="AB59" i="4"/>
  <c r="CB29" i="4"/>
  <c r="CB25" i="4"/>
  <c r="CA15" i="4"/>
  <c r="Z210" i="4"/>
  <c r="BG180" i="4"/>
  <c r="AL156" i="4"/>
  <c r="AQ156" i="4" s="1"/>
  <c r="AC140" i="4"/>
  <c r="CA77" i="4"/>
  <c r="AA73" i="4"/>
  <c r="BE73" i="4" s="1"/>
  <c r="BF73" i="4" s="1"/>
  <c r="CB71" i="4"/>
  <c r="AL257" i="4"/>
  <c r="AQ257" i="4" s="1"/>
  <c r="AI93" i="4"/>
  <c r="AS93" i="4" s="1"/>
  <c r="AM93" i="4"/>
  <c r="AR93" i="4" s="1"/>
  <c r="AG93" i="4"/>
  <c r="AN247" i="4"/>
  <c r="AS247" i="4" s="1"/>
  <c r="AB241" i="4"/>
  <c r="AI176" i="4"/>
  <c r="AI241" i="4"/>
  <c r="BZ6" i="4"/>
  <c r="BL264" i="4"/>
  <c r="AL208" i="4"/>
  <c r="AQ208" i="4" s="1"/>
  <c r="AC251" i="4"/>
  <c r="CB103" i="4"/>
  <c r="AC236" i="4"/>
  <c r="AD119" i="4"/>
  <c r="BF119" i="4" s="1"/>
  <c r="CC65" i="4"/>
  <c r="BG184" i="4"/>
  <c r="AD176" i="4"/>
  <c r="AC119" i="4"/>
  <c r="CA37" i="4"/>
  <c r="AA217" i="4"/>
  <c r="BE217" i="4" s="1"/>
  <c r="BF217" i="4" s="1"/>
  <c r="AC168" i="4"/>
  <c r="CJ120" i="4"/>
  <c r="CH102" i="4"/>
  <c r="AL71" i="4"/>
  <c r="AQ71" i="4" s="1"/>
  <c r="AD59" i="4"/>
  <c r="AC25" i="4"/>
  <c r="Z217" i="4"/>
  <c r="AB176" i="4"/>
  <c r="AC77" i="4"/>
  <c r="BZ52" i="4"/>
  <c r="BE6" i="4"/>
  <c r="BF6" i="4" s="1"/>
  <c r="CA261" i="4"/>
  <c r="BZ210" i="4"/>
  <c r="CA200" i="4"/>
  <c r="CA192" i="4"/>
  <c r="Z144" i="4"/>
  <c r="CG90" i="4"/>
  <c r="AB57" i="4"/>
  <c r="CC9" i="4"/>
  <c r="AG140" i="4"/>
  <c r="BZ214" i="4"/>
  <c r="CG188" i="4"/>
  <c r="AB138" i="4"/>
  <c r="CH129" i="4"/>
  <c r="AD65" i="4"/>
  <c r="BG65" i="4" s="1"/>
  <c r="AA59" i="4"/>
  <c r="BF120" i="4"/>
  <c r="BF103" i="4"/>
  <c r="BF97" i="4"/>
  <c r="BF237" i="4"/>
  <c r="BE102" i="4"/>
  <c r="BG102" i="4" s="1"/>
  <c r="BF105" i="4"/>
  <c r="BE105" i="4"/>
  <c r="BG105" i="4" s="1"/>
  <c r="BE236" i="4"/>
  <c r="BF236" i="4" s="1"/>
  <c r="BE117" i="4"/>
  <c r="BG117" i="4" s="1"/>
  <c r="BF118" i="4"/>
  <c r="AR116" i="4"/>
  <c r="AQ104" i="4"/>
  <c r="AL93" i="4"/>
  <c r="AQ93" i="4" s="1"/>
  <c r="AQ103" i="4"/>
  <c r="AR237" i="4"/>
  <c r="AR117" i="4"/>
  <c r="AM97" i="4"/>
  <c r="AR97" i="4" s="1"/>
  <c r="AI117" i="4"/>
  <c r="AI97" i="4"/>
  <c r="AS96" i="4"/>
  <c r="AH97" i="4"/>
  <c r="AQ120" i="4"/>
  <c r="BE90" i="4" l="1"/>
  <c r="BE29" i="4"/>
  <c r="BF29" i="4" s="1"/>
  <c r="BE257" i="4"/>
  <c r="BG257" i="4" s="1"/>
  <c r="BE115" i="4"/>
  <c r="BF115" i="4" s="1"/>
  <c r="BG223" i="4"/>
  <c r="AR129" i="4"/>
  <c r="BG68" i="4"/>
  <c r="BE152" i="4"/>
  <c r="BF152" i="4" s="1"/>
  <c r="BE96" i="4"/>
  <c r="BG96" i="4" s="1"/>
  <c r="BE168" i="4"/>
  <c r="BF168" i="4" s="1"/>
  <c r="BE120" i="4"/>
  <c r="BG120" i="4" s="1"/>
  <c r="BE94" i="4"/>
  <c r="BG94" i="4" s="1"/>
  <c r="BE123" i="4"/>
  <c r="BF123" i="4" s="1"/>
  <c r="BE237" i="4"/>
  <c r="BG237" i="4" s="1"/>
  <c r="BE93" i="4"/>
  <c r="BG93" i="4" s="1"/>
  <c r="BE104" i="4"/>
  <c r="BG104" i="4" s="1"/>
  <c r="AB269" i="4"/>
  <c r="BF116" i="4"/>
  <c r="Z265" i="4"/>
  <c r="BE188" i="4"/>
  <c r="AC265" i="4"/>
  <c r="AA269" i="4"/>
  <c r="BE241" i="4"/>
  <c r="BF241" i="4" s="1"/>
  <c r="BG57" i="4"/>
  <c r="AG265" i="4"/>
  <c r="BE107" i="4"/>
  <c r="BF107" i="4" s="1"/>
  <c r="AB274" i="4"/>
  <c r="Z269" i="4"/>
  <c r="BE148" i="4"/>
  <c r="BG148" i="4" s="1"/>
  <c r="BE52" i="4"/>
  <c r="BF52" i="4" s="1"/>
  <c r="BG116" i="4"/>
  <c r="AQ140" i="4"/>
  <c r="BE86" i="4"/>
  <c r="BF86" i="4" s="1"/>
  <c r="BG86" i="4"/>
  <c r="CJ266" i="4"/>
  <c r="CJ264" i="4"/>
  <c r="CJ265" i="4"/>
  <c r="AH265" i="4"/>
  <c r="CH265" i="4"/>
  <c r="CH266" i="4"/>
  <c r="CH264" i="4"/>
  <c r="AR257" i="4"/>
  <c r="AR267" i="4" s="1"/>
  <c r="BE27" i="4"/>
  <c r="BF27" i="4" s="1"/>
  <c r="BG27" i="4"/>
  <c r="CC266" i="4"/>
  <c r="CC265" i="4"/>
  <c r="CC264" i="4"/>
  <c r="BE261" i="4"/>
  <c r="BG261" i="4" s="1"/>
  <c r="BF261" i="4"/>
  <c r="AS214" i="4"/>
  <c r="BG109" i="4"/>
  <c r="BE109" i="4"/>
  <c r="BF109" i="4" s="1"/>
  <c r="BG192" i="4"/>
  <c r="BE192" i="4"/>
  <c r="BF192" i="4" s="1"/>
  <c r="CD265" i="4"/>
  <c r="CD266" i="4"/>
  <c r="CD264" i="4"/>
  <c r="BG37" i="4"/>
  <c r="BE37" i="4"/>
  <c r="BF37" i="4" s="1"/>
  <c r="BZ264" i="4"/>
  <c r="BZ266" i="4"/>
  <c r="BZ265" i="4"/>
  <c r="BF188" i="4"/>
  <c r="BG188" i="4"/>
  <c r="BG59" i="4"/>
  <c r="BE176" i="4"/>
  <c r="BF176" i="4" s="1"/>
  <c r="BG176" i="4"/>
  <c r="BG88" i="4"/>
  <c r="BG75" i="4"/>
  <c r="BE75" i="4"/>
  <c r="BF75" i="4" s="1"/>
  <c r="BE208" i="4"/>
  <c r="BF208" i="4" s="1"/>
  <c r="BG208" i="4"/>
  <c r="BG90" i="4"/>
  <c r="BF90" i="4"/>
  <c r="CA266" i="4"/>
  <c r="CA264" i="4"/>
  <c r="CA265" i="4"/>
  <c r="BE77" i="4"/>
  <c r="BF77" i="4" s="1"/>
  <c r="BG77" i="4"/>
  <c r="BE9" i="4"/>
  <c r="BF9" i="4" s="1"/>
  <c r="BG9" i="4"/>
  <c r="BE212" i="4"/>
  <c r="BF212" i="4" s="1"/>
  <c r="BG212" i="4"/>
  <c r="CG265" i="4"/>
  <c r="CG264" i="4"/>
  <c r="CG266" i="4"/>
  <c r="AQ134" i="4"/>
  <c r="BG34" i="4"/>
  <c r="BE34" i="4"/>
  <c r="BF34" i="4" s="1"/>
  <c r="AQ241" i="4"/>
  <c r="BE112" i="4"/>
  <c r="BF112" i="4" s="1"/>
  <c r="BG112" i="4"/>
  <c r="BE65" i="4"/>
  <c r="BF65" i="4" s="1"/>
  <c r="AC269" i="4"/>
  <c r="AB265" i="4"/>
  <c r="BG15" i="4"/>
  <c r="BE15" i="4"/>
  <c r="BF15" i="4" s="1"/>
  <c r="BG13" i="4"/>
  <c r="AM265" i="4"/>
  <c r="BE119" i="4"/>
  <c r="BG119" i="4" s="1"/>
  <c r="CI264" i="4"/>
  <c r="CI266" i="4"/>
  <c r="CI265" i="4"/>
  <c r="BG251" i="4"/>
  <c r="BE251" i="4"/>
  <c r="BF251" i="4" s="1"/>
  <c r="AA265" i="4"/>
  <c r="CB265" i="4"/>
  <c r="CB264" i="4"/>
  <c r="CB266" i="4"/>
  <c r="BE59" i="4"/>
  <c r="BF59" i="4" s="1"/>
  <c r="CK266" i="4"/>
  <c r="CK265" i="4"/>
  <c r="CK264" i="4"/>
  <c r="CK268" i="4" s="1"/>
  <c r="AN265" i="4"/>
  <c r="AQ115" i="4"/>
  <c r="BF259" i="4"/>
  <c r="BF95" i="4"/>
  <c r="BE95" i="4"/>
  <c r="AD265" i="4"/>
  <c r="AD269" i="4"/>
  <c r="AI265" i="4"/>
  <c r="AL265" i="4"/>
  <c r="AR265" i="4"/>
  <c r="AQ265" i="4"/>
  <c r="AS97" i="4"/>
  <c r="AS265" i="4" s="1"/>
  <c r="CC268" i="4" l="1"/>
  <c r="AQ267" i="4"/>
  <c r="AL267" i="4"/>
  <c r="CD268" i="4"/>
  <c r="CH268" i="4"/>
  <c r="CI268" i="4"/>
  <c r="CG268" i="4"/>
  <c r="CJ268" i="4"/>
  <c r="AM267" i="4"/>
  <c r="CB268" i="4"/>
  <c r="AS267" i="4"/>
  <c r="CA268" i="4"/>
  <c r="AN267" i="4"/>
  <c r="BZ268" i="4"/>
  <c r="BE267" i="4"/>
  <c r="BF266" i="4"/>
  <c r="BE269" i="4"/>
  <c r="BG95" i="4"/>
  <c r="BF269" i="4"/>
  <c r="BF265" i="4"/>
  <c r="BF267" i="4"/>
  <c r="BE266" i="4"/>
  <c r="BE265" i="4"/>
  <c r="AP270" i="4" l="1"/>
  <c r="BG267" i="4"/>
  <c r="BG269" i="4"/>
  <c r="BG265" i="4"/>
  <c r="BG266" i="4"/>
</calcChain>
</file>

<file path=xl/sharedStrings.xml><?xml version="1.0" encoding="utf-8"?>
<sst xmlns="http://schemas.openxmlformats.org/spreadsheetml/2006/main" count="2332" uniqueCount="103">
  <si>
    <t>Question ID</t>
  </si>
  <si>
    <t>Analyst ID</t>
  </si>
  <si>
    <t>Document ID</t>
  </si>
  <si>
    <t>Question #                     (Note a, b, c, … indicates non-binary question)</t>
  </si>
  <si>
    <t>Date Released to Analysts</t>
  </si>
  <si>
    <t>Date Returned</t>
  </si>
  <si>
    <t>Initial Personal Probability</t>
  </si>
  <si>
    <t>Inferred probability</t>
  </si>
  <si>
    <t>Inferred Plus Current Events</t>
  </si>
  <si>
    <t>Updated Personal Probability</t>
  </si>
  <si>
    <t>Probability on Prediction Market for the Date Analyst submitted judgments</t>
  </si>
  <si>
    <t>Non.Fuzzy = 1, Fuzzy = 0</t>
  </si>
  <si>
    <t>Analyst 1</t>
  </si>
  <si>
    <t>n</t>
  </si>
  <si>
    <t>Analyst 2</t>
  </si>
  <si>
    <t>Analyst 3</t>
  </si>
  <si>
    <t>y</t>
  </si>
  <si>
    <t>1a</t>
  </si>
  <si>
    <t>1b</t>
  </si>
  <si>
    <t>1c</t>
  </si>
  <si>
    <t>3a</t>
  </si>
  <si>
    <t>3b</t>
  </si>
  <si>
    <t>3c</t>
  </si>
  <si>
    <t>4a</t>
  </si>
  <si>
    <t>4b</t>
  </si>
  <si>
    <t>4c</t>
  </si>
  <si>
    <t>Analyst 4</t>
  </si>
  <si>
    <t xml:space="preserve">n </t>
  </si>
  <si>
    <t>Analyst 5</t>
  </si>
  <si>
    <t>Analsyt 2</t>
  </si>
  <si>
    <t>Publication Date</t>
  </si>
  <si>
    <t xml:space="preserve">What was the Resolution? </t>
  </si>
  <si>
    <t>Average ICPM</t>
  </si>
  <si>
    <t>Average Updated</t>
  </si>
  <si>
    <t>Average Inferred Plus Current Events</t>
  </si>
  <si>
    <t>Average Inferred probability</t>
  </si>
  <si>
    <t>Average Initial Personal Probability</t>
  </si>
  <si>
    <t xml:space="preserve">Days between publish and released </t>
  </si>
  <si>
    <t>resolution as 1 or 0</t>
  </si>
  <si>
    <t>Abs error initial</t>
  </si>
  <si>
    <t>Abs error inferred</t>
  </si>
  <si>
    <t xml:space="preserve">Abs error Average Inferred+ Current </t>
  </si>
  <si>
    <t>Abs error updated</t>
  </si>
  <si>
    <t>Abs error ICPM</t>
  </si>
  <si>
    <t>and &lt;</t>
  </si>
  <si>
    <t>ICPM Error if &gt;</t>
  </si>
  <si>
    <t>mean</t>
  </si>
  <si>
    <t xml:space="preserve">Inferred - ICPM </t>
  </si>
  <si>
    <t>#ICPM better</t>
  </si>
  <si>
    <t># IMPUT better</t>
  </si>
  <si>
    <t>Imputed Error if between publish and release is  &gt;</t>
  </si>
  <si>
    <r>
      <t xml:space="preserve">ICPM or imputed better if </t>
    </r>
    <r>
      <rPr>
        <b/>
        <sz val="11"/>
        <color theme="1"/>
        <rFont val="Calibri"/>
        <family val="2"/>
        <scheme val="minor"/>
      </rPr>
      <t xml:space="preserve"> &gt;</t>
    </r>
  </si>
  <si>
    <t># ICPM better</t>
  </si>
  <si>
    <t># Imputed better</t>
  </si>
  <si>
    <t>ICPM  -  Imputed Error</t>
  </si>
  <si>
    <t xml:space="preserve">All </t>
  </si>
  <si>
    <t>Non-Fuzzy</t>
  </si>
  <si>
    <t>Fuzzy</t>
  </si>
  <si>
    <t># of questions</t>
  </si>
  <si>
    <t>The  analysis from columns AF to AS support Table 5.  Summary calculations at bottom.</t>
  </si>
  <si>
    <t xml:space="preserve">Supports Table 4. T-tests applied to Colunms S &amp; V using onlline VaasserStat </t>
  </si>
  <si>
    <t xml:space="preserve">Average prob separated by probabiliy Bands for imputed  </t>
  </si>
  <si>
    <t xml:space="preserve">Average prob separated by probabiliy Bands for ICPM  </t>
  </si>
  <si>
    <t xml:space="preserve">Outcome separated by probabiliy Bands for imputed  </t>
  </si>
  <si>
    <t xml:space="preserve">Outcome separated by probabiliy Bands for ICPM  </t>
  </si>
  <si>
    <t>Mean</t>
  </si>
  <si>
    <t># true</t>
  </si>
  <si>
    <t># false</t>
  </si>
  <si>
    <t># total</t>
  </si>
  <si>
    <t>% true</t>
  </si>
  <si>
    <t>Average probabilities copied just to make individual analysts calcs easier</t>
  </si>
  <si>
    <t>Personal minus average imputed</t>
  </si>
  <si>
    <t>imputed minus average imputed</t>
  </si>
  <si>
    <t>Same or different direction</t>
  </si>
  <si>
    <t># same</t>
  </si>
  <si>
    <t># different</t>
  </si>
  <si>
    <t>Max - min inferred prob</t>
  </si>
  <si>
    <t># &gt; .5</t>
  </si>
  <si>
    <t>Personal - revised personal</t>
  </si>
  <si>
    <t>Personal - imputed</t>
  </si>
  <si>
    <t>Revised more accurate or less</t>
  </si>
  <si>
    <t>Personal - imputed+current</t>
  </si>
  <si>
    <t># more accurate</t>
  </si>
  <si>
    <t># less accurate</t>
  </si>
  <si>
    <t>If change is same direction</t>
  </si>
  <si>
    <t>If change is different direction</t>
  </si>
  <si>
    <t>squared error</t>
  </si>
  <si>
    <t>Imputed Error</t>
  </si>
  <si>
    <t>ICPM  Error</t>
  </si>
  <si>
    <t>paired t-tests</t>
  </si>
  <si>
    <r>
      <rPr>
        <b/>
        <sz val="12"/>
        <color theme="1"/>
        <rFont val="Calibri"/>
        <family val="2"/>
        <scheme val="minor"/>
      </rPr>
      <t>PreAnalysis Calcs</t>
    </r>
    <r>
      <rPr>
        <sz val="12"/>
        <color theme="1"/>
        <rFont val="Calibri"/>
        <family val="2"/>
        <scheme val="minor"/>
      </rPr>
      <t xml:space="preserve"> - This worksheet contains calculations that are used by both  of the following worksheets.  Everything in this worksheet is copied over to the other worksheets.</t>
    </r>
  </si>
  <si>
    <t>Copy of outcome as y (1) or n (0)</t>
  </si>
  <si>
    <r>
      <rPr>
        <b/>
        <sz val="12"/>
        <color theme="1"/>
        <rFont val="Calibri"/>
        <family val="2"/>
        <scheme val="minor"/>
      </rPr>
      <t>Data</t>
    </r>
    <r>
      <rPr>
        <sz val="12"/>
        <color theme="1"/>
        <rFont val="Calibri"/>
        <family val="2"/>
        <scheme val="minor"/>
      </rPr>
      <t xml:space="preserve"> - This worksheet contains the raw data that is used for all of the analyses reported in the paper.   This worksheet contains all of the data needed to reconstruct every analysis in the paper</t>
    </r>
  </si>
  <si>
    <r>
      <rPr>
        <b/>
        <sz val="12"/>
        <color theme="1"/>
        <rFont val="Calibri"/>
        <family val="2"/>
        <scheme val="minor"/>
      </rPr>
      <t>Imput vs. ICPM accuracy</t>
    </r>
    <r>
      <rPr>
        <sz val="12"/>
        <color theme="1"/>
        <rFont val="Calibri"/>
        <family val="2"/>
        <scheme val="minor"/>
      </rPr>
      <t xml:space="preserve"> - This includes the calculations used for Tables 4-6 in the paper.  For simple non parameteric tests (e.g. sign and 2x2 frequencies), I usually just entered the </t>
    </r>
  </si>
  <si>
    <t>calculated frequencies into VassarStats online.</t>
  </si>
  <si>
    <r>
      <rPr>
        <b/>
        <sz val="12"/>
        <color theme="1"/>
        <rFont val="Calibri"/>
        <family val="2"/>
        <scheme val="minor"/>
      </rPr>
      <t xml:space="preserve"> Personal vs Imputed patterns</t>
    </r>
    <r>
      <rPr>
        <sz val="12"/>
        <color theme="1"/>
        <rFont val="Calibri"/>
        <family val="2"/>
        <scheme val="minor"/>
      </rPr>
      <t xml:space="preserve"> - This includes the calculations used for Tables 1-3 in the paper.  Again for simple non parametric tests I simply entered the calculated frequencies into VassarStats.</t>
    </r>
  </si>
  <si>
    <t xml:space="preserve">Note to anyone who reviews this data -   </t>
  </si>
  <si>
    <t>Non binary questions had outcomes labled as "a", "b", "c" …  To avoid double counting non binary questions, the data analyses only considered the obtained outcome.  Non included data is highlighted grey.</t>
  </si>
  <si>
    <t>If you see "inferred probability" that is the same as "imputed probability"</t>
  </si>
  <si>
    <t>If you see "revised personal probability" that is the same thing as "updated personal probability"</t>
  </si>
  <si>
    <t>Binary question outcomes were labeled as "y" or "n" possible outcomes, and sometimes labeled as 1 or 0.</t>
  </si>
  <si>
    <t>If you have any questions please check with me (Paul Lehner).</t>
  </si>
  <si>
    <t>The statistical analyses performed in the paper were straightforward.  Everything done within Excel (included in worksheets) or online using VasserStats.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</si>
</sst>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bgColor indexed="64"/>
      </patternFill>
    </fill>
  </fills>
  <borders count="1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08">
    <xf numFmtId="0" fontId="0" fillId="0" borderId="0" xfId="0"/>
    <xf numFmtId="0" fontId="0" fillId="0" borderId="0" xfId="0" applyBorder="1" applyAlignment="1">
      <alignment horizontal="center"/>
    </xf>
    <xf numFmtId="0" fontId="0" fillId="0" borderId="0" xfId="0" applyBorder="1"/>
    <xf numFmtId="0" fontId="1" fillId="0" borderId="0" xfId="0" applyFont="1" applyFill="1" applyBorder="1" applyAlignment="1">
      <alignment horizontal="center"/>
    </xf>
    <xf numFmtId="14" fontId="1" fillId="0" borderId="0" xfId="0" applyNumberFormat="1" applyFont="1" applyFill="1" applyBorder="1" applyAlignment="1">
      <alignment horizontal="center"/>
    </xf>
    <xf numFmtId="9" fontId="1" fillId="0" borderId="0" xfId="0" applyNumberFormat="1" applyFont="1" applyFill="1" applyBorder="1" applyAlignment="1">
      <alignment horizontal="center"/>
    </xf>
    <xf numFmtId="0" fontId="1" fillId="0" borderId="0" xfId="0" applyFont="1" applyFill="1" applyBorder="1"/>
    <xf numFmtId="14" fontId="1" fillId="0" borderId="0" xfId="0" applyNumberFormat="1" applyFont="1" applyFill="1" applyBorder="1" applyAlignment="1">
      <alignment horizontal="right"/>
    </xf>
    <xf numFmtId="0" fontId="1" fillId="0" borderId="0" xfId="0" applyFont="1" applyFill="1" applyBorder="1" applyAlignment="1">
      <alignment horizontal="right"/>
    </xf>
    <xf numFmtId="0" fontId="0" fillId="0" borderId="1" xfId="0" applyBorder="1" applyAlignment="1">
      <alignment horizontal="center"/>
    </xf>
    <xf numFmtId="0" fontId="1" fillId="0" borderId="1" xfId="0" applyFont="1" applyFill="1" applyBorder="1" applyAlignment="1">
      <alignment horizontal="center"/>
    </xf>
    <xf numFmtId="14" fontId="1" fillId="0" borderId="1" xfId="0" applyNumberFormat="1" applyFont="1" applyFill="1" applyBorder="1" applyAlignment="1">
      <alignment horizontal="right"/>
    </xf>
    <xf numFmtId="14" fontId="1" fillId="0" borderId="1" xfId="0" applyNumberFormat="1" applyFont="1" applyFill="1" applyBorder="1" applyAlignment="1">
      <alignment horizontal="center"/>
    </xf>
    <xf numFmtId="9" fontId="1" fillId="0" borderId="1" xfId="0" applyNumberFormat="1" applyFont="1" applyFill="1" applyBorder="1" applyAlignment="1">
      <alignment horizontal="center"/>
    </xf>
    <xf numFmtId="0" fontId="0" fillId="0" borderId="1" xfId="0" applyBorder="1"/>
    <xf numFmtId="0" fontId="1" fillId="0" borderId="1" xfId="0" applyFont="1" applyFill="1" applyBorder="1" applyAlignment="1">
      <alignment horizontal="right"/>
    </xf>
    <xf numFmtId="0" fontId="0" fillId="0" borderId="2" xfId="0" applyBorder="1" applyAlignment="1">
      <alignment horizontal="center"/>
    </xf>
    <xf numFmtId="0" fontId="1" fillId="0" borderId="2" xfId="0" applyFont="1" applyFill="1" applyBorder="1" applyAlignment="1">
      <alignment horizontal="center"/>
    </xf>
    <xf numFmtId="0" fontId="1" fillId="0" borderId="2" xfId="0" applyFont="1" applyFill="1" applyBorder="1" applyAlignment="1">
      <alignment horizontal="right"/>
    </xf>
    <xf numFmtId="14" fontId="1" fillId="0" borderId="2" xfId="0" applyNumberFormat="1" applyFont="1" applyFill="1" applyBorder="1" applyAlignment="1">
      <alignment horizontal="center"/>
    </xf>
    <xf numFmtId="9" fontId="1" fillId="0" borderId="2" xfId="0" applyNumberFormat="1" applyFont="1" applyFill="1" applyBorder="1" applyAlignment="1">
      <alignment horizontal="center"/>
    </xf>
    <xf numFmtId="0" fontId="0" fillId="0" borderId="2" xfId="0" applyBorder="1"/>
    <xf numFmtId="0" fontId="0" fillId="0" borderId="3" xfId="0" applyBorder="1" applyAlignment="1">
      <alignment horizontal="center"/>
    </xf>
    <xf numFmtId="0" fontId="1" fillId="0" borderId="3" xfId="0" applyFont="1" applyFill="1" applyBorder="1" applyAlignment="1">
      <alignment horizontal="center"/>
    </xf>
    <xf numFmtId="14" fontId="1" fillId="0" borderId="3" xfId="0" applyNumberFormat="1" applyFont="1" applyFill="1" applyBorder="1" applyAlignment="1">
      <alignment horizontal="right"/>
    </xf>
    <xf numFmtId="14" fontId="1" fillId="0" borderId="3" xfId="0" applyNumberFormat="1" applyFont="1" applyFill="1" applyBorder="1" applyAlignment="1">
      <alignment horizontal="center"/>
    </xf>
    <xf numFmtId="9" fontId="1" fillId="0" borderId="3" xfId="0" applyNumberFormat="1" applyFont="1" applyFill="1" applyBorder="1" applyAlignment="1">
      <alignment horizontal="center"/>
    </xf>
    <xf numFmtId="0" fontId="0" fillId="0" borderId="3" xfId="0" applyBorder="1"/>
    <xf numFmtId="0" fontId="0" fillId="0" borderId="4" xfId="0"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right"/>
    </xf>
    <xf numFmtId="14" fontId="1" fillId="0" borderId="4" xfId="0" applyNumberFormat="1" applyFont="1" applyFill="1" applyBorder="1" applyAlignment="1">
      <alignment horizontal="center"/>
    </xf>
    <xf numFmtId="9" fontId="1" fillId="0" borderId="4" xfId="0" applyNumberFormat="1" applyFont="1" applyFill="1" applyBorder="1" applyAlignment="1">
      <alignment horizontal="center"/>
    </xf>
    <xf numFmtId="0" fontId="0" fillId="0" borderId="4" xfId="0" applyBorder="1"/>
    <xf numFmtId="14" fontId="1" fillId="0" borderId="2" xfId="0" applyNumberFormat="1" applyFont="1" applyFill="1" applyBorder="1" applyAlignment="1">
      <alignment horizontal="right"/>
    </xf>
    <xf numFmtId="0" fontId="1" fillId="0" borderId="2" xfId="0" applyFont="1" applyFill="1" applyBorder="1" applyAlignment="1">
      <alignment horizontal="center" wrapText="1"/>
    </xf>
    <xf numFmtId="0" fontId="0" fillId="2" borderId="0" xfId="0" applyFill="1" applyBorder="1" applyAlignment="1">
      <alignment horizontal="center"/>
    </xf>
    <xf numFmtId="0" fontId="1" fillId="2" borderId="0" xfId="0" applyFont="1" applyFill="1" applyBorder="1" applyAlignment="1">
      <alignment horizontal="center"/>
    </xf>
    <xf numFmtId="14" fontId="1" fillId="2" borderId="0" xfId="0" applyNumberFormat="1" applyFont="1" applyFill="1" applyBorder="1" applyAlignment="1">
      <alignment horizontal="center"/>
    </xf>
    <xf numFmtId="9" fontId="1" fillId="2" borderId="0" xfId="0" applyNumberFormat="1" applyFont="1" applyFill="1" applyBorder="1" applyAlignment="1">
      <alignment horizontal="center"/>
    </xf>
    <xf numFmtId="0" fontId="0" fillId="2" borderId="0" xfId="0" applyFill="1" applyBorder="1"/>
    <xf numFmtId="0" fontId="0" fillId="2" borderId="1" xfId="0" applyFill="1" applyBorder="1" applyAlignment="1">
      <alignment horizontal="center"/>
    </xf>
    <xf numFmtId="0" fontId="1" fillId="2" borderId="1" xfId="0" applyFont="1" applyFill="1" applyBorder="1" applyAlignment="1">
      <alignment horizontal="center"/>
    </xf>
    <xf numFmtId="14" fontId="1" fillId="2" borderId="1" xfId="0" applyNumberFormat="1" applyFont="1" applyFill="1" applyBorder="1" applyAlignment="1">
      <alignment horizontal="center"/>
    </xf>
    <xf numFmtId="9" fontId="1" fillId="2" borderId="1" xfId="0" applyNumberFormat="1" applyFont="1" applyFill="1" applyBorder="1" applyAlignment="1">
      <alignment horizontal="center"/>
    </xf>
    <xf numFmtId="0" fontId="0" fillId="2" borderId="1" xfId="0" applyFill="1" applyBorder="1"/>
    <xf numFmtId="0" fontId="0" fillId="0" borderId="2" xfId="0" applyBorder="1" applyAlignment="1">
      <alignment horizontal="center" wrapText="1"/>
    </xf>
    <xf numFmtId="0" fontId="0" fillId="0" borderId="5" xfId="0" applyBorder="1" applyAlignment="1">
      <alignment horizontal="center"/>
    </xf>
    <xf numFmtId="0" fontId="1" fillId="0" borderId="5" xfId="0" applyFont="1" applyFill="1" applyBorder="1" applyAlignment="1">
      <alignment horizontal="center"/>
    </xf>
    <xf numFmtId="14" fontId="1" fillId="0" borderId="5" xfId="0" applyNumberFormat="1" applyFont="1" applyFill="1" applyBorder="1" applyAlignment="1">
      <alignment horizontal="right"/>
    </xf>
    <xf numFmtId="14" fontId="1" fillId="0" borderId="5" xfId="0" applyNumberFormat="1" applyFont="1" applyFill="1" applyBorder="1" applyAlignment="1">
      <alignment horizontal="center"/>
    </xf>
    <xf numFmtId="9" fontId="1" fillId="0" borderId="5" xfId="0" applyNumberFormat="1" applyFont="1" applyFill="1" applyBorder="1" applyAlignment="1">
      <alignment horizontal="center"/>
    </xf>
    <xf numFmtId="0" fontId="0" fillId="0" borderId="5" xfId="0" applyBorder="1"/>
    <xf numFmtId="0" fontId="1" fillId="0" borderId="5" xfId="0" applyFont="1" applyFill="1" applyBorder="1" applyAlignment="1">
      <alignment horizontal="right"/>
    </xf>
    <xf numFmtId="164" fontId="0" fillId="0" borderId="2" xfId="0" applyNumberFormat="1" applyBorder="1" applyAlignment="1">
      <alignment horizontal="center"/>
    </xf>
    <xf numFmtId="164" fontId="0" fillId="0" borderId="0" xfId="0" applyNumberFormat="1" applyBorder="1" applyAlignment="1">
      <alignment horizontal="center"/>
    </xf>
    <xf numFmtId="164" fontId="0" fillId="0" borderId="1" xfId="0" applyNumberFormat="1" applyBorder="1" applyAlignment="1">
      <alignment horizontal="center"/>
    </xf>
    <xf numFmtId="164" fontId="0" fillId="2" borderId="0" xfId="0" applyNumberFormat="1" applyFill="1" applyBorder="1" applyAlignment="1">
      <alignment horizontal="center"/>
    </xf>
    <xf numFmtId="164" fontId="0" fillId="2" borderId="1" xfId="0" applyNumberFormat="1" applyFill="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0" xfId="0" applyNumberFormat="1" applyFill="1" applyBorder="1" applyAlignment="1">
      <alignment horizontal="center"/>
    </xf>
    <xf numFmtId="0" fontId="0" fillId="0" borderId="0" xfId="0" applyBorder="1" applyAlignment="1">
      <alignment wrapText="1"/>
    </xf>
    <xf numFmtId="0" fontId="0" fillId="0" borderId="0" xfId="0"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0" borderId="6" xfId="0" applyBorder="1"/>
    <xf numFmtId="0" fontId="0" fillId="0" borderId="6" xfId="0" applyBorder="1" applyAlignment="1">
      <alignment wrapText="1"/>
    </xf>
    <xf numFmtId="0" fontId="0" fillId="0" borderId="7" xfId="0" applyBorder="1"/>
    <xf numFmtId="164" fontId="0" fillId="0" borderId="6" xfId="0" applyNumberFormat="1" applyFill="1" applyBorder="1" applyAlignment="1">
      <alignment horizontal="center"/>
    </xf>
    <xf numFmtId="0" fontId="0" fillId="0" borderId="8" xfId="0" applyBorder="1"/>
    <xf numFmtId="0" fontId="0" fillId="2" borderId="6" xfId="0" applyFill="1" applyBorder="1"/>
    <xf numFmtId="0" fontId="0" fillId="2" borderId="8"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2" xfId="0" applyBorder="1" applyAlignment="1">
      <alignment horizontal="center"/>
    </xf>
    <xf numFmtId="0" fontId="0" fillId="0" borderId="13" xfId="0" applyBorder="1"/>
    <xf numFmtId="0" fontId="0" fillId="0" borderId="14" xfId="0" applyBorder="1"/>
    <xf numFmtId="0" fontId="0" fillId="2" borderId="12" xfId="0" applyFill="1" applyBorder="1"/>
    <xf numFmtId="0" fontId="0" fillId="2" borderId="14" xfId="0" applyFill="1" applyBorder="1"/>
    <xf numFmtId="0" fontId="0" fillId="0" borderId="15" xfId="0" applyBorder="1"/>
    <xf numFmtId="0" fontId="0" fillId="0" borderId="16" xfId="0" applyBorder="1"/>
    <xf numFmtId="0" fontId="0" fillId="0" borderId="17" xfId="0" applyBorder="1"/>
    <xf numFmtId="0" fontId="2" fillId="0" borderId="0" xfId="0" applyFont="1" applyBorder="1" applyAlignment="1">
      <alignment horizontal="center"/>
    </xf>
    <xf numFmtId="165" fontId="0" fillId="0" borderId="0" xfId="0" applyNumberFormat="1" applyBorder="1" applyAlignment="1">
      <alignment horizontal="center"/>
    </xf>
    <xf numFmtId="0" fontId="0" fillId="0" borderId="0" xfId="0" applyFill="1" applyBorder="1" applyAlignment="1">
      <alignment horizontal="right"/>
    </xf>
    <xf numFmtId="0" fontId="0" fillId="0" borderId="0" xfId="0" applyFill="1" applyBorder="1" applyAlignment="1">
      <alignment horizontal="center"/>
    </xf>
    <xf numFmtId="0" fontId="0" fillId="0" borderId="0" xfId="0" applyFill="1" applyBorder="1"/>
    <xf numFmtId="166" fontId="0" fillId="0" borderId="0" xfId="1" applyNumberFormat="1" applyFont="1" applyBorder="1"/>
    <xf numFmtId="0" fontId="0" fillId="0" borderId="2" xfId="0" applyBorder="1" applyAlignment="1">
      <alignment wrapText="1"/>
    </xf>
    <xf numFmtId="2" fontId="0" fillId="0" borderId="0" xfId="0" applyNumberFormat="1" applyBorder="1" applyAlignment="1">
      <alignment horizontal="center"/>
    </xf>
    <xf numFmtId="2" fontId="0" fillId="0" borderId="2" xfId="0" applyNumberFormat="1" applyBorder="1" applyAlignment="1">
      <alignment horizontal="center"/>
    </xf>
    <xf numFmtId="2" fontId="0" fillId="0" borderId="1" xfId="0" applyNumberFormat="1" applyBorder="1" applyAlignment="1">
      <alignment horizontal="center"/>
    </xf>
    <xf numFmtId="2" fontId="0" fillId="2" borderId="0" xfId="0" applyNumberFormat="1" applyFill="1" applyBorder="1" applyAlignment="1">
      <alignment horizontal="center"/>
    </xf>
    <xf numFmtId="2" fontId="0" fillId="2" borderId="1" xfId="0" applyNumberFormat="1" applyFill="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1" fontId="1" fillId="0" borderId="0" xfId="0" applyNumberFormat="1" applyFont="1" applyFill="1" applyBorder="1" applyAlignment="1">
      <alignment horizontal="center"/>
    </xf>
    <xf numFmtId="0" fontId="1" fillId="0" borderId="1" xfId="0" applyFont="1" applyFill="1" applyBorder="1" applyAlignment="1">
      <alignment horizontal="center" wrapText="1"/>
    </xf>
    <xf numFmtId="0" fontId="0" fillId="0" borderId="1" xfId="0" applyBorder="1" applyAlignment="1">
      <alignment horizontal="center" wrapText="1"/>
    </xf>
    <xf numFmtId="0" fontId="0" fillId="0" borderId="14" xfId="0" applyBorder="1" applyAlignment="1">
      <alignment horizontal="center"/>
    </xf>
    <xf numFmtId="0" fontId="4"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3"/>
  <sheetViews>
    <sheetView tabSelected="1" workbookViewId="0">
      <selection activeCell="D28" sqref="D28"/>
    </sheetView>
  </sheetViews>
  <sheetFormatPr defaultRowHeight="15" x14ac:dyDescent="0.25"/>
  <cols>
    <col min="1" max="1" width="8.85546875" customWidth="1"/>
  </cols>
  <sheetData>
    <row r="5" spans="2:4" ht="15.75" x14ac:dyDescent="0.25">
      <c r="B5" s="107" t="s">
        <v>92</v>
      </c>
    </row>
    <row r="6" spans="2:4" ht="15.75" x14ac:dyDescent="0.25">
      <c r="B6" s="107"/>
    </row>
    <row r="7" spans="2:4" ht="15.75" x14ac:dyDescent="0.25">
      <c r="B7" s="107"/>
    </row>
    <row r="8" spans="2:4" ht="15.75" x14ac:dyDescent="0.25">
      <c r="B8" s="107" t="s">
        <v>90</v>
      </c>
    </row>
    <row r="9" spans="2:4" ht="15.75" x14ac:dyDescent="0.25">
      <c r="B9" s="107"/>
    </row>
    <row r="10" spans="2:4" ht="15.75" x14ac:dyDescent="0.25">
      <c r="B10" s="107" t="s">
        <v>93</v>
      </c>
    </row>
    <row r="11" spans="2:4" ht="15.75" x14ac:dyDescent="0.25">
      <c r="B11" s="107"/>
      <c r="D11" t="s">
        <v>94</v>
      </c>
    </row>
    <row r="12" spans="2:4" ht="15.75" x14ac:dyDescent="0.25">
      <c r="B12" s="107"/>
    </row>
    <row r="13" spans="2:4" ht="15.75" x14ac:dyDescent="0.25">
      <c r="B13" s="107" t="s">
        <v>95</v>
      </c>
    </row>
    <row r="14" spans="2:4" ht="15.75" x14ac:dyDescent="0.25">
      <c r="B14" s="107"/>
    </row>
    <row r="15" spans="2:4" ht="15.75" x14ac:dyDescent="0.25">
      <c r="B15" s="107"/>
    </row>
    <row r="16" spans="2:4" ht="15.75" x14ac:dyDescent="0.25">
      <c r="B16" s="107" t="s">
        <v>96</v>
      </c>
    </row>
    <row r="17" spans="2:3" ht="15.75" x14ac:dyDescent="0.25">
      <c r="B17" s="107"/>
      <c r="C17" t="s">
        <v>102</v>
      </c>
    </row>
    <row r="18" spans="2:3" ht="15.75" x14ac:dyDescent="0.25">
      <c r="B18" s="107"/>
      <c r="C18" t="s">
        <v>98</v>
      </c>
    </row>
    <row r="19" spans="2:3" x14ac:dyDescent="0.25">
      <c r="C19" t="s">
        <v>99</v>
      </c>
    </row>
    <row r="20" spans="2:3" x14ac:dyDescent="0.25">
      <c r="C20" t="s">
        <v>100</v>
      </c>
    </row>
    <row r="21" spans="2:3" x14ac:dyDescent="0.25">
      <c r="C21" t="s">
        <v>97</v>
      </c>
    </row>
    <row r="23" spans="2:3" x14ac:dyDescent="0.25">
      <c r="B23" t="s">
        <v>101</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B1" zoomScale="115" zoomScaleNormal="115" workbookViewId="0">
      <selection activeCell="E266" sqref="E266"/>
    </sheetView>
  </sheetViews>
  <sheetFormatPr defaultColWidth="9.140625" defaultRowHeight="15" x14ac:dyDescent="0.25"/>
  <cols>
    <col min="1" max="1" width="12.28515625" style="1" customWidth="1"/>
    <col min="2" max="2" width="12.7109375" style="6" customWidth="1"/>
    <col min="3" max="3" width="13.42578125" style="6" customWidth="1"/>
    <col min="4" max="4" width="13.42578125" style="8" customWidth="1"/>
    <col min="5" max="5" width="22.140625" style="6" customWidth="1"/>
    <col min="6" max="6" width="15.28515625" style="6" customWidth="1"/>
    <col min="7" max="7" width="13.42578125" style="6" customWidth="1"/>
    <col min="8" max="8" width="14.28515625" style="6" customWidth="1"/>
    <col min="9" max="9" width="11.85546875" style="6" customWidth="1"/>
    <col min="10" max="10" width="14.85546875" style="6" customWidth="1"/>
    <col min="11" max="11" width="17.140625" style="6" customWidth="1"/>
    <col min="12" max="12" width="26.85546875" style="6" customWidth="1"/>
    <col min="13" max="13" width="25" style="6" customWidth="1"/>
    <col min="14" max="14" width="17.42578125" style="3" customWidth="1"/>
    <col min="15" max="16384" width="9.140625" style="2"/>
  </cols>
  <sheetData>
    <row r="1" spans="1:14" s="21" customFormat="1" ht="62.25" customHeight="1" x14ac:dyDescent="0.25">
      <c r="A1" s="16" t="s">
        <v>0</v>
      </c>
      <c r="B1" s="35" t="s">
        <v>1</v>
      </c>
      <c r="C1" s="35" t="s">
        <v>2</v>
      </c>
      <c r="D1" s="35" t="s">
        <v>30</v>
      </c>
      <c r="E1" s="35" t="s">
        <v>3</v>
      </c>
      <c r="F1" s="35" t="s">
        <v>4</v>
      </c>
      <c r="G1" s="35" t="s">
        <v>5</v>
      </c>
      <c r="H1" s="35" t="s">
        <v>6</v>
      </c>
      <c r="I1" s="35" t="s">
        <v>7</v>
      </c>
      <c r="J1" s="35" t="s">
        <v>8</v>
      </c>
      <c r="K1" s="35" t="s">
        <v>9</v>
      </c>
      <c r="L1" s="35" t="s">
        <v>10</v>
      </c>
      <c r="M1" s="35" t="s">
        <v>31</v>
      </c>
      <c r="N1" s="35" t="s">
        <v>11</v>
      </c>
    </row>
    <row r="2" spans="1:14" x14ac:dyDescent="0.25">
      <c r="A2" s="1">
        <v>1</v>
      </c>
      <c r="B2" s="3" t="s">
        <v>12</v>
      </c>
      <c r="C2" s="3">
        <v>1</v>
      </c>
      <c r="D2" s="7">
        <v>40980</v>
      </c>
      <c r="E2" s="3">
        <v>4</v>
      </c>
      <c r="F2" s="4">
        <v>41172</v>
      </c>
      <c r="G2" s="4">
        <v>41184</v>
      </c>
      <c r="H2" s="5">
        <v>0.4</v>
      </c>
      <c r="I2" s="5">
        <v>0.2</v>
      </c>
      <c r="J2" s="5">
        <v>0.2</v>
      </c>
      <c r="K2" s="5">
        <v>0.2</v>
      </c>
      <c r="L2" s="3">
        <v>0.48</v>
      </c>
      <c r="M2" s="3" t="s">
        <v>13</v>
      </c>
      <c r="N2" s="3">
        <v>1</v>
      </c>
    </row>
    <row r="3" spans="1:14" x14ac:dyDescent="0.25">
      <c r="B3" s="3" t="s">
        <v>14</v>
      </c>
      <c r="C3" s="3">
        <v>1</v>
      </c>
      <c r="D3" s="7"/>
      <c r="E3" s="3">
        <v>4</v>
      </c>
      <c r="F3" s="4">
        <v>41172</v>
      </c>
      <c r="G3" s="4">
        <v>41177</v>
      </c>
      <c r="H3" s="5">
        <v>0.4</v>
      </c>
      <c r="I3" s="5">
        <v>0.25</v>
      </c>
      <c r="J3" s="5">
        <v>0.95</v>
      </c>
      <c r="K3" s="5">
        <v>0.9</v>
      </c>
      <c r="L3" s="3">
        <v>0.4</v>
      </c>
      <c r="M3" s="3" t="s">
        <v>13</v>
      </c>
      <c r="N3" s="3">
        <v>1</v>
      </c>
    </row>
    <row r="4" spans="1:14" s="21" customFormat="1" x14ac:dyDescent="0.25">
      <c r="A4" s="16"/>
      <c r="B4" s="17" t="s">
        <v>15</v>
      </c>
      <c r="C4" s="17">
        <v>1</v>
      </c>
      <c r="D4" s="34"/>
      <c r="E4" s="17">
        <v>4</v>
      </c>
      <c r="F4" s="19">
        <v>41172</v>
      </c>
      <c r="G4" s="19">
        <v>41179</v>
      </c>
      <c r="H4" s="20">
        <v>0.4</v>
      </c>
      <c r="I4" s="20">
        <v>0.75</v>
      </c>
      <c r="J4" s="20">
        <v>0.75</v>
      </c>
      <c r="K4" s="20">
        <v>0.4</v>
      </c>
      <c r="L4" s="17">
        <v>0.43</v>
      </c>
      <c r="M4" s="17" t="s">
        <v>13</v>
      </c>
      <c r="N4" s="17">
        <v>1</v>
      </c>
    </row>
    <row r="5" spans="1:14" x14ac:dyDescent="0.25">
      <c r="A5" s="1">
        <v>2</v>
      </c>
      <c r="B5" s="3" t="s">
        <v>12</v>
      </c>
      <c r="C5" s="3">
        <v>1</v>
      </c>
      <c r="D5" s="7"/>
      <c r="E5" s="3">
        <v>7</v>
      </c>
      <c r="F5" s="4">
        <v>41172</v>
      </c>
      <c r="G5" s="4">
        <v>41184</v>
      </c>
      <c r="H5" s="5">
        <v>0.2</v>
      </c>
      <c r="I5" s="5">
        <v>0.6</v>
      </c>
      <c r="J5" s="5">
        <v>0.5</v>
      </c>
      <c r="K5" s="5">
        <v>0.5</v>
      </c>
      <c r="L5" s="3">
        <v>0.4</v>
      </c>
      <c r="M5" s="3" t="s">
        <v>16</v>
      </c>
      <c r="N5" s="3">
        <v>1</v>
      </c>
    </row>
    <row r="6" spans="1:14" x14ac:dyDescent="0.25">
      <c r="B6" s="3" t="s">
        <v>14</v>
      </c>
      <c r="C6" s="3">
        <v>1</v>
      </c>
      <c r="D6" s="7"/>
      <c r="E6" s="3">
        <v>7</v>
      </c>
      <c r="F6" s="4">
        <v>41172</v>
      </c>
      <c r="G6" s="4">
        <v>41177</v>
      </c>
      <c r="H6" s="5">
        <v>0.5</v>
      </c>
      <c r="I6" s="5">
        <v>0.95</v>
      </c>
      <c r="J6" s="5">
        <v>0.75</v>
      </c>
      <c r="K6" s="5">
        <v>0.8</v>
      </c>
      <c r="L6" s="3">
        <v>0.4</v>
      </c>
      <c r="M6" s="3" t="s">
        <v>16</v>
      </c>
      <c r="N6" s="3">
        <v>1</v>
      </c>
    </row>
    <row r="7" spans="1:14" s="14" customFormat="1" ht="15.75" thickBot="1" x14ac:dyDescent="0.3">
      <c r="A7" s="9"/>
      <c r="B7" s="10" t="s">
        <v>15</v>
      </c>
      <c r="C7" s="10">
        <v>1</v>
      </c>
      <c r="D7" s="11"/>
      <c r="E7" s="10">
        <v>7</v>
      </c>
      <c r="F7" s="12">
        <v>41172</v>
      </c>
      <c r="G7" s="12">
        <v>41179</v>
      </c>
      <c r="H7" s="13">
        <v>0.75</v>
      </c>
      <c r="I7" s="13">
        <v>0.75</v>
      </c>
      <c r="J7" s="13">
        <v>0.75</v>
      </c>
      <c r="K7" s="13">
        <v>0.8</v>
      </c>
      <c r="L7" s="10">
        <v>0.28999999999999998</v>
      </c>
      <c r="M7" s="10" t="s">
        <v>16</v>
      </c>
      <c r="N7" s="10">
        <v>1</v>
      </c>
    </row>
    <row r="8" spans="1:14" x14ac:dyDescent="0.25">
      <c r="A8" s="1">
        <v>3</v>
      </c>
      <c r="B8" s="3" t="s">
        <v>14</v>
      </c>
      <c r="C8" s="3">
        <v>2</v>
      </c>
      <c r="D8" s="7">
        <v>41171</v>
      </c>
      <c r="E8" s="3">
        <v>2</v>
      </c>
      <c r="F8" s="4">
        <v>41215</v>
      </c>
      <c r="G8" s="4">
        <v>41243</v>
      </c>
      <c r="H8" s="5">
        <v>0.3</v>
      </c>
      <c r="I8" s="5">
        <v>0.9</v>
      </c>
      <c r="J8" s="5">
        <v>0.9</v>
      </c>
      <c r="K8" s="5">
        <v>0.95</v>
      </c>
      <c r="L8" s="3">
        <v>0.89</v>
      </c>
      <c r="M8" s="3" t="s">
        <v>16</v>
      </c>
      <c r="N8" s="3">
        <v>1</v>
      </c>
    </row>
    <row r="9" spans="1:14" s="21" customFormat="1" x14ac:dyDescent="0.25">
      <c r="A9" s="16"/>
      <c r="B9" s="17" t="s">
        <v>15</v>
      </c>
      <c r="C9" s="17">
        <v>2</v>
      </c>
      <c r="D9" s="34"/>
      <c r="E9" s="17">
        <v>2</v>
      </c>
      <c r="F9" s="19">
        <v>41215</v>
      </c>
      <c r="G9" s="19">
        <v>41232</v>
      </c>
      <c r="H9" s="20">
        <v>1</v>
      </c>
      <c r="I9" s="20">
        <v>1</v>
      </c>
      <c r="J9" s="20">
        <v>1</v>
      </c>
      <c r="K9" s="20">
        <v>1</v>
      </c>
      <c r="L9" s="17">
        <v>0.9</v>
      </c>
      <c r="M9" s="17" t="s">
        <v>16</v>
      </c>
      <c r="N9" s="17">
        <v>1</v>
      </c>
    </row>
    <row r="10" spans="1:14" x14ac:dyDescent="0.25">
      <c r="A10" s="1">
        <v>4</v>
      </c>
      <c r="B10" s="3" t="s">
        <v>14</v>
      </c>
      <c r="C10" s="3">
        <v>2</v>
      </c>
      <c r="D10" s="7"/>
      <c r="E10" s="3">
        <v>3</v>
      </c>
      <c r="F10" s="4">
        <v>41215</v>
      </c>
      <c r="G10" s="4">
        <v>41243</v>
      </c>
      <c r="H10" s="5">
        <v>0.2</v>
      </c>
      <c r="I10" s="5">
        <v>0.9</v>
      </c>
      <c r="J10" s="5">
        <v>0.9</v>
      </c>
      <c r="K10" s="5">
        <v>0.95</v>
      </c>
      <c r="L10" s="3">
        <v>0.8</v>
      </c>
      <c r="M10" s="3" t="s">
        <v>13</v>
      </c>
      <c r="N10" s="3">
        <v>1</v>
      </c>
    </row>
    <row r="11" spans="1:14" s="21" customFormat="1" x14ac:dyDescent="0.25">
      <c r="A11" s="16"/>
      <c r="B11" s="17" t="s">
        <v>15</v>
      </c>
      <c r="C11" s="17">
        <v>2</v>
      </c>
      <c r="D11" s="34"/>
      <c r="E11" s="17">
        <v>3</v>
      </c>
      <c r="F11" s="19">
        <v>41215</v>
      </c>
      <c r="G11" s="19">
        <v>41232</v>
      </c>
      <c r="H11" s="20">
        <v>0.7</v>
      </c>
      <c r="I11" s="20">
        <v>0.3</v>
      </c>
      <c r="J11" s="20">
        <v>0.3</v>
      </c>
      <c r="K11" s="20">
        <v>0.3</v>
      </c>
      <c r="L11" s="17">
        <v>0.78</v>
      </c>
      <c r="M11" s="17" t="s">
        <v>13</v>
      </c>
      <c r="N11" s="17">
        <v>1</v>
      </c>
    </row>
    <row r="12" spans="1:14" x14ac:dyDescent="0.25">
      <c r="A12" s="1">
        <v>5</v>
      </c>
      <c r="B12" s="3" t="s">
        <v>14</v>
      </c>
      <c r="C12" s="3">
        <v>2</v>
      </c>
      <c r="D12" s="7"/>
      <c r="E12" s="3">
        <v>5</v>
      </c>
      <c r="F12" s="4">
        <v>41215</v>
      </c>
      <c r="G12" s="4">
        <v>41243</v>
      </c>
      <c r="H12" s="5">
        <v>0.5</v>
      </c>
      <c r="I12" s="5">
        <v>0.1</v>
      </c>
      <c r="J12" s="5">
        <v>0.1</v>
      </c>
      <c r="K12" s="5">
        <v>0.05</v>
      </c>
      <c r="L12" s="3">
        <v>0.26</v>
      </c>
      <c r="M12" s="3" t="s">
        <v>13</v>
      </c>
      <c r="N12" s="3">
        <v>1</v>
      </c>
    </row>
    <row r="13" spans="1:14" s="21" customFormat="1" x14ac:dyDescent="0.25">
      <c r="A13" s="16"/>
      <c r="B13" s="17" t="s">
        <v>15</v>
      </c>
      <c r="C13" s="17">
        <v>2</v>
      </c>
      <c r="D13" s="34"/>
      <c r="E13" s="17">
        <v>5</v>
      </c>
      <c r="F13" s="19">
        <v>41215</v>
      </c>
      <c r="G13" s="19">
        <v>41232</v>
      </c>
      <c r="H13" s="20">
        <v>0.4</v>
      </c>
      <c r="I13" s="20">
        <v>0.5</v>
      </c>
      <c r="J13" s="20">
        <v>0.5</v>
      </c>
      <c r="K13" s="20">
        <v>0.5</v>
      </c>
      <c r="L13" s="17">
        <v>0.27</v>
      </c>
      <c r="M13" s="17" t="s">
        <v>13</v>
      </c>
      <c r="N13" s="17">
        <v>1</v>
      </c>
    </row>
    <row r="14" spans="1:14" x14ac:dyDescent="0.25">
      <c r="A14" s="1">
        <v>6</v>
      </c>
      <c r="B14" s="3" t="s">
        <v>14</v>
      </c>
      <c r="C14" s="3">
        <v>2</v>
      </c>
      <c r="D14" s="7"/>
      <c r="E14" s="3" t="s">
        <v>17</v>
      </c>
      <c r="F14" s="4">
        <v>41215</v>
      </c>
      <c r="G14" s="4">
        <v>41243</v>
      </c>
      <c r="H14" s="5">
        <v>0.1</v>
      </c>
      <c r="I14" s="5">
        <v>0.1</v>
      </c>
      <c r="J14" s="5">
        <v>0</v>
      </c>
      <c r="K14" s="5">
        <v>0</v>
      </c>
      <c r="L14" s="3">
        <v>0.28999999999999998</v>
      </c>
      <c r="M14" s="3" t="s">
        <v>13</v>
      </c>
      <c r="N14" s="3">
        <v>1</v>
      </c>
    </row>
    <row r="15" spans="1:14" x14ac:dyDescent="0.25">
      <c r="B15" s="3" t="s">
        <v>15</v>
      </c>
      <c r="C15" s="3">
        <v>2</v>
      </c>
      <c r="D15" s="7"/>
      <c r="E15" s="3" t="s">
        <v>17</v>
      </c>
      <c r="F15" s="4">
        <v>41215</v>
      </c>
      <c r="G15" s="4">
        <v>41232</v>
      </c>
      <c r="H15" s="5">
        <v>0.2</v>
      </c>
      <c r="I15" s="5">
        <v>0.1</v>
      </c>
      <c r="J15" s="5">
        <v>0.1</v>
      </c>
      <c r="K15" s="5">
        <v>0.1</v>
      </c>
      <c r="L15" s="3">
        <v>0.28000000000000003</v>
      </c>
      <c r="M15" s="3" t="s">
        <v>13</v>
      </c>
      <c r="N15" s="3">
        <v>1</v>
      </c>
    </row>
    <row r="16" spans="1:14" x14ac:dyDescent="0.25">
      <c r="B16" s="3" t="s">
        <v>14</v>
      </c>
      <c r="C16" s="3">
        <v>2</v>
      </c>
      <c r="D16" s="7"/>
      <c r="E16" s="3" t="s">
        <v>18</v>
      </c>
      <c r="F16" s="4">
        <v>41215</v>
      </c>
      <c r="G16" s="4">
        <v>41243</v>
      </c>
      <c r="H16" s="5">
        <v>0.5</v>
      </c>
      <c r="I16" s="5">
        <v>0.7</v>
      </c>
      <c r="J16" s="5">
        <v>0.8</v>
      </c>
      <c r="K16" s="5">
        <v>0.8</v>
      </c>
      <c r="L16" s="3">
        <v>0.39</v>
      </c>
      <c r="M16" s="3" t="s">
        <v>16</v>
      </c>
      <c r="N16" s="3">
        <v>1</v>
      </c>
    </row>
    <row r="17" spans="1:14" x14ac:dyDescent="0.25">
      <c r="B17" s="3" t="s">
        <v>15</v>
      </c>
      <c r="C17" s="3">
        <v>2</v>
      </c>
      <c r="D17" s="7"/>
      <c r="E17" s="3" t="s">
        <v>18</v>
      </c>
      <c r="F17" s="4">
        <v>41215</v>
      </c>
      <c r="G17" s="4">
        <v>41232</v>
      </c>
      <c r="H17" s="5">
        <v>0.2</v>
      </c>
      <c r="I17" s="5">
        <v>0.7</v>
      </c>
      <c r="J17" s="5">
        <v>0.7</v>
      </c>
      <c r="K17" s="5">
        <v>0.7</v>
      </c>
      <c r="L17" s="3">
        <v>0.41</v>
      </c>
      <c r="M17" s="3" t="s">
        <v>16</v>
      </c>
      <c r="N17" s="3">
        <v>1</v>
      </c>
    </row>
    <row r="18" spans="1:14" x14ac:dyDescent="0.25">
      <c r="B18" s="3" t="s">
        <v>14</v>
      </c>
      <c r="C18" s="3">
        <v>2</v>
      </c>
      <c r="D18" s="7"/>
      <c r="E18" s="3" t="s">
        <v>19</v>
      </c>
      <c r="F18" s="4">
        <v>41215</v>
      </c>
      <c r="G18" s="4">
        <v>41243</v>
      </c>
      <c r="H18" s="5">
        <v>0.4</v>
      </c>
      <c r="I18" s="5">
        <v>0.2</v>
      </c>
      <c r="J18" s="5">
        <v>0.2</v>
      </c>
      <c r="K18" s="5">
        <v>0.2</v>
      </c>
      <c r="L18" s="3">
        <v>0.31</v>
      </c>
      <c r="M18" s="3" t="s">
        <v>13</v>
      </c>
      <c r="N18" s="3">
        <v>1</v>
      </c>
    </row>
    <row r="19" spans="1:14" s="14" customFormat="1" ht="15.75" thickBot="1" x14ac:dyDescent="0.3">
      <c r="A19" s="9"/>
      <c r="B19" s="10" t="s">
        <v>15</v>
      </c>
      <c r="C19" s="10">
        <v>2</v>
      </c>
      <c r="D19" s="11"/>
      <c r="E19" s="10" t="s">
        <v>19</v>
      </c>
      <c r="F19" s="12">
        <v>41215</v>
      </c>
      <c r="G19" s="12">
        <v>41232</v>
      </c>
      <c r="H19" s="13">
        <v>0.6</v>
      </c>
      <c r="I19" s="13">
        <v>0.2</v>
      </c>
      <c r="J19" s="13">
        <v>0.2</v>
      </c>
      <c r="K19" s="13">
        <v>0.2</v>
      </c>
      <c r="L19" s="10">
        <v>0.31</v>
      </c>
      <c r="M19" s="10" t="s">
        <v>13</v>
      </c>
      <c r="N19" s="10">
        <v>1</v>
      </c>
    </row>
    <row r="20" spans="1:14" x14ac:dyDescent="0.25">
      <c r="A20" s="1">
        <v>7</v>
      </c>
      <c r="B20" s="3" t="s">
        <v>14</v>
      </c>
      <c r="C20" s="3">
        <v>3</v>
      </c>
      <c r="D20" s="7">
        <v>41194</v>
      </c>
      <c r="E20" s="3">
        <v>1</v>
      </c>
      <c r="F20" s="4">
        <v>41246</v>
      </c>
      <c r="G20" s="4">
        <v>41261</v>
      </c>
      <c r="H20" s="5">
        <v>0.25</v>
      </c>
      <c r="I20" s="5">
        <v>0.4</v>
      </c>
      <c r="J20" s="5">
        <v>0.4</v>
      </c>
      <c r="K20" s="5">
        <v>0.4</v>
      </c>
      <c r="L20" s="3">
        <v>0.64</v>
      </c>
      <c r="M20" s="3" t="s">
        <v>13</v>
      </c>
      <c r="N20" s="3">
        <v>1</v>
      </c>
    </row>
    <row r="21" spans="1:14" s="21" customFormat="1" x14ac:dyDescent="0.25">
      <c r="A21" s="16"/>
      <c r="B21" s="17" t="s">
        <v>15</v>
      </c>
      <c r="C21" s="17">
        <v>3</v>
      </c>
      <c r="D21" s="34"/>
      <c r="E21" s="17">
        <v>1</v>
      </c>
      <c r="F21" s="19">
        <v>41246</v>
      </c>
      <c r="G21" s="19">
        <v>41257</v>
      </c>
      <c r="H21" s="20">
        <v>0.5</v>
      </c>
      <c r="I21" s="20">
        <v>0.95</v>
      </c>
      <c r="J21" s="20">
        <v>0.95</v>
      </c>
      <c r="K21" s="20">
        <v>0.95</v>
      </c>
      <c r="L21" s="17">
        <v>0.61</v>
      </c>
      <c r="M21" s="17" t="s">
        <v>13</v>
      </c>
      <c r="N21" s="17">
        <v>1</v>
      </c>
    </row>
    <row r="22" spans="1:14" x14ac:dyDescent="0.25">
      <c r="A22" s="1">
        <v>8</v>
      </c>
      <c r="B22" s="3" t="s">
        <v>14</v>
      </c>
      <c r="C22" s="3">
        <v>3</v>
      </c>
      <c r="D22" s="7"/>
      <c r="E22" s="3">
        <v>2</v>
      </c>
      <c r="F22" s="4">
        <v>41246</v>
      </c>
      <c r="G22" s="4">
        <v>41261</v>
      </c>
      <c r="H22" s="5">
        <v>0.25</v>
      </c>
      <c r="I22" s="5">
        <v>0.4</v>
      </c>
      <c r="J22" s="5">
        <v>0.4</v>
      </c>
      <c r="K22" s="5">
        <v>0.4</v>
      </c>
      <c r="L22" s="3">
        <v>0.59</v>
      </c>
      <c r="M22" s="3" t="s">
        <v>13</v>
      </c>
      <c r="N22" s="3">
        <v>1</v>
      </c>
    </row>
    <row r="23" spans="1:14" s="21" customFormat="1" x14ac:dyDescent="0.25">
      <c r="A23" s="16"/>
      <c r="B23" s="17" t="s">
        <v>15</v>
      </c>
      <c r="C23" s="17">
        <v>3</v>
      </c>
      <c r="D23" s="34"/>
      <c r="E23" s="17">
        <v>2</v>
      </c>
      <c r="F23" s="19">
        <v>41246</v>
      </c>
      <c r="G23" s="19">
        <v>41257</v>
      </c>
      <c r="H23" s="20">
        <v>0.8</v>
      </c>
      <c r="I23" s="20">
        <v>0.7</v>
      </c>
      <c r="J23" s="20">
        <v>0.7</v>
      </c>
      <c r="K23" s="20">
        <v>0.65</v>
      </c>
      <c r="L23" s="17">
        <v>0.59</v>
      </c>
      <c r="M23" s="17" t="s">
        <v>13</v>
      </c>
      <c r="N23" s="17">
        <v>1</v>
      </c>
    </row>
    <row r="24" spans="1:14" x14ac:dyDescent="0.25">
      <c r="A24" s="1">
        <v>9</v>
      </c>
      <c r="B24" s="3" t="s">
        <v>14</v>
      </c>
      <c r="C24" s="3">
        <v>3</v>
      </c>
      <c r="D24" s="7"/>
      <c r="E24" s="3">
        <v>3</v>
      </c>
      <c r="F24" s="4">
        <v>41246</v>
      </c>
      <c r="G24" s="4">
        <v>41261</v>
      </c>
      <c r="H24" s="5">
        <v>0.35</v>
      </c>
      <c r="I24" s="5">
        <v>0.4</v>
      </c>
      <c r="J24" s="5">
        <v>0.4</v>
      </c>
      <c r="K24" s="5">
        <v>0.4</v>
      </c>
      <c r="L24" s="3">
        <v>0.79</v>
      </c>
      <c r="M24" s="3" t="s">
        <v>13</v>
      </c>
      <c r="N24" s="3">
        <v>1</v>
      </c>
    </row>
    <row r="25" spans="1:14" s="21" customFormat="1" x14ac:dyDescent="0.25">
      <c r="A25" s="16"/>
      <c r="B25" s="17" t="s">
        <v>15</v>
      </c>
      <c r="C25" s="17">
        <v>3</v>
      </c>
      <c r="D25" s="34"/>
      <c r="E25" s="17">
        <v>3</v>
      </c>
      <c r="F25" s="19">
        <v>41246</v>
      </c>
      <c r="G25" s="19">
        <v>41257</v>
      </c>
      <c r="H25" s="20">
        <v>0.9</v>
      </c>
      <c r="I25" s="20">
        <v>0.7</v>
      </c>
      <c r="J25" s="20">
        <v>0.75</v>
      </c>
      <c r="K25" s="20">
        <v>0.7</v>
      </c>
      <c r="L25" s="17">
        <v>0.79</v>
      </c>
      <c r="M25" s="17" t="s">
        <v>13</v>
      </c>
      <c r="N25" s="17">
        <v>1</v>
      </c>
    </row>
    <row r="26" spans="1:14" x14ac:dyDescent="0.25">
      <c r="A26" s="1">
        <v>10</v>
      </c>
      <c r="B26" s="3" t="s">
        <v>14</v>
      </c>
      <c r="C26" s="3">
        <v>3</v>
      </c>
      <c r="D26" s="7"/>
      <c r="E26" s="3">
        <v>4</v>
      </c>
      <c r="F26" s="4">
        <v>41246</v>
      </c>
      <c r="G26" s="4">
        <v>41261</v>
      </c>
      <c r="H26" s="5">
        <v>0.5</v>
      </c>
      <c r="I26" s="5">
        <v>0.4</v>
      </c>
      <c r="J26" s="5">
        <v>0.4</v>
      </c>
      <c r="K26" s="5">
        <v>0.4</v>
      </c>
      <c r="L26" s="3">
        <v>0.62</v>
      </c>
      <c r="M26" s="3" t="s">
        <v>13</v>
      </c>
      <c r="N26" s="3">
        <v>1</v>
      </c>
    </row>
    <row r="27" spans="1:14" s="21" customFormat="1" x14ac:dyDescent="0.25">
      <c r="A27" s="16"/>
      <c r="B27" s="17" t="s">
        <v>15</v>
      </c>
      <c r="C27" s="17">
        <v>3</v>
      </c>
      <c r="D27" s="34"/>
      <c r="E27" s="17">
        <v>4</v>
      </c>
      <c r="F27" s="19">
        <v>41246</v>
      </c>
      <c r="G27" s="19">
        <v>41257</v>
      </c>
      <c r="H27" s="20">
        <v>0.85</v>
      </c>
      <c r="I27" s="20">
        <v>0.7</v>
      </c>
      <c r="J27" s="20">
        <v>0.75</v>
      </c>
      <c r="K27" s="20">
        <v>0.7</v>
      </c>
      <c r="L27" s="17">
        <v>0.62</v>
      </c>
      <c r="M27" s="17" t="s">
        <v>13</v>
      </c>
      <c r="N27" s="17">
        <v>1</v>
      </c>
    </row>
    <row r="28" spans="1:14" x14ac:dyDescent="0.25">
      <c r="A28" s="1">
        <v>11</v>
      </c>
      <c r="B28" s="3" t="s">
        <v>14</v>
      </c>
      <c r="C28" s="3">
        <v>3</v>
      </c>
      <c r="D28" s="7"/>
      <c r="E28" s="3">
        <v>5</v>
      </c>
      <c r="F28" s="4">
        <v>41246</v>
      </c>
      <c r="G28" s="4">
        <v>41261</v>
      </c>
      <c r="H28" s="5">
        <v>0.5</v>
      </c>
      <c r="I28" s="5">
        <v>0.4</v>
      </c>
      <c r="J28" s="5">
        <v>0.4</v>
      </c>
      <c r="K28" s="5">
        <v>0.4</v>
      </c>
      <c r="L28" s="3">
        <v>0.46</v>
      </c>
      <c r="M28" s="3" t="s">
        <v>13</v>
      </c>
      <c r="N28" s="3">
        <v>1</v>
      </c>
    </row>
    <row r="29" spans="1:14" s="14" customFormat="1" ht="15.75" thickBot="1" x14ac:dyDescent="0.3">
      <c r="A29" s="9"/>
      <c r="B29" s="10" t="s">
        <v>15</v>
      </c>
      <c r="C29" s="10">
        <v>3</v>
      </c>
      <c r="D29" s="11"/>
      <c r="E29" s="10">
        <v>5</v>
      </c>
      <c r="F29" s="12">
        <v>41246</v>
      </c>
      <c r="G29" s="12">
        <v>41257</v>
      </c>
      <c r="H29" s="13">
        <v>0.85</v>
      </c>
      <c r="I29" s="13">
        <v>0.7</v>
      </c>
      <c r="J29" s="13">
        <v>0.75</v>
      </c>
      <c r="K29" s="13">
        <v>0.7</v>
      </c>
      <c r="L29" s="10">
        <v>0.4</v>
      </c>
      <c r="M29" s="10" t="s">
        <v>13</v>
      </c>
      <c r="N29" s="10">
        <v>1</v>
      </c>
    </row>
    <row r="30" spans="1:14" x14ac:dyDescent="0.25">
      <c r="A30" s="1">
        <v>12</v>
      </c>
      <c r="B30" s="3" t="s">
        <v>12</v>
      </c>
      <c r="C30" s="3">
        <v>4</v>
      </c>
      <c r="D30" s="7">
        <v>41186</v>
      </c>
      <c r="E30" s="3">
        <v>1</v>
      </c>
      <c r="F30" s="4">
        <v>41269</v>
      </c>
      <c r="G30" s="4">
        <v>41269</v>
      </c>
      <c r="H30" s="5">
        <v>0.1</v>
      </c>
      <c r="I30" s="5">
        <v>0.5</v>
      </c>
      <c r="J30" s="5">
        <v>0.2</v>
      </c>
      <c r="K30" s="5">
        <v>0.2</v>
      </c>
      <c r="L30" s="3">
        <v>0.14000000000000001</v>
      </c>
      <c r="M30" s="3" t="s">
        <v>13</v>
      </c>
      <c r="N30" s="3">
        <v>1</v>
      </c>
    </row>
    <row r="31" spans="1:14" x14ac:dyDescent="0.25">
      <c r="B31" s="3" t="s">
        <v>14</v>
      </c>
      <c r="C31" s="3">
        <v>4</v>
      </c>
      <c r="D31" s="7"/>
      <c r="E31" s="3">
        <v>1</v>
      </c>
      <c r="F31" s="4">
        <v>41269</v>
      </c>
      <c r="G31" s="4">
        <v>41271</v>
      </c>
      <c r="H31" s="5">
        <v>0.2</v>
      </c>
      <c r="I31" s="5">
        <v>0.3</v>
      </c>
      <c r="J31" s="5">
        <v>0.2</v>
      </c>
      <c r="K31" s="5">
        <v>0.1</v>
      </c>
      <c r="L31" s="3">
        <v>0.14000000000000001</v>
      </c>
      <c r="M31" s="3" t="s">
        <v>13</v>
      </c>
      <c r="N31" s="3">
        <v>1</v>
      </c>
    </row>
    <row r="32" spans="1:14" s="21" customFormat="1" x14ac:dyDescent="0.25">
      <c r="A32" s="16"/>
      <c r="B32" s="17" t="s">
        <v>15</v>
      </c>
      <c r="C32" s="17">
        <v>4</v>
      </c>
      <c r="D32" s="34"/>
      <c r="E32" s="17">
        <v>1</v>
      </c>
      <c r="F32" s="19">
        <v>41269</v>
      </c>
      <c r="G32" s="19">
        <v>41281</v>
      </c>
      <c r="H32" s="20">
        <v>0.2</v>
      </c>
      <c r="I32" s="20">
        <v>0.5</v>
      </c>
      <c r="J32" s="20">
        <v>0.5</v>
      </c>
      <c r="K32" s="20">
        <v>0.4</v>
      </c>
      <c r="L32" s="17">
        <v>0.04</v>
      </c>
      <c r="M32" s="17" t="s">
        <v>13</v>
      </c>
      <c r="N32" s="17">
        <v>1</v>
      </c>
    </row>
    <row r="33" spans="1:14" x14ac:dyDescent="0.25">
      <c r="A33" s="1">
        <v>13</v>
      </c>
      <c r="B33" s="3" t="s">
        <v>12</v>
      </c>
      <c r="C33" s="3">
        <v>4</v>
      </c>
      <c r="D33" s="7"/>
      <c r="E33" s="3">
        <v>2</v>
      </c>
      <c r="F33" s="4">
        <v>41269</v>
      </c>
      <c r="G33" s="4">
        <v>41269</v>
      </c>
      <c r="H33" s="5">
        <v>0.3</v>
      </c>
      <c r="I33" s="5">
        <v>0.1</v>
      </c>
      <c r="J33" s="5">
        <v>0.1</v>
      </c>
      <c r="K33" s="5">
        <v>0.1</v>
      </c>
      <c r="L33" s="3">
        <v>0.22</v>
      </c>
      <c r="M33" s="3" t="s">
        <v>13</v>
      </c>
      <c r="N33" s="3">
        <v>1</v>
      </c>
    </row>
    <row r="34" spans="1:14" x14ac:dyDescent="0.25">
      <c r="B34" s="3" t="s">
        <v>14</v>
      </c>
      <c r="C34" s="3">
        <v>4</v>
      </c>
      <c r="D34" s="7"/>
      <c r="E34" s="3">
        <v>2</v>
      </c>
      <c r="F34" s="4">
        <v>41269</v>
      </c>
      <c r="G34" s="4">
        <v>41271</v>
      </c>
      <c r="H34" s="5">
        <v>0.05</v>
      </c>
      <c r="I34" s="5">
        <v>0</v>
      </c>
      <c r="J34" s="5">
        <v>0</v>
      </c>
      <c r="K34" s="5">
        <v>0</v>
      </c>
      <c r="L34" s="3">
        <v>0.23</v>
      </c>
      <c r="M34" s="3" t="s">
        <v>13</v>
      </c>
      <c r="N34" s="3">
        <v>1</v>
      </c>
    </row>
    <row r="35" spans="1:14" s="21" customFormat="1" x14ac:dyDescent="0.25">
      <c r="A35" s="16"/>
      <c r="B35" s="17" t="s">
        <v>15</v>
      </c>
      <c r="C35" s="17">
        <v>4</v>
      </c>
      <c r="D35" s="34"/>
      <c r="E35" s="17">
        <v>2</v>
      </c>
      <c r="F35" s="19">
        <v>41269</v>
      </c>
      <c r="G35" s="19">
        <v>41281</v>
      </c>
      <c r="H35" s="20">
        <v>0.5</v>
      </c>
      <c r="I35" s="20">
        <v>0.6</v>
      </c>
      <c r="J35" s="20">
        <v>0.6</v>
      </c>
      <c r="K35" s="20">
        <v>0.5</v>
      </c>
      <c r="L35" s="17">
        <v>0.18</v>
      </c>
      <c r="M35" s="17" t="s">
        <v>13</v>
      </c>
      <c r="N35" s="17">
        <v>1</v>
      </c>
    </row>
    <row r="36" spans="1:14" x14ac:dyDescent="0.25">
      <c r="A36" s="1">
        <v>14</v>
      </c>
      <c r="B36" s="3" t="s">
        <v>12</v>
      </c>
      <c r="C36" s="3">
        <v>4</v>
      </c>
      <c r="D36" s="7"/>
      <c r="E36" s="3" t="s">
        <v>20</v>
      </c>
      <c r="F36" s="4">
        <v>41269</v>
      </c>
      <c r="G36" s="4">
        <v>41269</v>
      </c>
      <c r="H36" s="5">
        <v>0.2</v>
      </c>
      <c r="I36" s="5">
        <v>0.8</v>
      </c>
      <c r="J36" s="5">
        <v>0.7</v>
      </c>
      <c r="K36" s="5">
        <v>0.6</v>
      </c>
      <c r="L36" s="3">
        <v>0.24</v>
      </c>
      <c r="M36" s="3" t="s">
        <v>13</v>
      </c>
      <c r="N36" s="3">
        <v>1</v>
      </c>
    </row>
    <row r="37" spans="1:14" x14ac:dyDescent="0.25">
      <c r="B37" s="3" t="s">
        <v>14</v>
      </c>
      <c r="C37" s="3">
        <v>4</v>
      </c>
      <c r="D37" s="7"/>
      <c r="E37" s="3" t="s">
        <v>20</v>
      </c>
      <c r="F37" s="4">
        <v>41269</v>
      </c>
      <c r="G37" s="4">
        <v>41271</v>
      </c>
      <c r="H37" s="5">
        <v>0.3</v>
      </c>
      <c r="I37" s="5">
        <v>0.75</v>
      </c>
      <c r="J37" s="5">
        <v>0.75</v>
      </c>
      <c r="K37" s="5">
        <v>0.6</v>
      </c>
      <c r="L37" s="3">
        <v>0.24</v>
      </c>
      <c r="M37" s="3" t="s">
        <v>13</v>
      </c>
      <c r="N37" s="3">
        <v>1</v>
      </c>
    </row>
    <row r="38" spans="1:14" x14ac:dyDescent="0.25">
      <c r="B38" s="3" t="s">
        <v>15</v>
      </c>
      <c r="C38" s="3">
        <v>4</v>
      </c>
      <c r="D38" s="7"/>
      <c r="E38" s="3" t="s">
        <v>20</v>
      </c>
      <c r="F38" s="4">
        <v>41269</v>
      </c>
      <c r="G38" s="4">
        <v>41281</v>
      </c>
      <c r="H38" s="5">
        <v>0.7</v>
      </c>
      <c r="I38" s="5">
        <v>0.7</v>
      </c>
      <c r="J38" s="5">
        <v>0.8</v>
      </c>
      <c r="K38" s="5">
        <v>0.8</v>
      </c>
      <c r="L38" s="3">
        <v>0.25</v>
      </c>
      <c r="M38" s="3" t="s">
        <v>13</v>
      </c>
      <c r="N38" s="3">
        <v>1</v>
      </c>
    </row>
    <row r="39" spans="1:14" x14ac:dyDescent="0.25">
      <c r="B39" s="3" t="s">
        <v>12</v>
      </c>
      <c r="C39" s="3">
        <v>4</v>
      </c>
      <c r="D39" s="7"/>
      <c r="E39" s="3" t="s">
        <v>21</v>
      </c>
      <c r="F39" s="4">
        <v>41269</v>
      </c>
      <c r="G39" s="4">
        <v>41269</v>
      </c>
      <c r="H39" s="5">
        <v>0.5</v>
      </c>
      <c r="I39" s="5">
        <v>0.1</v>
      </c>
      <c r="J39" s="5">
        <v>0.2</v>
      </c>
      <c r="K39" s="5">
        <v>0.3</v>
      </c>
      <c r="L39" s="3">
        <v>0.26</v>
      </c>
      <c r="M39" s="3" t="s">
        <v>13</v>
      </c>
      <c r="N39" s="3">
        <v>1</v>
      </c>
    </row>
    <row r="40" spans="1:14" x14ac:dyDescent="0.25">
      <c r="B40" s="3" t="s">
        <v>14</v>
      </c>
      <c r="C40" s="3">
        <v>4</v>
      </c>
      <c r="D40" s="7"/>
      <c r="E40" s="3" t="s">
        <v>21</v>
      </c>
      <c r="F40" s="4">
        <v>41269</v>
      </c>
      <c r="G40" s="4">
        <v>41271</v>
      </c>
      <c r="H40" s="5">
        <v>0.5</v>
      </c>
      <c r="I40" s="5">
        <v>0.2</v>
      </c>
      <c r="J40" s="5">
        <v>0.2</v>
      </c>
      <c r="K40" s="5">
        <v>0.35</v>
      </c>
      <c r="L40" s="3">
        <v>0.26</v>
      </c>
      <c r="M40" s="3" t="s">
        <v>13</v>
      </c>
      <c r="N40" s="3">
        <v>1</v>
      </c>
    </row>
    <row r="41" spans="1:14" x14ac:dyDescent="0.25">
      <c r="B41" s="3" t="s">
        <v>15</v>
      </c>
      <c r="C41" s="3">
        <v>4</v>
      </c>
      <c r="D41" s="7"/>
      <c r="E41" s="3" t="s">
        <v>21</v>
      </c>
      <c r="F41" s="4">
        <v>41269</v>
      </c>
      <c r="G41" s="4">
        <v>41281</v>
      </c>
      <c r="H41" s="5">
        <v>0.5</v>
      </c>
      <c r="I41" s="5">
        <v>0.4</v>
      </c>
      <c r="J41" s="5">
        <v>0.2</v>
      </c>
      <c r="K41" s="5">
        <v>0.1</v>
      </c>
      <c r="L41" s="3">
        <v>0.27</v>
      </c>
      <c r="M41" s="3" t="s">
        <v>13</v>
      </c>
      <c r="N41" s="3">
        <v>1</v>
      </c>
    </row>
    <row r="42" spans="1:14" x14ac:dyDescent="0.25">
      <c r="B42" s="3" t="s">
        <v>12</v>
      </c>
      <c r="C42" s="3">
        <v>4</v>
      </c>
      <c r="D42" s="7"/>
      <c r="E42" s="3" t="s">
        <v>22</v>
      </c>
      <c r="F42" s="4">
        <v>41269</v>
      </c>
      <c r="G42" s="4">
        <v>41269</v>
      </c>
      <c r="H42" s="5">
        <v>0.3</v>
      </c>
      <c r="I42" s="5">
        <v>0.1</v>
      </c>
      <c r="J42" s="5">
        <v>0.1</v>
      </c>
      <c r="K42" s="5">
        <v>0.1</v>
      </c>
      <c r="L42" s="3">
        <v>0.5</v>
      </c>
      <c r="M42" s="3" t="s">
        <v>16</v>
      </c>
      <c r="N42" s="3">
        <v>1</v>
      </c>
    </row>
    <row r="43" spans="1:14" x14ac:dyDescent="0.25">
      <c r="B43" s="3" t="s">
        <v>14</v>
      </c>
      <c r="C43" s="3">
        <v>4</v>
      </c>
      <c r="D43" s="7"/>
      <c r="E43" s="3" t="s">
        <v>22</v>
      </c>
      <c r="F43" s="4">
        <v>41269</v>
      </c>
      <c r="G43" s="4">
        <v>41271</v>
      </c>
      <c r="H43" s="5">
        <v>0.2</v>
      </c>
      <c r="I43" s="5">
        <v>0.05</v>
      </c>
      <c r="J43" s="5">
        <v>0.05</v>
      </c>
      <c r="K43" s="5">
        <v>0.05</v>
      </c>
      <c r="L43" s="3">
        <v>0.51</v>
      </c>
      <c r="M43" s="3" t="s">
        <v>16</v>
      </c>
      <c r="N43" s="3">
        <v>1</v>
      </c>
    </row>
    <row r="44" spans="1:14" s="21" customFormat="1" x14ac:dyDescent="0.25">
      <c r="A44" s="16"/>
      <c r="B44" s="17" t="s">
        <v>15</v>
      </c>
      <c r="C44" s="17">
        <v>4</v>
      </c>
      <c r="D44" s="34"/>
      <c r="E44" s="17" t="s">
        <v>22</v>
      </c>
      <c r="F44" s="19">
        <v>41269</v>
      </c>
      <c r="G44" s="19">
        <v>41281</v>
      </c>
      <c r="H44" s="20">
        <v>0.2</v>
      </c>
      <c r="I44" s="20">
        <v>0.2</v>
      </c>
      <c r="J44" s="20">
        <v>0.05</v>
      </c>
      <c r="K44" s="20">
        <v>0</v>
      </c>
      <c r="L44" s="17">
        <v>0.48</v>
      </c>
      <c r="M44" s="17" t="s">
        <v>16</v>
      </c>
      <c r="N44" s="17">
        <v>1</v>
      </c>
    </row>
    <row r="45" spans="1:14" x14ac:dyDescent="0.25">
      <c r="A45" s="1">
        <v>15</v>
      </c>
      <c r="B45" s="3" t="s">
        <v>12</v>
      </c>
      <c r="C45" s="3">
        <v>4</v>
      </c>
      <c r="D45" s="7"/>
      <c r="E45" s="3" t="s">
        <v>23</v>
      </c>
      <c r="F45" s="4">
        <v>41269</v>
      </c>
      <c r="G45" s="4">
        <v>41269</v>
      </c>
      <c r="H45" s="5">
        <v>0.4</v>
      </c>
      <c r="I45" s="5">
        <v>0.8</v>
      </c>
      <c r="J45" s="5">
        <v>0.8</v>
      </c>
      <c r="K45" s="5">
        <v>0.8</v>
      </c>
      <c r="L45" s="3">
        <v>0.69</v>
      </c>
      <c r="M45" s="3" t="s">
        <v>13</v>
      </c>
      <c r="N45" s="3">
        <v>1</v>
      </c>
    </row>
    <row r="46" spans="1:14" x14ac:dyDescent="0.25">
      <c r="B46" s="3" t="s">
        <v>14</v>
      </c>
      <c r="C46" s="3">
        <v>4</v>
      </c>
      <c r="D46" s="7"/>
      <c r="E46" s="3" t="s">
        <v>23</v>
      </c>
      <c r="F46" s="4">
        <v>41269</v>
      </c>
      <c r="G46" s="4">
        <v>41271</v>
      </c>
      <c r="H46" s="5">
        <v>0.6</v>
      </c>
      <c r="I46" s="5">
        <v>0.75</v>
      </c>
      <c r="J46" s="5">
        <v>0.8</v>
      </c>
      <c r="K46" s="5">
        <v>0.7</v>
      </c>
      <c r="L46" s="3">
        <v>0.69</v>
      </c>
      <c r="M46" s="3" t="s">
        <v>13</v>
      </c>
      <c r="N46" s="3">
        <v>1</v>
      </c>
    </row>
    <row r="47" spans="1:14" x14ac:dyDescent="0.25">
      <c r="B47" s="3" t="s">
        <v>15</v>
      </c>
      <c r="C47" s="3">
        <v>4</v>
      </c>
      <c r="D47" s="7"/>
      <c r="E47" s="3" t="s">
        <v>23</v>
      </c>
      <c r="F47" s="4">
        <v>41269</v>
      </c>
      <c r="G47" s="4">
        <v>41281</v>
      </c>
      <c r="H47" s="5">
        <v>0.5</v>
      </c>
      <c r="I47" s="5">
        <v>0.8</v>
      </c>
      <c r="J47" s="5">
        <v>0.9</v>
      </c>
      <c r="K47" s="5">
        <v>0.9</v>
      </c>
      <c r="L47" s="3">
        <v>0.62</v>
      </c>
      <c r="M47" s="3" t="s">
        <v>13</v>
      </c>
      <c r="N47" s="3">
        <v>1</v>
      </c>
    </row>
    <row r="48" spans="1:14" x14ac:dyDescent="0.25">
      <c r="B48" s="3" t="s">
        <v>12</v>
      </c>
      <c r="C48" s="3">
        <v>4</v>
      </c>
      <c r="D48" s="7"/>
      <c r="E48" s="3" t="s">
        <v>24</v>
      </c>
      <c r="F48" s="4">
        <v>41269</v>
      </c>
      <c r="G48" s="4">
        <v>41269</v>
      </c>
      <c r="H48" s="5">
        <v>0.5</v>
      </c>
      <c r="I48" s="5">
        <v>0.1</v>
      </c>
      <c r="J48" s="5">
        <v>0.1</v>
      </c>
      <c r="K48" s="5">
        <v>0.1</v>
      </c>
      <c r="L48" s="3">
        <v>0.18</v>
      </c>
      <c r="M48" s="3" t="s">
        <v>16</v>
      </c>
      <c r="N48" s="3">
        <v>1</v>
      </c>
    </row>
    <row r="49" spans="1:14" x14ac:dyDescent="0.25">
      <c r="B49" s="3" t="s">
        <v>14</v>
      </c>
      <c r="C49" s="3">
        <v>4</v>
      </c>
      <c r="D49" s="7"/>
      <c r="E49" s="3" t="s">
        <v>24</v>
      </c>
      <c r="F49" s="4">
        <v>41269</v>
      </c>
      <c r="G49" s="4">
        <v>41271</v>
      </c>
      <c r="H49" s="5">
        <v>0.35</v>
      </c>
      <c r="I49" s="5">
        <v>0.2</v>
      </c>
      <c r="J49" s="5">
        <v>0.15</v>
      </c>
      <c r="K49" s="5">
        <v>0.25</v>
      </c>
      <c r="L49" s="3">
        <v>0.19</v>
      </c>
      <c r="M49" s="3" t="s">
        <v>16</v>
      </c>
      <c r="N49" s="3">
        <v>1</v>
      </c>
    </row>
    <row r="50" spans="1:14" x14ac:dyDescent="0.25">
      <c r="B50" s="3" t="s">
        <v>15</v>
      </c>
      <c r="C50" s="3">
        <v>4</v>
      </c>
      <c r="D50" s="7"/>
      <c r="E50" s="3" t="s">
        <v>24</v>
      </c>
      <c r="F50" s="4">
        <v>41269</v>
      </c>
      <c r="G50" s="4">
        <v>41281</v>
      </c>
      <c r="H50" s="5">
        <v>0.5</v>
      </c>
      <c r="I50" s="5">
        <v>0.2</v>
      </c>
      <c r="J50" s="5">
        <v>0.2</v>
      </c>
      <c r="K50" s="5">
        <v>0.2</v>
      </c>
      <c r="L50" s="3">
        <v>0.26</v>
      </c>
      <c r="M50" s="3" t="s">
        <v>16</v>
      </c>
      <c r="N50" s="3">
        <v>1</v>
      </c>
    </row>
    <row r="51" spans="1:14" x14ac:dyDescent="0.25">
      <c r="B51" s="3" t="s">
        <v>12</v>
      </c>
      <c r="C51" s="3">
        <v>4</v>
      </c>
      <c r="D51" s="7"/>
      <c r="E51" s="3" t="s">
        <v>25</v>
      </c>
      <c r="F51" s="4">
        <v>41269</v>
      </c>
      <c r="G51" s="4">
        <v>41269</v>
      </c>
      <c r="H51" s="5">
        <v>0.1</v>
      </c>
      <c r="I51" s="5">
        <v>0.1</v>
      </c>
      <c r="J51" s="5">
        <v>0.1</v>
      </c>
      <c r="K51" s="5">
        <v>0.1</v>
      </c>
      <c r="L51" s="3">
        <v>0.13</v>
      </c>
      <c r="M51" s="3" t="s">
        <v>13</v>
      </c>
      <c r="N51" s="3">
        <v>1</v>
      </c>
    </row>
    <row r="52" spans="1:14" x14ac:dyDescent="0.25">
      <c r="B52" s="3" t="s">
        <v>14</v>
      </c>
      <c r="C52" s="3">
        <v>4</v>
      </c>
      <c r="D52" s="7"/>
      <c r="E52" s="3" t="s">
        <v>25</v>
      </c>
      <c r="F52" s="4">
        <v>41269</v>
      </c>
      <c r="G52" s="4">
        <v>41271</v>
      </c>
      <c r="H52" s="5">
        <v>0.05</v>
      </c>
      <c r="I52" s="5">
        <v>0.05</v>
      </c>
      <c r="J52" s="5">
        <v>0.05</v>
      </c>
      <c r="K52" s="5">
        <v>0.05</v>
      </c>
      <c r="L52" s="3">
        <v>0.13</v>
      </c>
      <c r="M52" s="3" t="s">
        <v>13</v>
      </c>
      <c r="N52" s="3">
        <v>1</v>
      </c>
    </row>
    <row r="53" spans="1:14" s="14" customFormat="1" ht="15.75" thickBot="1" x14ac:dyDescent="0.3">
      <c r="A53" s="9"/>
      <c r="B53" s="10" t="s">
        <v>15</v>
      </c>
      <c r="C53" s="10">
        <v>4</v>
      </c>
      <c r="D53" s="11"/>
      <c r="E53" s="10" t="s">
        <v>25</v>
      </c>
      <c r="F53" s="12">
        <v>41269</v>
      </c>
      <c r="G53" s="12">
        <v>41281</v>
      </c>
      <c r="H53" s="13">
        <v>0.1</v>
      </c>
      <c r="I53" s="13">
        <v>0.05</v>
      </c>
      <c r="J53" s="13">
        <v>0.05</v>
      </c>
      <c r="K53" s="13">
        <v>0.05</v>
      </c>
      <c r="L53" s="10">
        <v>0.13</v>
      </c>
      <c r="M53" s="10" t="s">
        <v>13</v>
      </c>
      <c r="N53" s="10">
        <v>1</v>
      </c>
    </row>
    <row r="54" spans="1:14" x14ac:dyDescent="0.25">
      <c r="A54" s="1">
        <v>16</v>
      </c>
      <c r="B54" s="3" t="s">
        <v>12</v>
      </c>
      <c r="C54" s="3">
        <v>5</v>
      </c>
      <c r="D54" s="7">
        <v>41248</v>
      </c>
      <c r="E54" s="3">
        <v>1</v>
      </c>
      <c r="F54" s="4">
        <v>41304</v>
      </c>
      <c r="G54" s="4">
        <v>41323</v>
      </c>
      <c r="H54" s="5">
        <v>0.2</v>
      </c>
      <c r="I54" s="5">
        <v>0.1</v>
      </c>
      <c r="J54" s="5">
        <v>0.1</v>
      </c>
      <c r="K54" s="5">
        <v>0.1</v>
      </c>
      <c r="L54" s="3">
        <v>0.6</v>
      </c>
      <c r="M54" s="3" t="s">
        <v>13</v>
      </c>
      <c r="N54" s="3">
        <v>1</v>
      </c>
    </row>
    <row r="55" spans="1:14" s="21" customFormat="1" x14ac:dyDescent="0.25">
      <c r="A55" s="16"/>
      <c r="B55" s="17" t="s">
        <v>14</v>
      </c>
      <c r="C55" s="17">
        <v>5</v>
      </c>
      <c r="D55" s="18"/>
      <c r="E55" s="17">
        <v>1</v>
      </c>
      <c r="F55" s="19">
        <v>41304</v>
      </c>
      <c r="G55" s="19">
        <v>41319</v>
      </c>
      <c r="H55" s="20">
        <v>0.75</v>
      </c>
      <c r="I55" s="20">
        <v>0.7</v>
      </c>
      <c r="J55" s="20">
        <v>0.8</v>
      </c>
      <c r="K55" s="20">
        <v>0.8</v>
      </c>
      <c r="L55" s="17">
        <v>0.6</v>
      </c>
      <c r="M55" s="17" t="s">
        <v>13</v>
      </c>
      <c r="N55" s="17">
        <v>1</v>
      </c>
    </row>
    <row r="56" spans="1:14" x14ac:dyDescent="0.25">
      <c r="A56" s="1">
        <v>17</v>
      </c>
      <c r="B56" s="3" t="s">
        <v>12</v>
      </c>
      <c r="C56" s="3">
        <v>5</v>
      </c>
      <c r="E56" s="3">
        <v>3</v>
      </c>
      <c r="F56" s="4">
        <v>41304</v>
      </c>
      <c r="G56" s="4">
        <v>41323</v>
      </c>
      <c r="H56" s="5">
        <v>0.9</v>
      </c>
      <c r="I56" s="5">
        <v>0.95</v>
      </c>
      <c r="J56" s="5">
        <v>0.95</v>
      </c>
      <c r="K56" s="5">
        <v>0.95</v>
      </c>
      <c r="L56" s="3">
        <v>0.82</v>
      </c>
      <c r="M56" s="3" t="s">
        <v>16</v>
      </c>
      <c r="N56" s="3">
        <v>1</v>
      </c>
    </row>
    <row r="57" spans="1:14" s="14" customFormat="1" ht="15.75" thickBot="1" x14ac:dyDescent="0.3">
      <c r="A57" s="9"/>
      <c r="B57" s="10" t="s">
        <v>14</v>
      </c>
      <c r="C57" s="10">
        <v>5</v>
      </c>
      <c r="D57" s="15"/>
      <c r="E57" s="10">
        <v>3</v>
      </c>
      <c r="F57" s="12">
        <v>41304</v>
      </c>
      <c r="G57" s="12">
        <v>41319</v>
      </c>
      <c r="H57" s="13">
        <v>0.95</v>
      </c>
      <c r="I57" s="13">
        <v>0.95</v>
      </c>
      <c r="J57" s="13">
        <v>0.95</v>
      </c>
      <c r="K57" s="13">
        <v>0.95</v>
      </c>
      <c r="L57" s="10">
        <v>0.82</v>
      </c>
      <c r="M57" s="10" t="s">
        <v>16</v>
      </c>
      <c r="N57" s="10">
        <v>1</v>
      </c>
    </row>
    <row r="58" spans="1:14" x14ac:dyDescent="0.25">
      <c r="A58" s="1">
        <v>18</v>
      </c>
      <c r="B58" s="3" t="s">
        <v>12</v>
      </c>
      <c r="C58" s="3">
        <v>6</v>
      </c>
      <c r="D58" s="7">
        <v>41292</v>
      </c>
      <c r="E58" s="3">
        <v>1</v>
      </c>
      <c r="F58" s="4">
        <v>41331</v>
      </c>
      <c r="G58" s="4">
        <v>41339</v>
      </c>
      <c r="H58" s="5">
        <v>0.05</v>
      </c>
      <c r="I58" s="5">
        <v>0.1</v>
      </c>
      <c r="J58" s="5">
        <v>0.05</v>
      </c>
      <c r="K58" s="5">
        <v>0.05</v>
      </c>
      <c r="L58" s="3">
        <v>0.21</v>
      </c>
      <c r="M58" s="3" t="s">
        <v>13</v>
      </c>
      <c r="N58" s="3">
        <v>1</v>
      </c>
    </row>
    <row r="59" spans="1:14" x14ac:dyDescent="0.25">
      <c r="B59" s="3" t="s">
        <v>14</v>
      </c>
      <c r="C59" s="3">
        <v>6</v>
      </c>
      <c r="E59" s="3">
        <v>1</v>
      </c>
      <c r="F59" s="4">
        <v>41331</v>
      </c>
      <c r="G59" s="4">
        <v>41344</v>
      </c>
      <c r="H59" s="5">
        <v>0.25</v>
      </c>
      <c r="I59" s="5">
        <v>0.75</v>
      </c>
      <c r="J59" s="5">
        <v>0.65</v>
      </c>
      <c r="K59" s="5">
        <v>0.4</v>
      </c>
      <c r="L59" s="3">
        <v>0.28999999999999998</v>
      </c>
      <c r="M59" s="3" t="s">
        <v>13</v>
      </c>
      <c r="N59" s="3">
        <v>1</v>
      </c>
    </row>
    <row r="60" spans="1:14" s="21" customFormat="1" x14ac:dyDescent="0.25">
      <c r="A60" s="16"/>
      <c r="B60" s="17" t="s">
        <v>15</v>
      </c>
      <c r="C60" s="17">
        <v>6</v>
      </c>
      <c r="D60" s="18"/>
      <c r="E60" s="17">
        <v>1</v>
      </c>
      <c r="F60" s="19">
        <v>41331</v>
      </c>
      <c r="G60" s="19">
        <v>41346</v>
      </c>
      <c r="H60" s="20">
        <v>0.5</v>
      </c>
      <c r="I60" s="20">
        <v>0.5</v>
      </c>
      <c r="J60" s="20">
        <v>0.5</v>
      </c>
      <c r="K60" s="20">
        <v>0.4</v>
      </c>
      <c r="L60" s="17">
        <v>0.27</v>
      </c>
      <c r="M60" s="17" t="s">
        <v>13</v>
      </c>
      <c r="N60" s="17">
        <v>1</v>
      </c>
    </row>
    <row r="61" spans="1:14" x14ac:dyDescent="0.25">
      <c r="A61" s="1">
        <v>19</v>
      </c>
      <c r="B61" s="3" t="s">
        <v>12</v>
      </c>
      <c r="C61" s="3">
        <v>6</v>
      </c>
      <c r="E61" s="3">
        <v>2</v>
      </c>
      <c r="F61" s="4">
        <v>41331</v>
      </c>
      <c r="G61" s="4">
        <v>41339</v>
      </c>
      <c r="H61" s="5">
        <v>0.4</v>
      </c>
      <c r="I61" s="5">
        <v>0.5</v>
      </c>
      <c r="J61" s="5">
        <v>0.3</v>
      </c>
      <c r="K61" s="5">
        <v>0.3</v>
      </c>
      <c r="L61" s="3">
        <v>0.37</v>
      </c>
      <c r="M61" s="3" t="s">
        <v>13</v>
      </c>
      <c r="N61" s="3">
        <v>1</v>
      </c>
    </row>
    <row r="62" spans="1:14" x14ac:dyDescent="0.25">
      <c r="B62" s="3" t="s">
        <v>14</v>
      </c>
      <c r="C62" s="3">
        <v>6</v>
      </c>
      <c r="E62" s="3">
        <v>2</v>
      </c>
      <c r="F62" s="4">
        <v>41331</v>
      </c>
      <c r="G62" s="4">
        <v>41344</v>
      </c>
      <c r="H62" s="5">
        <v>0.65</v>
      </c>
      <c r="I62" s="5">
        <v>0.75</v>
      </c>
      <c r="J62" s="5">
        <v>0.65</v>
      </c>
      <c r="K62" s="5">
        <v>0.6</v>
      </c>
      <c r="L62" s="3">
        <v>0.36</v>
      </c>
      <c r="M62" s="3" t="s">
        <v>13</v>
      </c>
      <c r="N62" s="3">
        <v>1</v>
      </c>
    </row>
    <row r="63" spans="1:14" s="21" customFormat="1" x14ac:dyDescent="0.25">
      <c r="A63" s="16"/>
      <c r="B63" s="17" t="s">
        <v>15</v>
      </c>
      <c r="C63" s="17">
        <v>6</v>
      </c>
      <c r="D63" s="18"/>
      <c r="E63" s="17">
        <v>2</v>
      </c>
      <c r="F63" s="19">
        <v>41331</v>
      </c>
      <c r="G63" s="19">
        <v>41346</v>
      </c>
      <c r="H63" s="20">
        <v>0.7</v>
      </c>
      <c r="I63" s="20">
        <v>0.75</v>
      </c>
      <c r="J63" s="20">
        <v>0.5</v>
      </c>
      <c r="K63" s="20">
        <v>0.5</v>
      </c>
      <c r="L63" s="17">
        <v>0.38</v>
      </c>
      <c r="M63" s="17" t="s">
        <v>13</v>
      </c>
      <c r="N63" s="17">
        <v>1</v>
      </c>
    </row>
    <row r="64" spans="1:14" x14ac:dyDescent="0.25">
      <c r="A64" s="1">
        <v>20</v>
      </c>
      <c r="B64" s="3" t="s">
        <v>12</v>
      </c>
      <c r="C64" s="3">
        <v>6</v>
      </c>
      <c r="E64" s="3">
        <v>3</v>
      </c>
      <c r="F64" s="4">
        <v>41331</v>
      </c>
      <c r="G64" s="4">
        <v>41339</v>
      </c>
      <c r="H64" s="5">
        <v>0.8</v>
      </c>
      <c r="I64" s="5">
        <v>0.9</v>
      </c>
      <c r="J64" s="5">
        <v>0.9</v>
      </c>
      <c r="K64" s="5">
        <v>0.9</v>
      </c>
      <c r="L64" s="3">
        <v>0.26</v>
      </c>
      <c r="M64" s="3" t="s">
        <v>13</v>
      </c>
      <c r="N64" s="3">
        <v>1</v>
      </c>
    </row>
    <row r="65" spans="1:14" x14ac:dyDescent="0.25">
      <c r="B65" s="3" t="s">
        <v>14</v>
      </c>
      <c r="C65" s="3">
        <v>6</v>
      </c>
      <c r="E65" s="3">
        <v>3</v>
      </c>
      <c r="F65" s="4">
        <v>41331</v>
      </c>
      <c r="G65" s="4">
        <v>41344</v>
      </c>
      <c r="H65" s="5">
        <v>0.4</v>
      </c>
      <c r="I65" s="5">
        <v>0.2</v>
      </c>
      <c r="J65" s="5">
        <v>0.2</v>
      </c>
      <c r="K65" s="5">
        <v>0.4</v>
      </c>
      <c r="L65" s="3">
        <v>0.27</v>
      </c>
      <c r="M65" s="3" t="s">
        <v>13</v>
      </c>
      <c r="N65" s="3">
        <v>1</v>
      </c>
    </row>
    <row r="66" spans="1:14" s="21" customFormat="1" x14ac:dyDescent="0.25">
      <c r="A66" s="16"/>
      <c r="B66" s="17" t="s">
        <v>15</v>
      </c>
      <c r="C66" s="17">
        <v>6</v>
      </c>
      <c r="D66" s="18"/>
      <c r="E66" s="17">
        <v>3</v>
      </c>
      <c r="F66" s="19">
        <v>41331</v>
      </c>
      <c r="G66" s="19">
        <v>41346</v>
      </c>
      <c r="H66" s="20">
        <v>1</v>
      </c>
      <c r="I66" s="20">
        <v>1</v>
      </c>
      <c r="J66" s="20">
        <v>1</v>
      </c>
      <c r="K66" s="20">
        <v>1</v>
      </c>
      <c r="L66" s="17">
        <v>0.24</v>
      </c>
      <c r="M66" s="17" t="s">
        <v>13</v>
      </c>
      <c r="N66" s="17">
        <v>1</v>
      </c>
    </row>
    <row r="67" spans="1:14" x14ac:dyDescent="0.25">
      <c r="A67" s="1">
        <v>21</v>
      </c>
      <c r="B67" s="3" t="s">
        <v>12</v>
      </c>
      <c r="C67" s="3">
        <v>6</v>
      </c>
      <c r="E67" s="3">
        <v>4</v>
      </c>
      <c r="F67" s="4">
        <v>41331</v>
      </c>
      <c r="G67" s="4">
        <v>41339</v>
      </c>
      <c r="H67" s="5">
        <v>0.8</v>
      </c>
      <c r="I67" s="5">
        <v>0.8</v>
      </c>
      <c r="J67" s="5">
        <v>0.7</v>
      </c>
      <c r="K67" s="5">
        <v>0.7</v>
      </c>
      <c r="L67" s="3">
        <v>0.12</v>
      </c>
      <c r="M67" s="3" t="s">
        <v>13</v>
      </c>
      <c r="N67" s="3">
        <v>1</v>
      </c>
    </row>
    <row r="68" spans="1:14" x14ac:dyDescent="0.25">
      <c r="B68" s="3" t="s">
        <v>14</v>
      </c>
      <c r="C68" s="3">
        <v>6</v>
      </c>
      <c r="E68" s="3">
        <v>4</v>
      </c>
      <c r="F68" s="4">
        <v>41331</v>
      </c>
      <c r="G68" s="4">
        <v>41344</v>
      </c>
      <c r="H68" s="5">
        <v>0.1</v>
      </c>
      <c r="I68" s="5">
        <v>0.1</v>
      </c>
      <c r="J68" s="5">
        <v>0.05</v>
      </c>
      <c r="K68" s="5">
        <v>0.1</v>
      </c>
      <c r="L68" s="3">
        <v>0.14000000000000001</v>
      </c>
      <c r="M68" s="3" t="s">
        <v>13</v>
      </c>
      <c r="N68" s="3">
        <v>1</v>
      </c>
    </row>
    <row r="69" spans="1:14" s="14" customFormat="1" ht="15.75" thickBot="1" x14ac:dyDescent="0.3">
      <c r="A69" s="9"/>
      <c r="B69" s="10" t="s">
        <v>15</v>
      </c>
      <c r="C69" s="10">
        <v>6</v>
      </c>
      <c r="D69" s="15"/>
      <c r="E69" s="10">
        <v>4</v>
      </c>
      <c r="F69" s="12">
        <v>41331</v>
      </c>
      <c r="G69" s="12">
        <v>41346</v>
      </c>
      <c r="H69" s="13">
        <v>0.2</v>
      </c>
      <c r="I69" s="13">
        <v>0.7</v>
      </c>
      <c r="J69" s="13">
        <v>0.8</v>
      </c>
      <c r="K69" s="13">
        <v>0.8</v>
      </c>
      <c r="L69" s="10">
        <v>0.21</v>
      </c>
      <c r="M69" s="10" t="s">
        <v>13</v>
      </c>
      <c r="N69" s="10">
        <v>1</v>
      </c>
    </row>
    <row r="70" spans="1:14" x14ac:dyDescent="0.25">
      <c r="A70" s="1">
        <v>22</v>
      </c>
      <c r="B70" s="3" t="s">
        <v>14</v>
      </c>
      <c r="C70" s="3">
        <v>7</v>
      </c>
      <c r="D70" s="7">
        <v>41310</v>
      </c>
      <c r="E70" s="3">
        <v>1</v>
      </c>
      <c r="F70" s="4">
        <v>41359</v>
      </c>
      <c r="G70" s="4">
        <v>41380</v>
      </c>
      <c r="H70" s="5">
        <v>0.75</v>
      </c>
      <c r="I70" s="5">
        <v>0.25</v>
      </c>
      <c r="J70" s="5">
        <v>0.2</v>
      </c>
      <c r="K70" s="5">
        <v>0.25</v>
      </c>
      <c r="L70" s="3">
        <v>0.23</v>
      </c>
      <c r="M70" s="3" t="s">
        <v>13</v>
      </c>
      <c r="N70" s="3">
        <v>1</v>
      </c>
    </row>
    <row r="71" spans="1:14" s="21" customFormat="1" x14ac:dyDescent="0.25">
      <c r="A71" s="16"/>
      <c r="B71" s="17" t="s">
        <v>15</v>
      </c>
      <c r="C71" s="17">
        <v>7</v>
      </c>
      <c r="D71" s="18"/>
      <c r="E71" s="17">
        <v>1</v>
      </c>
      <c r="F71" s="19">
        <v>41359</v>
      </c>
      <c r="G71" s="19">
        <v>41369</v>
      </c>
      <c r="H71" s="20">
        <v>0.8</v>
      </c>
      <c r="I71" s="20">
        <v>0.9</v>
      </c>
      <c r="J71" s="20">
        <v>0.9</v>
      </c>
      <c r="K71" s="20">
        <v>0.7</v>
      </c>
      <c r="L71" s="17">
        <v>0.22</v>
      </c>
      <c r="M71" s="17" t="s">
        <v>13</v>
      </c>
      <c r="N71" s="17">
        <v>1</v>
      </c>
    </row>
    <row r="72" spans="1:14" x14ac:dyDescent="0.25">
      <c r="A72" s="1">
        <v>23</v>
      </c>
      <c r="B72" s="3" t="s">
        <v>14</v>
      </c>
      <c r="C72" s="3">
        <v>7</v>
      </c>
      <c r="E72" s="3">
        <v>2</v>
      </c>
      <c r="F72" s="4">
        <v>41359</v>
      </c>
      <c r="G72" s="4">
        <v>41380</v>
      </c>
      <c r="H72" s="5">
        <v>0.2</v>
      </c>
      <c r="I72" s="5">
        <v>0.05</v>
      </c>
      <c r="J72" s="5">
        <v>0.05</v>
      </c>
      <c r="K72" s="5">
        <v>0.05</v>
      </c>
      <c r="L72" s="3">
        <v>0.18</v>
      </c>
      <c r="M72" s="3" t="s">
        <v>13</v>
      </c>
      <c r="N72" s="3">
        <v>1</v>
      </c>
    </row>
    <row r="73" spans="1:14" s="21" customFormat="1" x14ac:dyDescent="0.25">
      <c r="A73" s="16"/>
      <c r="B73" s="17" t="s">
        <v>15</v>
      </c>
      <c r="C73" s="17">
        <v>7</v>
      </c>
      <c r="D73" s="18"/>
      <c r="E73" s="17">
        <v>2</v>
      </c>
      <c r="F73" s="19">
        <v>41359</v>
      </c>
      <c r="G73" s="19">
        <v>41369</v>
      </c>
      <c r="H73" s="20">
        <v>0.75</v>
      </c>
      <c r="I73" s="20">
        <v>0.7</v>
      </c>
      <c r="J73" s="20">
        <v>0.7</v>
      </c>
      <c r="K73" s="20">
        <v>0.5</v>
      </c>
      <c r="L73" s="17">
        <v>0.18</v>
      </c>
      <c r="M73" s="17" t="s">
        <v>13</v>
      </c>
      <c r="N73" s="17">
        <v>1</v>
      </c>
    </row>
    <row r="74" spans="1:14" x14ac:dyDescent="0.25">
      <c r="A74" s="1">
        <v>24</v>
      </c>
      <c r="B74" s="3" t="s">
        <v>14</v>
      </c>
      <c r="C74" s="3">
        <v>7</v>
      </c>
      <c r="E74" s="3">
        <v>3</v>
      </c>
      <c r="F74" s="4">
        <v>41359</v>
      </c>
      <c r="G74" s="4">
        <v>41380</v>
      </c>
      <c r="H74" s="5">
        <v>0.5</v>
      </c>
      <c r="I74" s="5">
        <v>0.1</v>
      </c>
      <c r="J74" s="5">
        <v>0.1</v>
      </c>
      <c r="K74" s="5">
        <v>0.2</v>
      </c>
      <c r="L74" s="3">
        <v>0.26</v>
      </c>
      <c r="M74" s="3" t="s">
        <v>13</v>
      </c>
      <c r="N74" s="3">
        <v>1</v>
      </c>
    </row>
    <row r="75" spans="1:14" s="14" customFormat="1" ht="15.75" thickBot="1" x14ac:dyDescent="0.3">
      <c r="A75" s="9"/>
      <c r="B75" s="10" t="s">
        <v>15</v>
      </c>
      <c r="C75" s="10">
        <v>7</v>
      </c>
      <c r="D75" s="15"/>
      <c r="E75" s="10">
        <v>3</v>
      </c>
      <c r="F75" s="12">
        <v>41359</v>
      </c>
      <c r="G75" s="12">
        <v>41369</v>
      </c>
      <c r="H75" s="13">
        <v>0.6</v>
      </c>
      <c r="I75" s="13">
        <v>0.55000000000000004</v>
      </c>
      <c r="J75" s="13">
        <v>0.55000000000000004</v>
      </c>
      <c r="K75" s="13">
        <v>0.5</v>
      </c>
      <c r="L75" s="10">
        <v>0.21</v>
      </c>
      <c r="M75" s="10" t="s">
        <v>13</v>
      </c>
      <c r="N75" s="10">
        <v>1</v>
      </c>
    </row>
    <row r="76" spans="1:14" x14ac:dyDescent="0.25">
      <c r="A76" s="1">
        <v>25</v>
      </c>
      <c r="B76" s="3" t="s">
        <v>12</v>
      </c>
      <c r="C76" s="3">
        <v>8</v>
      </c>
      <c r="D76" s="7">
        <v>41331</v>
      </c>
      <c r="E76" s="3">
        <v>1</v>
      </c>
      <c r="F76" s="4">
        <v>41373</v>
      </c>
      <c r="G76" s="4">
        <v>41389</v>
      </c>
      <c r="H76" s="5">
        <v>0.5</v>
      </c>
      <c r="I76" s="5">
        <v>0.6</v>
      </c>
      <c r="J76" s="5">
        <v>0.7</v>
      </c>
      <c r="K76" s="5">
        <v>0.7</v>
      </c>
      <c r="L76" s="3">
        <v>0.16</v>
      </c>
      <c r="M76" s="3" t="s">
        <v>13</v>
      </c>
      <c r="N76" s="3">
        <v>1</v>
      </c>
    </row>
    <row r="77" spans="1:14" x14ac:dyDescent="0.25">
      <c r="B77" s="3" t="s">
        <v>14</v>
      </c>
      <c r="C77" s="3">
        <v>8</v>
      </c>
      <c r="E77" s="3">
        <v>1</v>
      </c>
      <c r="F77" s="4">
        <v>41373</v>
      </c>
      <c r="G77" s="4">
        <v>41393</v>
      </c>
      <c r="H77" s="5">
        <v>0.4</v>
      </c>
      <c r="I77" s="5">
        <v>0.5</v>
      </c>
      <c r="J77" s="5">
        <v>0.6</v>
      </c>
      <c r="K77" s="5">
        <v>0.5</v>
      </c>
      <c r="L77" s="3">
        <v>0.16</v>
      </c>
      <c r="M77" s="3" t="s">
        <v>13</v>
      </c>
      <c r="N77" s="3">
        <v>1</v>
      </c>
    </row>
    <row r="78" spans="1:14" s="21" customFormat="1" x14ac:dyDescent="0.25">
      <c r="A78" s="16"/>
      <c r="B78" s="17" t="s">
        <v>15</v>
      </c>
      <c r="C78" s="17">
        <v>8</v>
      </c>
      <c r="D78" s="18"/>
      <c r="E78" s="17">
        <v>1</v>
      </c>
      <c r="F78" s="19">
        <v>41373</v>
      </c>
      <c r="G78" s="19">
        <v>41396</v>
      </c>
      <c r="H78" s="20">
        <v>0.2</v>
      </c>
      <c r="I78" s="20">
        <v>0.75</v>
      </c>
      <c r="J78" s="20">
        <v>0.4</v>
      </c>
      <c r="K78" s="20">
        <v>0.45</v>
      </c>
      <c r="L78" s="17">
        <v>0.28999999999999998</v>
      </c>
      <c r="M78" s="17" t="s">
        <v>13</v>
      </c>
      <c r="N78" s="17">
        <v>1</v>
      </c>
    </row>
    <row r="79" spans="1:14" x14ac:dyDescent="0.25">
      <c r="A79" s="1">
        <v>26</v>
      </c>
      <c r="B79" s="3" t="s">
        <v>12</v>
      </c>
      <c r="C79" s="3">
        <v>8</v>
      </c>
      <c r="E79" s="3">
        <v>2</v>
      </c>
      <c r="F79" s="4">
        <v>41373</v>
      </c>
      <c r="G79" s="4">
        <v>41389</v>
      </c>
      <c r="H79" s="5">
        <v>0.5</v>
      </c>
      <c r="I79" s="5">
        <v>0.6</v>
      </c>
      <c r="J79" s="5">
        <v>0.7</v>
      </c>
      <c r="K79" s="5">
        <v>0.7</v>
      </c>
      <c r="L79" s="3">
        <v>0.2</v>
      </c>
      <c r="M79" s="3" t="s">
        <v>13</v>
      </c>
      <c r="N79" s="3">
        <v>1</v>
      </c>
    </row>
    <row r="80" spans="1:14" x14ac:dyDescent="0.25">
      <c r="B80" s="3" t="s">
        <v>14</v>
      </c>
      <c r="C80" s="3">
        <v>8</v>
      </c>
      <c r="E80" s="3">
        <v>2</v>
      </c>
      <c r="F80" s="4">
        <v>41373</v>
      </c>
      <c r="G80" s="4">
        <v>41393</v>
      </c>
      <c r="H80" s="5">
        <v>0.6</v>
      </c>
      <c r="I80" s="5">
        <v>0.7</v>
      </c>
      <c r="J80" s="5">
        <v>0.8</v>
      </c>
      <c r="K80" s="5">
        <v>0.9</v>
      </c>
      <c r="L80" s="3">
        <v>0.21</v>
      </c>
      <c r="M80" s="3" t="s">
        <v>13</v>
      </c>
      <c r="N80" s="3">
        <v>1</v>
      </c>
    </row>
    <row r="81" spans="1:14" s="21" customFormat="1" x14ac:dyDescent="0.25">
      <c r="A81" s="16"/>
      <c r="B81" s="17" t="s">
        <v>15</v>
      </c>
      <c r="C81" s="17">
        <v>8</v>
      </c>
      <c r="D81" s="18"/>
      <c r="E81" s="17">
        <v>2</v>
      </c>
      <c r="F81" s="19">
        <v>41373</v>
      </c>
      <c r="G81" s="19">
        <v>41396</v>
      </c>
      <c r="H81" s="20">
        <v>0.3</v>
      </c>
      <c r="I81" s="20">
        <v>0.75</v>
      </c>
      <c r="J81" s="20">
        <v>0.4</v>
      </c>
      <c r="K81" s="20">
        <v>0.45</v>
      </c>
      <c r="L81" s="17">
        <v>0.38</v>
      </c>
      <c r="M81" s="17" t="s">
        <v>13</v>
      </c>
      <c r="N81" s="17">
        <v>1</v>
      </c>
    </row>
    <row r="82" spans="1:14" x14ac:dyDescent="0.25">
      <c r="A82" s="1">
        <v>27</v>
      </c>
      <c r="B82" s="3" t="s">
        <v>12</v>
      </c>
      <c r="C82" s="3">
        <v>8</v>
      </c>
      <c r="E82" s="3">
        <v>3</v>
      </c>
      <c r="F82" s="4">
        <v>41373</v>
      </c>
      <c r="G82" s="4">
        <v>41389</v>
      </c>
      <c r="H82" s="5">
        <v>0.2</v>
      </c>
      <c r="I82" s="5">
        <v>0.5</v>
      </c>
      <c r="J82" s="5">
        <v>0.6</v>
      </c>
      <c r="K82" s="5">
        <v>0.6</v>
      </c>
      <c r="L82" s="3">
        <v>0.18</v>
      </c>
      <c r="M82" s="3" t="s">
        <v>13</v>
      </c>
      <c r="N82" s="3">
        <v>1</v>
      </c>
    </row>
    <row r="83" spans="1:14" x14ac:dyDescent="0.25">
      <c r="B83" s="3" t="s">
        <v>14</v>
      </c>
      <c r="C83" s="3">
        <v>8</v>
      </c>
      <c r="E83" s="3">
        <v>3</v>
      </c>
      <c r="F83" s="4">
        <v>41373</v>
      </c>
      <c r="G83" s="4">
        <v>41393</v>
      </c>
      <c r="H83" s="5">
        <v>0.3</v>
      </c>
      <c r="I83" s="5">
        <v>0.25</v>
      </c>
      <c r="J83" s="5">
        <v>0.25</v>
      </c>
      <c r="K83" s="5">
        <v>0.1</v>
      </c>
      <c r="L83" s="3">
        <v>0.18</v>
      </c>
      <c r="M83" s="3" t="s">
        <v>13</v>
      </c>
      <c r="N83" s="3">
        <v>1</v>
      </c>
    </row>
    <row r="84" spans="1:14" s="14" customFormat="1" ht="15.75" thickBot="1" x14ac:dyDescent="0.3">
      <c r="A84" s="9"/>
      <c r="B84" s="10" t="s">
        <v>15</v>
      </c>
      <c r="C84" s="10">
        <v>8</v>
      </c>
      <c r="D84" s="15"/>
      <c r="E84" s="10">
        <v>3</v>
      </c>
      <c r="F84" s="12">
        <v>41373</v>
      </c>
      <c r="G84" s="12">
        <v>41396</v>
      </c>
      <c r="H84" s="13">
        <v>0.7</v>
      </c>
      <c r="I84" s="13">
        <v>0.6</v>
      </c>
      <c r="J84" s="13">
        <v>0.4</v>
      </c>
      <c r="K84" s="13">
        <v>0.4</v>
      </c>
      <c r="L84" s="10">
        <v>0.17</v>
      </c>
      <c r="M84" s="10" t="s">
        <v>13</v>
      </c>
      <c r="N84" s="10">
        <v>1</v>
      </c>
    </row>
    <row r="85" spans="1:14" x14ac:dyDescent="0.25">
      <c r="A85" s="1">
        <v>28</v>
      </c>
      <c r="B85" s="3" t="s">
        <v>12</v>
      </c>
      <c r="C85" s="3">
        <v>9</v>
      </c>
      <c r="D85" s="7">
        <v>41355</v>
      </c>
      <c r="E85" s="3">
        <v>1</v>
      </c>
      <c r="F85" s="4">
        <v>41400</v>
      </c>
      <c r="G85" s="4">
        <v>41402</v>
      </c>
      <c r="H85" s="5">
        <v>0.2</v>
      </c>
      <c r="I85" s="5">
        <v>0.2</v>
      </c>
      <c r="J85" s="5">
        <v>0.2</v>
      </c>
      <c r="K85" s="5">
        <v>0.2</v>
      </c>
      <c r="L85" s="3">
        <v>0.16</v>
      </c>
      <c r="M85" s="3" t="s">
        <v>13</v>
      </c>
      <c r="N85" s="3">
        <v>1</v>
      </c>
    </row>
    <row r="86" spans="1:14" s="21" customFormat="1" x14ac:dyDescent="0.25">
      <c r="A86" s="16"/>
      <c r="B86" s="17" t="s">
        <v>14</v>
      </c>
      <c r="C86" s="17">
        <v>9</v>
      </c>
      <c r="D86" s="18"/>
      <c r="E86" s="17">
        <v>1</v>
      </c>
      <c r="F86" s="19">
        <v>41400</v>
      </c>
      <c r="G86" s="19">
        <v>41408</v>
      </c>
      <c r="H86" s="20">
        <v>0.25</v>
      </c>
      <c r="I86" s="20">
        <v>0.1</v>
      </c>
      <c r="J86" s="20">
        <v>0.1</v>
      </c>
      <c r="K86" s="20">
        <v>0.15</v>
      </c>
      <c r="L86" s="17">
        <v>0.16</v>
      </c>
      <c r="M86" s="17" t="s">
        <v>13</v>
      </c>
      <c r="N86" s="17">
        <v>1</v>
      </c>
    </row>
    <row r="87" spans="1:14" x14ac:dyDescent="0.25">
      <c r="A87" s="1">
        <v>29</v>
      </c>
      <c r="B87" s="3" t="s">
        <v>12</v>
      </c>
      <c r="C87" s="3">
        <v>9</v>
      </c>
      <c r="E87" s="3">
        <v>2</v>
      </c>
      <c r="F87" s="4">
        <v>41400</v>
      </c>
      <c r="G87" s="4">
        <v>41402</v>
      </c>
      <c r="H87" s="5">
        <v>0.2</v>
      </c>
      <c r="I87" s="5">
        <v>0.2</v>
      </c>
      <c r="J87" s="5">
        <v>0.2</v>
      </c>
      <c r="K87" s="5">
        <v>0.2</v>
      </c>
      <c r="L87" s="3">
        <v>0.17</v>
      </c>
      <c r="M87" s="3" t="s">
        <v>13</v>
      </c>
      <c r="N87" s="3">
        <v>1</v>
      </c>
    </row>
    <row r="88" spans="1:14" s="21" customFormat="1" x14ac:dyDescent="0.25">
      <c r="A88" s="16"/>
      <c r="B88" s="17" t="s">
        <v>14</v>
      </c>
      <c r="C88" s="17">
        <v>9</v>
      </c>
      <c r="D88" s="18"/>
      <c r="E88" s="17">
        <v>2</v>
      </c>
      <c r="F88" s="19">
        <v>41400</v>
      </c>
      <c r="G88" s="19">
        <v>41408</v>
      </c>
      <c r="H88" s="20">
        <v>0.25</v>
      </c>
      <c r="I88" s="20">
        <v>0.1</v>
      </c>
      <c r="J88" s="20">
        <v>0.1</v>
      </c>
      <c r="K88" s="20">
        <v>0.15</v>
      </c>
      <c r="L88" s="17">
        <v>0.17</v>
      </c>
      <c r="M88" s="17" t="s">
        <v>13</v>
      </c>
      <c r="N88" s="17">
        <v>1</v>
      </c>
    </row>
    <row r="89" spans="1:14" x14ac:dyDescent="0.25">
      <c r="A89" s="1">
        <v>30</v>
      </c>
      <c r="B89" s="3" t="s">
        <v>12</v>
      </c>
      <c r="C89" s="3">
        <v>9</v>
      </c>
      <c r="E89" s="3">
        <v>3</v>
      </c>
      <c r="F89" s="4">
        <v>41400</v>
      </c>
      <c r="G89" s="4">
        <v>41402</v>
      </c>
      <c r="H89" s="5">
        <v>0.5</v>
      </c>
      <c r="I89" s="5">
        <v>0.1</v>
      </c>
      <c r="J89" s="5">
        <v>0.1</v>
      </c>
      <c r="K89" s="5">
        <v>0.2</v>
      </c>
      <c r="L89" s="3">
        <v>0.36</v>
      </c>
      <c r="M89" s="3" t="s">
        <v>13</v>
      </c>
      <c r="N89" s="3">
        <v>1</v>
      </c>
    </row>
    <row r="90" spans="1:14" s="14" customFormat="1" ht="15.75" thickBot="1" x14ac:dyDescent="0.3">
      <c r="A90" s="9"/>
      <c r="B90" s="10" t="s">
        <v>14</v>
      </c>
      <c r="C90" s="10">
        <v>9</v>
      </c>
      <c r="D90" s="15"/>
      <c r="E90" s="10">
        <v>3</v>
      </c>
      <c r="F90" s="12">
        <v>41400</v>
      </c>
      <c r="G90" s="12">
        <v>41408</v>
      </c>
      <c r="H90" s="13">
        <v>0.35</v>
      </c>
      <c r="I90" s="13">
        <v>0.15</v>
      </c>
      <c r="J90" s="13">
        <v>0.15</v>
      </c>
      <c r="K90" s="13">
        <v>0.25</v>
      </c>
      <c r="L90" s="10">
        <v>0.36</v>
      </c>
      <c r="M90" s="10" t="s">
        <v>13</v>
      </c>
      <c r="N90" s="10">
        <v>1</v>
      </c>
    </row>
    <row r="91" spans="1:14" s="52" customFormat="1" ht="15.75" thickBot="1" x14ac:dyDescent="0.3">
      <c r="A91" s="47">
        <v>31</v>
      </c>
      <c r="B91" s="48" t="s">
        <v>14</v>
      </c>
      <c r="C91" s="48">
        <v>10</v>
      </c>
      <c r="D91" s="49">
        <v>41296</v>
      </c>
      <c r="E91" s="48">
        <v>1</v>
      </c>
      <c r="F91" s="50">
        <v>41400</v>
      </c>
      <c r="G91" s="50">
        <v>41438</v>
      </c>
      <c r="H91" s="51">
        <v>0.4</v>
      </c>
      <c r="I91" s="51">
        <v>0.4</v>
      </c>
      <c r="J91" s="51">
        <v>0.4</v>
      </c>
      <c r="K91" s="51">
        <v>0.4</v>
      </c>
      <c r="L91" s="48">
        <v>0.66</v>
      </c>
      <c r="M91" s="48" t="s">
        <v>16</v>
      </c>
      <c r="N91" s="48">
        <v>0</v>
      </c>
    </row>
    <row r="92" spans="1:14" s="14" customFormat="1" ht="15.75" thickBot="1" x14ac:dyDescent="0.3">
      <c r="A92" s="9">
        <v>32</v>
      </c>
      <c r="B92" s="10" t="s">
        <v>14</v>
      </c>
      <c r="C92" s="10">
        <v>10</v>
      </c>
      <c r="D92" s="15"/>
      <c r="E92" s="10">
        <v>2</v>
      </c>
      <c r="F92" s="12">
        <v>41400</v>
      </c>
      <c r="G92" s="12">
        <v>41438</v>
      </c>
      <c r="H92" s="13">
        <v>0.2</v>
      </c>
      <c r="I92" s="13">
        <v>0.6</v>
      </c>
      <c r="J92" s="13">
        <v>0.2</v>
      </c>
      <c r="K92" s="13">
        <v>0.2</v>
      </c>
      <c r="L92" s="10">
        <v>0.74</v>
      </c>
      <c r="M92" s="10" t="s">
        <v>16</v>
      </c>
      <c r="N92" s="10">
        <v>0</v>
      </c>
    </row>
    <row r="93" spans="1:14" s="14" customFormat="1" ht="15.75" thickBot="1" x14ac:dyDescent="0.3">
      <c r="A93" s="9">
        <v>33</v>
      </c>
      <c r="B93" s="10" t="s">
        <v>14</v>
      </c>
      <c r="C93" s="10">
        <v>10</v>
      </c>
      <c r="D93" s="15"/>
      <c r="E93" s="10">
        <v>3</v>
      </c>
      <c r="F93" s="12">
        <v>41400</v>
      </c>
      <c r="G93" s="12">
        <v>41438</v>
      </c>
      <c r="H93" s="13">
        <v>0.5</v>
      </c>
      <c r="I93" s="13">
        <v>0.5</v>
      </c>
      <c r="J93" s="13">
        <v>0.5</v>
      </c>
      <c r="K93" s="13">
        <v>0.5</v>
      </c>
      <c r="L93" s="10">
        <v>0.36</v>
      </c>
      <c r="M93" s="10" t="s">
        <v>13</v>
      </c>
      <c r="N93" s="10">
        <v>0</v>
      </c>
    </row>
    <row r="94" spans="1:14" s="27" customFormat="1" x14ac:dyDescent="0.25">
      <c r="A94" s="22">
        <v>34</v>
      </c>
      <c r="B94" s="23" t="s">
        <v>26</v>
      </c>
      <c r="C94" s="23">
        <v>11</v>
      </c>
      <c r="D94" s="24">
        <v>41264</v>
      </c>
      <c r="E94" s="23">
        <v>1</v>
      </c>
      <c r="F94" s="25">
        <v>41402</v>
      </c>
      <c r="G94" s="25">
        <v>41535</v>
      </c>
      <c r="H94" s="26">
        <v>0.25</v>
      </c>
      <c r="I94" s="26">
        <v>0.1</v>
      </c>
      <c r="J94" s="26">
        <v>0.1</v>
      </c>
      <c r="K94" s="26">
        <v>0.05</v>
      </c>
      <c r="L94" s="23">
        <v>0.09</v>
      </c>
      <c r="M94" s="23" t="s">
        <v>13</v>
      </c>
      <c r="N94" s="23">
        <v>0</v>
      </c>
    </row>
    <row r="95" spans="1:14" s="14" customFormat="1" ht="15.75" thickBot="1" x14ac:dyDescent="0.3">
      <c r="A95" s="9">
        <v>35</v>
      </c>
      <c r="B95" s="10" t="s">
        <v>26</v>
      </c>
      <c r="C95" s="10">
        <v>11</v>
      </c>
      <c r="D95" s="15"/>
      <c r="E95" s="10">
        <v>2</v>
      </c>
      <c r="F95" s="12">
        <v>41402</v>
      </c>
      <c r="G95" s="12">
        <v>41535</v>
      </c>
      <c r="H95" s="13">
        <v>0.9</v>
      </c>
      <c r="I95" s="13">
        <v>0.75</v>
      </c>
      <c r="J95" s="13">
        <v>0.75</v>
      </c>
      <c r="K95" s="13">
        <v>0.9</v>
      </c>
      <c r="L95" s="10">
        <v>0.93</v>
      </c>
      <c r="M95" s="10" t="s">
        <v>16</v>
      </c>
      <c r="N95" s="10">
        <v>0</v>
      </c>
    </row>
    <row r="96" spans="1:14" x14ac:dyDescent="0.25">
      <c r="A96" s="1">
        <v>36</v>
      </c>
      <c r="B96" s="3" t="s">
        <v>12</v>
      </c>
      <c r="C96" s="3">
        <v>12</v>
      </c>
      <c r="D96" s="7">
        <v>41388</v>
      </c>
      <c r="E96" s="3">
        <v>1</v>
      </c>
      <c r="F96" s="4">
        <v>41429</v>
      </c>
      <c r="G96" s="4">
        <v>41442</v>
      </c>
      <c r="H96" s="5">
        <v>0.2</v>
      </c>
      <c r="I96" s="5">
        <v>0.3</v>
      </c>
      <c r="J96" s="5">
        <v>0.3</v>
      </c>
      <c r="K96" s="5">
        <v>0.3</v>
      </c>
      <c r="L96" s="3">
        <v>0.75</v>
      </c>
      <c r="M96" s="3" t="s">
        <v>13</v>
      </c>
      <c r="N96" s="3">
        <v>1</v>
      </c>
    </row>
    <row r="97" spans="1:14" s="21" customFormat="1" x14ac:dyDescent="0.25">
      <c r="A97" s="16"/>
      <c r="B97" s="17" t="s">
        <v>14</v>
      </c>
      <c r="C97" s="17">
        <v>12</v>
      </c>
      <c r="D97" s="18"/>
      <c r="E97" s="17">
        <v>1</v>
      </c>
      <c r="F97" s="19">
        <v>41429</v>
      </c>
      <c r="G97" s="19">
        <v>41570</v>
      </c>
      <c r="H97" s="20">
        <v>0.3</v>
      </c>
      <c r="I97" s="20">
        <v>0.4</v>
      </c>
      <c r="J97" s="20">
        <v>0.2</v>
      </c>
      <c r="K97" s="20">
        <v>0.2</v>
      </c>
      <c r="L97" s="17">
        <v>0.49</v>
      </c>
      <c r="M97" s="17" t="s">
        <v>13</v>
      </c>
      <c r="N97" s="17">
        <v>1</v>
      </c>
    </row>
    <row r="98" spans="1:14" x14ac:dyDescent="0.25">
      <c r="A98" s="1">
        <v>37</v>
      </c>
      <c r="B98" s="3" t="s">
        <v>12</v>
      </c>
      <c r="C98" s="3">
        <v>12</v>
      </c>
      <c r="E98" s="3">
        <v>2</v>
      </c>
      <c r="F98" s="4">
        <v>41429</v>
      </c>
      <c r="G98" s="4">
        <v>41442</v>
      </c>
      <c r="H98" s="5">
        <v>0.2</v>
      </c>
      <c r="I98" s="5">
        <v>0.3</v>
      </c>
      <c r="J98" s="5">
        <v>0.3</v>
      </c>
      <c r="K98" s="5">
        <v>0.2</v>
      </c>
      <c r="L98" s="3">
        <v>0.27</v>
      </c>
      <c r="M98" s="3" t="s">
        <v>13</v>
      </c>
      <c r="N98" s="3">
        <v>1</v>
      </c>
    </row>
    <row r="99" spans="1:14" s="14" customFormat="1" ht="15.75" thickBot="1" x14ac:dyDescent="0.3">
      <c r="A99" s="9"/>
      <c r="B99" s="10" t="s">
        <v>14</v>
      </c>
      <c r="C99" s="10">
        <v>12</v>
      </c>
      <c r="D99" s="15"/>
      <c r="E99" s="10">
        <v>2</v>
      </c>
      <c r="F99" s="12">
        <v>41429</v>
      </c>
      <c r="G99" s="12">
        <v>41570</v>
      </c>
      <c r="H99" s="13">
        <v>0.1</v>
      </c>
      <c r="I99" s="13">
        <v>0.1</v>
      </c>
      <c r="J99" s="13">
        <v>0.1</v>
      </c>
      <c r="K99" s="13">
        <v>0.1</v>
      </c>
      <c r="L99" s="10">
        <v>7.0000000000000007E-2</v>
      </c>
      <c r="M99" s="10" t="s">
        <v>13</v>
      </c>
      <c r="N99" s="10">
        <v>1</v>
      </c>
    </row>
    <row r="100" spans="1:14" s="52" customFormat="1" ht="15.75" thickBot="1" x14ac:dyDescent="0.3">
      <c r="A100" s="47">
        <v>38</v>
      </c>
      <c r="B100" s="48" t="s">
        <v>12</v>
      </c>
      <c r="C100" s="48">
        <v>13</v>
      </c>
      <c r="D100" s="49">
        <v>41403</v>
      </c>
      <c r="E100" s="48">
        <v>1</v>
      </c>
      <c r="F100" s="50">
        <v>41429</v>
      </c>
      <c r="G100" s="50">
        <v>41442</v>
      </c>
      <c r="H100" s="51">
        <v>0.4</v>
      </c>
      <c r="I100" s="51">
        <v>0.6</v>
      </c>
      <c r="J100" s="51">
        <v>0.5</v>
      </c>
      <c r="K100" s="51">
        <v>0.5</v>
      </c>
      <c r="L100" s="48">
        <v>0.25</v>
      </c>
      <c r="M100" s="48" t="s">
        <v>13</v>
      </c>
      <c r="N100" s="48">
        <v>0</v>
      </c>
    </row>
    <row r="101" spans="1:14" s="52" customFormat="1" ht="15.75" thickBot="1" x14ac:dyDescent="0.3">
      <c r="A101" s="47">
        <v>39</v>
      </c>
      <c r="B101" s="48" t="s">
        <v>12</v>
      </c>
      <c r="C101" s="48">
        <v>13</v>
      </c>
      <c r="D101" s="53"/>
      <c r="E101" s="48">
        <v>2</v>
      </c>
      <c r="F101" s="50">
        <v>41429</v>
      </c>
      <c r="G101" s="50">
        <v>41442</v>
      </c>
      <c r="H101" s="51">
        <v>0.6</v>
      </c>
      <c r="I101" s="51">
        <v>0.6</v>
      </c>
      <c r="J101" s="51">
        <v>0.6</v>
      </c>
      <c r="K101" s="51">
        <v>0.5</v>
      </c>
      <c r="L101" s="48">
        <v>0.65</v>
      </c>
      <c r="M101" s="48" t="s">
        <v>13</v>
      </c>
      <c r="N101" s="48">
        <v>0</v>
      </c>
    </row>
    <row r="102" spans="1:14" s="52" customFormat="1" ht="15.75" thickBot="1" x14ac:dyDescent="0.3">
      <c r="A102" s="47">
        <v>40</v>
      </c>
      <c r="B102" s="48" t="s">
        <v>12</v>
      </c>
      <c r="C102" s="48">
        <v>13</v>
      </c>
      <c r="D102" s="53"/>
      <c r="E102" s="48">
        <v>3</v>
      </c>
      <c r="F102" s="50">
        <v>41429</v>
      </c>
      <c r="G102" s="50">
        <v>41442</v>
      </c>
      <c r="H102" s="51">
        <v>0.8</v>
      </c>
      <c r="I102" s="51">
        <v>0.8</v>
      </c>
      <c r="J102" s="51">
        <v>0.8</v>
      </c>
      <c r="K102" s="51">
        <v>0.7</v>
      </c>
      <c r="L102" s="48">
        <v>0.35</v>
      </c>
      <c r="M102" s="48" t="s">
        <v>13</v>
      </c>
      <c r="N102" s="48">
        <v>0</v>
      </c>
    </row>
    <row r="103" spans="1:14" s="14" customFormat="1" ht="15.75" thickBot="1" x14ac:dyDescent="0.3">
      <c r="A103" s="9">
        <v>41</v>
      </c>
      <c r="B103" s="10" t="s">
        <v>12</v>
      </c>
      <c r="C103" s="10">
        <v>13</v>
      </c>
      <c r="D103" s="15"/>
      <c r="E103" s="10">
        <v>4</v>
      </c>
      <c r="F103" s="12">
        <v>41429</v>
      </c>
      <c r="G103" s="12">
        <v>41442</v>
      </c>
      <c r="H103" s="13">
        <v>0.6</v>
      </c>
      <c r="I103" s="13">
        <v>0.6</v>
      </c>
      <c r="J103" s="13">
        <v>0.6</v>
      </c>
      <c r="K103" s="13">
        <v>0.5</v>
      </c>
      <c r="L103" s="10">
        <v>0.04</v>
      </c>
      <c r="M103" s="10" t="s">
        <v>13</v>
      </c>
      <c r="N103" s="10">
        <v>0</v>
      </c>
    </row>
    <row r="104" spans="1:14" x14ac:dyDescent="0.25">
      <c r="A104" s="1">
        <v>42</v>
      </c>
      <c r="B104" s="3" t="s">
        <v>12</v>
      </c>
      <c r="C104" s="3">
        <v>14</v>
      </c>
      <c r="D104" s="7">
        <v>41401</v>
      </c>
      <c r="E104" s="3">
        <v>1</v>
      </c>
      <c r="F104" s="4">
        <v>41443</v>
      </c>
      <c r="G104" s="4">
        <v>41452</v>
      </c>
      <c r="H104" s="5">
        <v>0.4</v>
      </c>
      <c r="I104" s="5">
        <v>0.9</v>
      </c>
      <c r="J104" s="5">
        <v>0.9</v>
      </c>
      <c r="K104" s="5">
        <v>0.7</v>
      </c>
      <c r="L104" s="3">
        <v>0.61</v>
      </c>
      <c r="M104" s="3" t="s">
        <v>13</v>
      </c>
      <c r="N104" s="3">
        <v>1</v>
      </c>
    </row>
    <row r="105" spans="1:14" s="21" customFormat="1" x14ac:dyDescent="0.25">
      <c r="A105" s="16"/>
      <c r="B105" s="17" t="s">
        <v>14</v>
      </c>
      <c r="C105" s="17">
        <v>14</v>
      </c>
      <c r="D105" s="18"/>
      <c r="E105" s="17">
        <v>1</v>
      </c>
      <c r="F105" s="19">
        <v>41443</v>
      </c>
      <c r="G105" s="19">
        <v>41570</v>
      </c>
      <c r="H105" s="20">
        <v>0.6</v>
      </c>
      <c r="I105" s="20">
        <v>0.8</v>
      </c>
      <c r="J105" s="20">
        <v>0.85</v>
      </c>
      <c r="K105" s="20">
        <v>0.9</v>
      </c>
      <c r="L105" s="17">
        <v>0.69</v>
      </c>
      <c r="M105" s="17" t="s">
        <v>13</v>
      </c>
      <c r="N105" s="17">
        <v>1</v>
      </c>
    </row>
    <row r="106" spans="1:14" x14ac:dyDescent="0.25">
      <c r="A106" s="1">
        <v>43</v>
      </c>
      <c r="B106" s="3" t="s">
        <v>12</v>
      </c>
      <c r="C106" s="3">
        <v>14</v>
      </c>
      <c r="E106" s="3">
        <v>2</v>
      </c>
      <c r="F106" s="4">
        <v>41443</v>
      </c>
      <c r="G106" s="4">
        <v>41452</v>
      </c>
      <c r="H106" s="5">
        <v>0.4</v>
      </c>
      <c r="I106" s="5">
        <v>0.9</v>
      </c>
      <c r="J106" s="5">
        <v>0.9</v>
      </c>
      <c r="K106" s="5">
        <v>0.7</v>
      </c>
      <c r="L106" s="3">
        <v>0.15</v>
      </c>
      <c r="M106" s="3" t="s">
        <v>13</v>
      </c>
      <c r="N106" s="3">
        <v>1</v>
      </c>
    </row>
    <row r="107" spans="1:14" s="14" customFormat="1" ht="15.75" thickBot="1" x14ac:dyDescent="0.3">
      <c r="A107" s="9"/>
      <c r="B107" s="10" t="s">
        <v>14</v>
      </c>
      <c r="C107" s="10">
        <v>14</v>
      </c>
      <c r="D107" s="15"/>
      <c r="E107" s="10">
        <v>2</v>
      </c>
      <c r="F107" s="12">
        <v>41443</v>
      </c>
      <c r="G107" s="12">
        <v>41570</v>
      </c>
      <c r="H107" s="13">
        <v>0.5</v>
      </c>
      <c r="I107" s="13">
        <v>0.8</v>
      </c>
      <c r="J107" s="13">
        <v>0.85</v>
      </c>
      <c r="K107" s="13">
        <v>0.9</v>
      </c>
      <c r="L107" s="10">
        <v>0.18</v>
      </c>
      <c r="M107" s="10" t="s">
        <v>13</v>
      </c>
      <c r="N107" s="10">
        <v>1</v>
      </c>
    </row>
    <row r="108" spans="1:14" x14ac:dyDescent="0.25">
      <c r="A108" s="1">
        <v>44</v>
      </c>
      <c r="B108" s="3" t="s">
        <v>12</v>
      </c>
      <c r="C108" s="3">
        <v>15</v>
      </c>
      <c r="D108" s="7">
        <v>41438</v>
      </c>
      <c r="E108" s="3">
        <v>1</v>
      </c>
      <c r="F108" s="4">
        <v>41470</v>
      </c>
      <c r="G108" s="4">
        <v>41472</v>
      </c>
      <c r="H108" s="5">
        <v>0.5</v>
      </c>
      <c r="I108" s="5">
        <v>0.4</v>
      </c>
      <c r="J108" s="5">
        <v>0.4</v>
      </c>
      <c r="K108" s="5">
        <v>0.4</v>
      </c>
      <c r="L108" s="3">
        <v>0.49</v>
      </c>
      <c r="M108" s="3" t="s">
        <v>13</v>
      </c>
      <c r="N108" s="3">
        <v>1</v>
      </c>
    </row>
    <row r="109" spans="1:14" x14ac:dyDescent="0.25">
      <c r="B109" s="3" t="s">
        <v>14</v>
      </c>
      <c r="C109" s="3">
        <v>15</v>
      </c>
      <c r="E109" s="3">
        <v>1</v>
      </c>
      <c r="F109" s="4">
        <v>41470</v>
      </c>
      <c r="G109" s="4">
        <v>41570</v>
      </c>
      <c r="H109" s="5">
        <v>0.5</v>
      </c>
      <c r="I109" s="5">
        <v>0.6</v>
      </c>
      <c r="J109" s="5">
        <v>0.6</v>
      </c>
      <c r="K109" s="5">
        <v>0.5</v>
      </c>
      <c r="L109" s="3">
        <v>0.64</v>
      </c>
      <c r="M109" s="3" t="s">
        <v>27</v>
      </c>
      <c r="N109" s="3">
        <v>1</v>
      </c>
    </row>
    <row r="110" spans="1:14" s="21" customFormat="1" x14ac:dyDescent="0.25">
      <c r="A110" s="16"/>
      <c r="B110" s="17" t="s">
        <v>15</v>
      </c>
      <c r="C110" s="17">
        <v>15</v>
      </c>
      <c r="D110" s="18"/>
      <c r="E110" s="17">
        <v>1</v>
      </c>
      <c r="F110" s="19">
        <v>41470</v>
      </c>
      <c r="G110" s="19">
        <v>41478</v>
      </c>
      <c r="H110" s="20">
        <v>0.8</v>
      </c>
      <c r="I110" s="20">
        <v>0.85</v>
      </c>
      <c r="J110" s="20">
        <v>0.85</v>
      </c>
      <c r="K110" s="20">
        <v>0.85</v>
      </c>
      <c r="L110" s="17">
        <v>0.69</v>
      </c>
      <c r="M110" s="17" t="s">
        <v>13</v>
      </c>
      <c r="N110" s="17">
        <v>1</v>
      </c>
    </row>
    <row r="111" spans="1:14" x14ac:dyDescent="0.25">
      <c r="A111" s="1">
        <v>45</v>
      </c>
      <c r="B111" s="3" t="s">
        <v>12</v>
      </c>
      <c r="C111" s="3">
        <v>15</v>
      </c>
      <c r="E111" s="3">
        <v>2</v>
      </c>
      <c r="F111" s="4">
        <v>41470</v>
      </c>
      <c r="G111" s="4">
        <v>41472</v>
      </c>
      <c r="H111" s="5">
        <v>0.1</v>
      </c>
      <c r="I111" s="5">
        <v>0.1</v>
      </c>
      <c r="J111" s="5">
        <v>0.1</v>
      </c>
      <c r="K111" s="5">
        <v>0.1</v>
      </c>
      <c r="L111" s="3">
        <v>0.13</v>
      </c>
      <c r="M111" s="3" t="s">
        <v>13</v>
      </c>
      <c r="N111" s="3">
        <v>1</v>
      </c>
    </row>
    <row r="112" spans="1:14" x14ac:dyDescent="0.25">
      <c r="B112" s="3" t="s">
        <v>14</v>
      </c>
      <c r="C112" s="3">
        <v>15</v>
      </c>
      <c r="E112" s="3">
        <v>2</v>
      </c>
      <c r="F112" s="4">
        <v>41470</v>
      </c>
      <c r="G112" s="4">
        <v>41570</v>
      </c>
      <c r="H112" s="5">
        <v>0.4</v>
      </c>
      <c r="I112" s="5">
        <v>0.3</v>
      </c>
      <c r="J112" s="5">
        <v>0.3</v>
      </c>
      <c r="K112" s="5">
        <v>0.3</v>
      </c>
      <c r="L112" s="3">
        <v>0.13</v>
      </c>
      <c r="M112" s="3" t="s">
        <v>13</v>
      </c>
      <c r="N112" s="3">
        <v>1</v>
      </c>
    </row>
    <row r="113" spans="1:14" s="14" customFormat="1" ht="15.75" thickBot="1" x14ac:dyDescent="0.3">
      <c r="A113" s="9"/>
      <c r="B113" s="10" t="s">
        <v>15</v>
      </c>
      <c r="C113" s="10">
        <v>15</v>
      </c>
      <c r="D113" s="15"/>
      <c r="E113" s="10">
        <v>2</v>
      </c>
      <c r="F113" s="12">
        <v>41470</v>
      </c>
      <c r="G113" s="12">
        <v>41478</v>
      </c>
      <c r="H113" s="13">
        <v>0.3</v>
      </c>
      <c r="I113" s="13">
        <v>0.4</v>
      </c>
      <c r="J113" s="13">
        <v>0.45</v>
      </c>
      <c r="K113" s="13">
        <v>0.45</v>
      </c>
      <c r="L113" s="10">
        <v>0.13</v>
      </c>
      <c r="M113" s="10" t="s">
        <v>13</v>
      </c>
      <c r="N113" s="10">
        <v>1</v>
      </c>
    </row>
    <row r="114" spans="1:14" s="27" customFormat="1" x14ac:dyDescent="0.25">
      <c r="A114" s="22">
        <v>46</v>
      </c>
      <c r="B114" s="23" t="s">
        <v>26</v>
      </c>
      <c r="C114" s="23">
        <v>16</v>
      </c>
      <c r="D114" s="24">
        <v>41439</v>
      </c>
      <c r="E114" s="23">
        <v>1</v>
      </c>
      <c r="F114" s="25">
        <v>41479</v>
      </c>
      <c r="G114" s="25">
        <v>41493</v>
      </c>
      <c r="H114" s="26">
        <v>0.5</v>
      </c>
      <c r="I114" s="26">
        <v>0.3</v>
      </c>
      <c r="J114" s="26">
        <v>0.3</v>
      </c>
      <c r="K114" s="26">
        <v>0.5</v>
      </c>
      <c r="L114" s="23">
        <v>0.65</v>
      </c>
      <c r="M114" s="23" t="s">
        <v>13</v>
      </c>
      <c r="N114" s="23">
        <v>0</v>
      </c>
    </row>
    <row r="115" spans="1:14" s="33" customFormat="1" x14ac:dyDescent="0.25">
      <c r="A115" s="28">
        <v>47</v>
      </c>
      <c r="B115" s="29" t="s">
        <v>26</v>
      </c>
      <c r="C115" s="29">
        <v>16</v>
      </c>
      <c r="D115" s="30"/>
      <c r="E115" s="29">
        <v>2</v>
      </c>
      <c r="F115" s="31">
        <v>41479</v>
      </c>
      <c r="G115" s="31">
        <v>41493</v>
      </c>
      <c r="H115" s="32">
        <v>0.8</v>
      </c>
      <c r="I115" s="32">
        <v>0.8</v>
      </c>
      <c r="J115" s="32">
        <v>0.8</v>
      </c>
      <c r="K115" s="32">
        <v>0.65</v>
      </c>
      <c r="L115" s="29">
        <v>0.7</v>
      </c>
      <c r="M115" s="29" t="s">
        <v>16</v>
      </c>
      <c r="N115" s="29">
        <v>0</v>
      </c>
    </row>
    <row r="116" spans="1:14" s="14" customFormat="1" ht="15.75" thickBot="1" x14ac:dyDescent="0.3">
      <c r="A116" s="9">
        <v>48</v>
      </c>
      <c r="B116" s="10" t="s">
        <v>26</v>
      </c>
      <c r="C116" s="10">
        <v>16</v>
      </c>
      <c r="D116" s="15"/>
      <c r="E116" s="10">
        <v>3</v>
      </c>
      <c r="F116" s="12">
        <v>41479</v>
      </c>
      <c r="G116" s="12">
        <v>41493</v>
      </c>
      <c r="H116" s="13">
        <v>0.15</v>
      </c>
      <c r="I116" s="13">
        <v>0.2</v>
      </c>
      <c r="J116" s="13">
        <v>0.2</v>
      </c>
      <c r="K116" s="13">
        <v>0.15</v>
      </c>
      <c r="L116" s="10">
        <v>0.24</v>
      </c>
      <c r="M116" s="10" t="s">
        <v>13</v>
      </c>
      <c r="N116" s="10">
        <v>0</v>
      </c>
    </row>
    <row r="117" spans="1:14" x14ac:dyDescent="0.25">
      <c r="A117" s="1">
        <v>49</v>
      </c>
      <c r="B117" s="3" t="s">
        <v>26</v>
      </c>
      <c r="C117" s="3">
        <v>17</v>
      </c>
      <c r="D117" s="7">
        <v>41465</v>
      </c>
      <c r="E117" s="3">
        <v>1</v>
      </c>
      <c r="F117" s="4">
        <v>41493</v>
      </c>
      <c r="G117" s="4">
        <v>41499</v>
      </c>
      <c r="H117" s="5">
        <v>0.3</v>
      </c>
      <c r="I117" s="5">
        <v>0.65</v>
      </c>
      <c r="J117" s="5">
        <v>0.65</v>
      </c>
      <c r="K117" s="5">
        <v>0.65</v>
      </c>
      <c r="L117" s="3">
        <v>0.59</v>
      </c>
      <c r="M117" s="3" t="s">
        <v>13</v>
      </c>
      <c r="N117" s="3">
        <v>0</v>
      </c>
    </row>
    <row r="118" spans="1:14" s="14" customFormat="1" ht="15.75" thickBot="1" x14ac:dyDescent="0.3">
      <c r="A118" s="9">
        <v>50</v>
      </c>
      <c r="B118" s="10" t="s">
        <v>26</v>
      </c>
      <c r="C118" s="10">
        <v>17</v>
      </c>
      <c r="D118" s="15"/>
      <c r="E118" s="10">
        <v>2</v>
      </c>
      <c r="F118" s="12">
        <v>41493</v>
      </c>
      <c r="G118" s="12">
        <v>41499</v>
      </c>
      <c r="H118" s="13">
        <v>0.2</v>
      </c>
      <c r="I118" s="13">
        <v>0.75</v>
      </c>
      <c r="J118" s="13">
        <v>0.75</v>
      </c>
      <c r="K118" s="13">
        <v>0.75</v>
      </c>
      <c r="L118" s="10">
        <v>0.72</v>
      </c>
      <c r="M118" s="10" t="s">
        <v>13</v>
      </c>
      <c r="N118" s="10">
        <v>0</v>
      </c>
    </row>
    <row r="119" spans="1:14" x14ac:dyDescent="0.25">
      <c r="A119" s="1">
        <v>51</v>
      </c>
      <c r="B119" s="3" t="s">
        <v>12</v>
      </c>
      <c r="C119" s="3">
        <v>18</v>
      </c>
      <c r="D119" s="7">
        <v>41472</v>
      </c>
      <c r="E119" s="3">
        <v>1</v>
      </c>
      <c r="F119" s="4">
        <v>41512</v>
      </c>
      <c r="G119" s="4">
        <v>41516</v>
      </c>
      <c r="H119" s="5">
        <v>0.2</v>
      </c>
      <c r="I119" s="5">
        <v>0.1</v>
      </c>
      <c r="J119" s="5">
        <v>0.15</v>
      </c>
      <c r="K119" s="5">
        <v>0.2</v>
      </c>
      <c r="L119" s="3">
        <v>0.4</v>
      </c>
      <c r="M119" s="3" t="s">
        <v>13</v>
      </c>
      <c r="N119" s="3">
        <v>1</v>
      </c>
    </row>
    <row r="120" spans="1:14" x14ac:dyDescent="0.25">
      <c r="B120" s="3" t="s">
        <v>14</v>
      </c>
      <c r="C120" s="3">
        <v>18</v>
      </c>
      <c r="E120" s="3">
        <v>1</v>
      </c>
      <c r="F120" s="4">
        <v>41512</v>
      </c>
      <c r="G120" s="4">
        <v>41570</v>
      </c>
      <c r="H120" s="5">
        <v>0.2</v>
      </c>
      <c r="I120" s="5">
        <v>0.25</v>
      </c>
      <c r="J120" s="5">
        <v>0.1</v>
      </c>
      <c r="K120" s="5">
        <v>0.05</v>
      </c>
      <c r="L120" s="3">
        <v>0.21</v>
      </c>
      <c r="M120" s="3" t="s">
        <v>13</v>
      </c>
      <c r="N120" s="3">
        <v>1</v>
      </c>
    </row>
    <row r="121" spans="1:14" s="21" customFormat="1" x14ac:dyDescent="0.25">
      <c r="A121" s="16"/>
      <c r="B121" s="17" t="s">
        <v>26</v>
      </c>
      <c r="C121" s="17">
        <v>18</v>
      </c>
      <c r="D121" s="18"/>
      <c r="E121" s="17">
        <v>1</v>
      </c>
      <c r="F121" s="19">
        <v>41512</v>
      </c>
      <c r="G121" s="19">
        <v>41533</v>
      </c>
      <c r="H121" s="20">
        <v>0.7</v>
      </c>
      <c r="I121" s="20">
        <v>0.65</v>
      </c>
      <c r="J121" s="20">
        <v>0.6</v>
      </c>
      <c r="K121" s="20">
        <v>0.45</v>
      </c>
      <c r="L121" s="17">
        <v>0.23</v>
      </c>
      <c r="M121" s="17" t="s">
        <v>13</v>
      </c>
      <c r="N121" s="17">
        <v>1</v>
      </c>
    </row>
    <row r="122" spans="1:14" x14ac:dyDescent="0.25">
      <c r="A122" s="1">
        <v>52</v>
      </c>
      <c r="B122" s="3" t="s">
        <v>12</v>
      </c>
      <c r="C122" s="3">
        <v>18</v>
      </c>
      <c r="E122" s="3">
        <v>2</v>
      </c>
      <c r="F122" s="4">
        <v>41512</v>
      </c>
      <c r="G122" s="4">
        <v>41516</v>
      </c>
      <c r="H122" s="5">
        <v>0.4</v>
      </c>
      <c r="I122" s="5">
        <v>0.1</v>
      </c>
      <c r="J122" s="5">
        <v>0.15</v>
      </c>
      <c r="K122" s="5">
        <v>0.25</v>
      </c>
      <c r="L122" s="3">
        <v>0.38</v>
      </c>
      <c r="M122" s="3" t="s">
        <v>13</v>
      </c>
      <c r="N122" s="3">
        <v>1</v>
      </c>
    </row>
    <row r="123" spans="1:14" x14ac:dyDescent="0.25">
      <c r="B123" s="3" t="s">
        <v>14</v>
      </c>
      <c r="C123" s="3">
        <v>18</v>
      </c>
      <c r="E123" s="3">
        <v>2</v>
      </c>
      <c r="F123" s="4">
        <v>41512</v>
      </c>
      <c r="G123" s="4">
        <v>41570</v>
      </c>
      <c r="H123" s="5">
        <v>0.2</v>
      </c>
      <c r="I123" s="5">
        <v>0.25</v>
      </c>
      <c r="J123" s="5">
        <v>0.1</v>
      </c>
      <c r="K123" s="5">
        <v>0.05</v>
      </c>
      <c r="L123" s="3">
        <v>0.19</v>
      </c>
      <c r="M123" s="3" t="s">
        <v>13</v>
      </c>
      <c r="N123" s="3">
        <v>1</v>
      </c>
    </row>
    <row r="124" spans="1:14" s="21" customFormat="1" x14ac:dyDescent="0.25">
      <c r="A124" s="16"/>
      <c r="B124" s="17" t="s">
        <v>26</v>
      </c>
      <c r="C124" s="17">
        <v>18</v>
      </c>
      <c r="D124" s="18"/>
      <c r="E124" s="17">
        <v>2</v>
      </c>
      <c r="F124" s="19">
        <v>41512</v>
      </c>
      <c r="G124" s="19">
        <v>41533</v>
      </c>
      <c r="H124" s="20">
        <v>0.4</v>
      </c>
      <c r="I124" s="20">
        <v>0.65</v>
      </c>
      <c r="J124" s="20">
        <v>0.6</v>
      </c>
      <c r="K124" s="20">
        <v>0.45</v>
      </c>
      <c r="L124" s="17">
        <v>0.24</v>
      </c>
      <c r="M124" s="17" t="s">
        <v>13</v>
      </c>
      <c r="N124" s="17">
        <v>1</v>
      </c>
    </row>
    <row r="125" spans="1:14" x14ac:dyDescent="0.25">
      <c r="A125" s="1">
        <v>53</v>
      </c>
      <c r="B125" s="3" t="s">
        <v>12</v>
      </c>
      <c r="C125" s="3">
        <v>18</v>
      </c>
      <c r="E125" s="3">
        <v>3</v>
      </c>
      <c r="F125" s="4">
        <v>41512</v>
      </c>
      <c r="G125" s="4">
        <v>41516</v>
      </c>
      <c r="H125" s="5">
        <v>0.2</v>
      </c>
      <c r="I125" s="5">
        <v>0.05</v>
      </c>
      <c r="J125" s="5">
        <v>0.1</v>
      </c>
      <c r="K125" s="5">
        <v>0.1</v>
      </c>
      <c r="L125" s="3">
        <v>0.24</v>
      </c>
      <c r="M125" s="3" t="s">
        <v>13</v>
      </c>
      <c r="N125" s="3">
        <v>1</v>
      </c>
    </row>
    <row r="126" spans="1:14" x14ac:dyDescent="0.25">
      <c r="B126" s="3" t="s">
        <v>14</v>
      </c>
      <c r="C126" s="3">
        <v>18</v>
      </c>
      <c r="E126" s="3">
        <v>3</v>
      </c>
      <c r="F126" s="4">
        <v>41512</v>
      </c>
      <c r="G126" s="4">
        <v>41570</v>
      </c>
      <c r="H126" s="5">
        <v>0.2</v>
      </c>
      <c r="I126" s="5">
        <v>0.15</v>
      </c>
      <c r="J126" s="5">
        <v>0.05</v>
      </c>
      <c r="K126" s="5">
        <v>0.05</v>
      </c>
      <c r="L126" s="3">
        <v>0.2</v>
      </c>
      <c r="M126" s="3" t="s">
        <v>13</v>
      </c>
      <c r="N126" s="3">
        <v>1</v>
      </c>
    </row>
    <row r="127" spans="1:14" s="21" customFormat="1" x14ac:dyDescent="0.25">
      <c r="A127" s="16"/>
      <c r="B127" s="17" t="s">
        <v>26</v>
      </c>
      <c r="C127" s="17">
        <v>18</v>
      </c>
      <c r="D127" s="18"/>
      <c r="E127" s="17">
        <v>3</v>
      </c>
      <c r="F127" s="19">
        <v>41512</v>
      </c>
      <c r="G127" s="19">
        <v>41533</v>
      </c>
      <c r="H127" s="20">
        <v>0.4</v>
      </c>
      <c r="I127" s="20">
        <v>0.35</v>
      </c>
      <c r="J127" s="20">
        <v>0.4</v>
      </c>
      <c r="K127" s="20">
        <v>0.5</v>
      </c>
      <c r="L127" s="17">
        <v>0.27</v>
      </c>
      <c r="M127" s="17" t="s">
        <v>13</v>
      </c>
      <c r="N127" s="17">
        <v>1</v>
      </c>
    </row>
    <row r="128" spans="1:14" x14ac:dyDescent="0.25">
      <c r="A128" s="1">
        <v>54</v>
      </c>
      <c r="B128" s="3" t="s">
        <v>12</v>
      </c>
      <c r="C128" s="3">
        <v>18</v>
      </c>
      <c r="E128" s="3">
        <v>4</v>
      </c>
      <c r="F128" s="4">
        <v>41512</v>
      </c>
      <c r="G128" s="4">
        <v>41516</v>
      </c>
      <c r="H128" s="5">
        <v>0.2</v>
      </c>
      <c r="I128" s="5">
        <v>0.05</v>
      </c>
      <c r="J128" s="5">
        <v>0.1</v>
      </c>
      <c r="K128" s="5">
        <v>0.1</v>
      </c>
      <c r="L128" s="3">
        <v>0.3</v>
      </c>
      <c r="M128" s="3" t="s">
        <v>13</v>
      </c>
      <c r="N128" s="3">
        <v>1</v>
      </c>
    </row>
    <row r="129" spans="1:14" x14ac:dyDescent="0.25">
      <c r="B129" s="3" t="s">
        <v>14</v>
      </c>
      <c r="C129" s="3">
        <v>18</v>
      </c>
      <c r="E129" s="3">
        <v>4</v>
      </c>
      <c r="F129" s="4">
        <v>41512</v>
      </c>
      <c r="G129" s="4">
        <v>41570</v>
      </c>
      <c r="H129" s="5">
        <v>0.2</v>
      </c>
      <c r="I129" s="5">
        <v>0.15</v>
      </c>
      <c r="J129" s="5">
        <v>0.05</v>
      </c>
      <c r="K129" s="5">
        <v>0.05</v>
      </c>
      <c r="L129" s="3">
        <v>0.14000000000000001</v>
      </c>
      <c r="M129" s="3" t="s">
        <v>13</v>
      </c>
      <c r="N129" s="3">
        <v>1</v>
      </c>
    </row>
    <row r="130" spans="1:14" s="14" customFormat="1" ht="15.75" thickBot="1" x14ac:dyDescent="0.3">
      <c r="A130" s="9"/>
      <c r="B130" s="10" t="s">
        <v>26</v>
      </c>
      <c r="C130" s="10">
        <v>18</v>
      </c>
      <c r="D130" s="15"/>
      <c r="E130" s="10">
        <v>4</v>
      </c>
      <c r="F130" s="12">
        <v>41512</v>
      </c>
      <c r="G130" s="12">
        <v>41533</v>
      </c>
      <c r="H130" s="13">
        <v>0.4</v>
      </c>
      <c r="I130" s="13">
        <v>0.35</v>
      </c>
      <c r="J130" s="13">
        <v>0.4</v>
      </c>
      <c r="K130" s="13">
        <v>0.5</v>
      </c>
      <c r="L130" s="10">
        <v>0.18</v>
      </c>
      <c r="M130" s="10" t="s">
        <v>13</v>
      </c>
      <c r="N130" s="10">
        <v>1</v>
      </c>
    </row>
    <row r="131" spans="1:14" x14ac:dyDescent="0.25">
      <c r="A131" s="1">
        <v>55</v>
      </c>
      <c r="B131" s="3" t="s">
        <v>12</v>
      </c>
      <c r="C131" s="3">
        <v>19</v>
      </c>
      <c r="D131" s="7">
        <v>41499</v>
      </c>
      <c r="E131" s="3">
        <v>1</v>
      </c>
      <c r="F131" s="4">
        <v>41521</v>
      </c>
      <c r="G131" s="4">
        <v>41523</v>
      </c>
      <c r="H131" s="5">
        <v>0.2</v>
      </c>
      <c r="I131" s="5">
        <v>0.8</v>
      </c>
      <c r="J131" s="5">
        <v>0.6</v>
      </c>
      <c r="K131" s="5">
        <v>0.8</v>
      </c>
      <c r="L131" s="3">
        <v>0.45</v>
      </c>
      <c r="M131" s="3" t="s">
        <v>13</v>
      </c>
      <c r="N131" s="3">
        <v>0</v>
      </c>
    </row>
    <row r="132" spans="1:14" s="21" customFormat="1" x14ac:dyDescent="0.25">
      <c r="A132" s="16"/>
      <c r="B132" s="17" t="s">
        <v>26</v>
      </c>
      <c r="C132" s="17">
        <v>19</v>
      </c>
      <c r="D132" s="18"/>
      <c r="E132" s="17">
        <v>1</v>
      </c>
      <c r="F132" s="19">
        <v>41521</v>
      </c>
      <c r="G132" s="19">
        <v>41534</v>
      </c>
      <c r="H132" s="20">
        <v>0.4</v>
      </c>
      <c r="I132" s="20">
        <v>0.2</v>
      </c>
      <c r="J132" s="20">
        <v>0.2</v>
      </c>
      <c r="K132" s="20">
        <v>0.1</v>
      </c>
      <c r="L132" s="17">
        <v>0.4</v>
      </c>
      <c r="M132" s="17" t="s">
        <v>13</v>
      </c>
      <c r="N132" s="17">
        <v>0</v>
      </c>
    </row>
    <row r="133" spans="1:14" x14ac:dyDescent="0.25">
      <c r="A133" s="1">
        <v>56</v>
      </c>
      <c r="B133" s="3" t="s">
        <v>12</v>
      </c>
      <c r="C133" s="3">
        <v>19</v>
      </c>
      <c r="E133" s="3">
        <v>2</v>
      </c>
      <c r="F133" s="4">
        <v>41521</v>
      </c>
      <c r="G133" s="4">
        <v>41523</v>
      </c>
      <c r="H133" s="5">
        <v>0.6</v>
      </c>
      <c r="I133" s="5">
        <v>0.8</v>
      </c>
      <c r="J133" s="5">
        <v>0.6</v>
      </c>
      <c r="K133" s="5">
        <v>0.8</v>
      </c>
      <c r="L133" s="3">
        <v>0.66</v>
      </c>
      <c r="M133" s="3" t="s">
        <v>13</v>
      </c>
      <c r="N133" s="3">
        <v>0</v>
      </c>
    </row>
    <row r="134" spans="1:14" s="14" customFormat="1" ht="15.75" thickBot="1" x14ac:dyDescent="0.3">
      <c r="A134" s="9"/>
      <c r="B134" s="10" t="s">
        <v>26</v>
      </c>
      <c r="C134" s="10">
        <v>19</v>
      </c>
      <c r="D134" s="15"/>
      <c r="E134" s="10">
        <v>2</v>
      </c>
      <c r="F134" s="12">
        <v>41521</v>
      </c>
      <c r="G134" s="12">
        <v>41534</v>
      </c>
      <c r="H134" s="13">
        <v>0.35</v>
      </c>
      <c r="I134" s="13">
        <v>0.75</v>
      </c>
      <c r="J134" s="13">
        <v>0.75</v>
      </c>
      <c r="K134" s="13">
        <v>0.75</v>
      </c>
      <c r="L134" s="10">
        <v>0.7</v>
      </c>
      <c r="M134" s="10" t="s">
        <v>13</v>
      </c>
      <c r="N134" s="10">
        <v>0</v>
      </c>
    </row>
    <row r="135" spans="1:14" x14ac:dyDescent="0.25">
      <c r="A135" s="1">
        <v>57</v>
      </c>
      <c r="B135" s="3" t="s">
        <v>12</v>
      </c>
      <c r="C135" s="3">
        <v>20</v>
      </c>
      <c r="D135" s="7">
        <v>41527</v>
      </c>
      <c r="E135" s="3">
        <v>1</v>
      </c>
      <c r="F135" s="4">
        <v>41547</v>
      </c>
      <c r="G135" s="4">
        <v>41550</v>
      </c>
      <c r="H135" s="5">
        <v>0.2</v>
      </c>
      <c r="I135" s="5">
        <v>0.3</v>
      </c>
      <c r="J135" s="5">
        <v>0.3</v>
      </c>
      <c r="K135" s="5">
        <v>0.3</v>
      </c>
      <c r="L135" s="3">
        <v>0.49</v>
      </c>
      <c r="M135" s="3" t="s">
        <v>13</v>
      </c>
      <c r="N135" s="3">
        <v>1</v>
      </c>
    </row>
    <row r="136" spans="1:14" s="21" customFormat="1" x14ac:dyDescent="0.25">
      <c r="A136" s="16"/>
      <c r="B136" s="17" t="s">
        <v>14</v>
      </c>
      <c r="C136" s="17">
        <v>20</v>
      </c>
      <c r="D136" s="18"/>
      <c r="E136" s="17">
        <v>1</v>
      </c>
      <c r="F136" s="19">
        <v>41547</v>
      </c>
      <c r="G136" s="19">
        <v>41570</v>
      </c>
      <c r="H136" s="20">
        <v>0.6</v>
      </c>
      <c r="I136" s="20">
        <v>0.2</v>
      </c>
      <c r="J136" s="20">
        <v>0.2</v>
      </c>
      <c r="K136" s="20">
        <v>0.25</v>
      </c>
      <c r="L136" s="17">
        <v>0.48</v>
      </c>
      <c r="M136" s="17" t="s">
        <v>13</v>
      </c>
      <c r="N136" s="17">
        <v>1</v>
      </c>
    </row>
    <row r="137" spans="1:14" x14ac:dyDescent="0.25">
      <c r="A137" s="1">
        <v>58</v>
      </c>
      <c r="B137" s="3" t="s">
        <v>12</v>
      </c>
      <c r="C137" s="3">
        <v>20</v>
      </c>
      <c r="E137" s="3">
        <v>2</v>
      </c>
      <c r="F137" s="4">
        <v>41547</v>
      </c>
      <c r="G137" s="4">
        <v>41550</v>
      </c>
      <c r="H137" s="5">
        <v>0.6</v>
      </c>
      <c r="I137" s="5">
        <v>0.1</v>
      </c>
      <c r="J137" s="5">
        <v>0.1</v>
      </c>
      <c r="K137" s="5">
        <v>0.1</v>
      </c>
      <c r="L137" s="3">
        <v>0.35</v>
      </c>
      <c r="M137" s="3" t="s">
        <v>16</v>
      </c>
      <c r="N137" s="3">
        <v>1</v>
      </c>
    </row>
    <row r="138" spans="1:14" s="14" customFormat="1" ht="15.75" thickBot="1" x14ac:dyDescent="0.3">
      <c r="A138" s="9"/>
      <c r="B138" s="10" t="s">
        <v>14</v>
      </c>
      <c r="C138" s="10">
        <v>20</v>
      </c>
      <c r="D138" s="15"/>
      <c r="E138" s="10">
        <v>2</v>
      </c>
      <c r="F138" s="12">
        <v>41547</v>
      </c>
      <c r="G138" s="12">
        <v>41570</v>
      </c>
      <c r="H138" s="13">
        <v>0.2</v>
      </c>
      <c r="I138" s="13">
        <v>0.05</v>
      </c>
      <c r="J138" s="13">
        <v>0.05</v>
      </c>
      <c r="K138" s="13">
        <v>0.05</v>
      </c>
      <c r="L138" s="10">
        <v>0.35</v>
      </c>
      <c r="M138" s="10" t="s">
        <v>16</v>
      </c>
      <c r="N138" s="10">
        <v>1</v>
      </c>
    </row>
    <row r="139" spans="1:14" x14ac:dyDescent="0.25">
      <c r="A139" s="1">
        <v>59</v>
      </c>
      <c r="B139" s="3" t="s">
        <v>12</v>
      </c>
      <c r="C139" s="3">
        <v>21</v>
      </c>
      <c r="D139" s="7">
        <v>41583</v>
      </c>
      <c r="E139" s="3">
        <v>1</v>
      </c>
      <c r="F139" s="4">
        <v>41607</v>
      </c>
      <c r="G139" s="4">
        <v>41627</v>
      </c>
      <c r="H139" s="5">
        <v>0.6</v>
      </c>
      <c r="I139" s="5">
        <v>0.2</v>
      </c>
      <c r="J139" s="5">
        <v>0.2</v>
      </c>
      <c r="K139" s="5">
        <v>0.3</v>
      </c>
      <c r="L139" s="3">
        <v>0.33</v>
      </c>
      <c r="M139" s="3" t="s">
        <v>13</v>
      </c>
      <c r="N139" s="3">
        <v>0</v>
      </c>
    </row>
    <row r="140" spans="1:14" x14ac:dyDescent="0.25">
      <c r="B140" s="3" t="s">
        <v>14</v>
      </c>
      <c r="C140" s="3">
        <v>21</v>
      </c>
      <c r="E140" s="3">
        <v>1</v>
      </c>
      <c r="F140" s="4">
        <v>41607</v>
      </c>
      <c r="G140" s="4">
        <v>41638</v>
      </c>
      <c r="H140" s="5">
        <v>0.2</v>
      </c>
      <c r="I140" s="5">
        <v>0.05</v>
      </c>
      <c r="J140" s="5">
        <v>0.05</v>
      </c>
      <c r="K140" s="5">
        <v>0.05</v>
      </c>
      <c r="L140" s="3">
        <v>0.31</v>
      </c>
      <c r="M140" s="3" t="s">
        <v>13</v>
      </c>
      <c r="N140" s="3">
        <v>0</v>
      </c>
    </row>
    <row r="141" spans="1:14" x14ac:dyDescent="0.25">
      <c r="B141" s="3" t="s">
        <v>26</v>
      </c>
      <c r="C141" s="3">
        <v>21</v>
      </c>
      <c r="E141" s="3">
        <v>1</v>
      </c>
      <c r="F141" s="4">
        <v>41607</v>
      </c>
      <c r="G141" s="4">
        <v>41626</v>
      </c>
      <c r="H141" s="5">
        <v>0.3</v>
      </c>
      <c r="I141" s="5">
        <v>0.05</v>
      </c>
      <c r="J141" s="5">
        <v>0.05</v>
      </c>
      <c r="K141" s="5">
        <v>0.01</v>
      </c>
      <c r="L141" s="3">
        <v>0.33</v>
      </c>
      <c r="M141" s="3" t="s">
        <v>13</v>
      </c>
      <c r="N141" s="3">
        <v>0</v>
      </c>
    </row>
    <row r="142" spans="1:14" s="14" customFormat="1" ht="15.75" thickBot="1" x14ac:dyDescent="0.3">
      <c r="A142" s="9"/>
      <c r="B142" s="10" t="s">
        <v>28</v>
      </c>
      <c r="C142" s="10">
        <v>21</v>
      </c>
      <c r="D142" s="15"/>
      <c r="E142" s="10">
        <v>1</v>
      </c>
      <c r="F142" s="12">
        <v>41607</v>
      </c>
      <c r="G142" s="12">
        <v>41628</v>
      </c>
      <c r="H142" s="13">
        <v>0.2</v>
      </c>
      <c r="I142" s="13">
        <v>0.15</v>
      </c>
      <c r="J142" s="13">
        <v>0.13</v>
      </c>
      <c r="K142" s="13">
        <v>0.13</v>
      </c>
      <c r="L142" s="10">
        <v>0.32</v>
      </c>
      <c r="M142" s="10" t="s">
        <v>13</v>
      </c>
      <c r="N142" s="10">
        <v>0</v>
      </c>
    </row>
    <row r="143" spans="1:14" x14ac:dyDescent="0.25">
      <c r="A143" s="1">
        <v>60</v>
      </c>
      <c r="B143" s="3" t="s">
        <v>12</v>
      </c>
      <c r="C143" s="3">
        <v>22</v>
      </c>
      <c r="D143" s="7">
        <v>41579</v>
      </c>
      <c r="E143" s="3">
        <v>1</v>
      </c>
      <c r="F143" s="4">
        <v>41607</v>
      </c>
      <c r="G143" s="4">
        <v>41627</v>
      </c>
      <c r="H143" s="5">
        <v>0.3</v>
      </c>
      <c r="I143" s="5">
        <v>0.8</v>
      </c>
      <c r="J143" s="5">
        <v>0.6</v>
      </c>
      <c r="K143" s="5">
        <v>0.5</v>
      </c>
      <c r="L143" s="3">
        <v>0.27</v>
      </c>
      <c r="M143" s="3" t="s">
        <v>13</v>
      </c>
      <c r="N143" s="3">
        <v>0</v>
      </c>
    </row>
    <row r="144" spans="1:14" x14ac:dyDescent="0.25">
      <c r="B144" s="3" t="s">
        <v>14</v>
      </c>
      <c r="C144" s="3">
        <v>22</v>
      </c>
      <c r="E144" s="3">
        <v>1</v>
      </c>
      <c r="F144" s="4">
        <v>41607</v>
      </c>
      <c r="G144" s="4">
        <v>41638</v>
      </c>
      <c r="H144" s="5">
        <v>0.4</v>
      </c>
      <c r="I144" s="5">
        <v>0.7</v>
      </c>
      <c r="J144" s="5">
        <v>0.2</v>
      </c>
      <c r="K144" s="5">
        <v>0.3</v>
      </c>
      <c r="L144" s="3">
        <v>0.22</v>
      </c>
      <c r="M144" s="3" t="s">
        <v>13</v>
      </c>
      <c r="N144" s="3">
        <v>0</v>
      </c>
    </row>
    <row r="145" spans="1:14" x14ac:dyDescent="0.25">
      <c r="B145" s="3" t="s">
        <v>26</v>
      </c>
      <c r="C145" s="3">
        <v>22</v>
      </c>
      <c r="E145" s="3">
        <v>1</v>
      </c>
      <c r="F145" s="4">
        <v>41607</v>
      </c>
      <c r="G145" s="4">
        <v>41626</v>
      </c>
      <c r="H145" s="5">
        <v>1</v>
      </c>
      <c r="I145" s="5">
        <v>0.95</v>
      </c>
      <c r="J145" s="5">
        <v>1</v>
      </c>
      <c r="K145" s="5">
        <v>1</v>
      </c>
      <c r="L145" s="3">
        <v>0.25</v>
      </c>
      <c r="M145" s="3" t="s">
        <v>13</v>
      </c>
      <c r="N145" s="3">
        <v>0</v>
      </c>
    </row>
    <row r="146" spans="1:14" s="14" customFormat="1" ht="15.75" thickBot="1" x14ac:dyDescent="0.3">
      <c r="A146" s="9"/>
      <c r="B146" s="10" t="s">
        <v>28</v>
      </c>
      <c r="C146" s="10">
        <v>22</v>
      </c>
      <c r="D146" s="15"/>
      <c r="E146" s="10">
        <v>1</v>
      </c>
      <c r="F146" s="12">
        <v>41607</v>
      </c>
      <c r="G146" s="12">
        <v>41628</v>
      </c>
      <c r="H146" s="13">
        <v>0.25</v>
      </c>
      <c r="I146" s="13">
        <v>0.4</v>
      </c>
      <c r="J146" s="13">
        <v>0.4</v>
      </c>
      <c r="K146" s="13">
        <v>0.4</v>
      </c>
      <c r="L146" s="10">
        <v>0.25</v>
      </c>
      <c r="M146" s="10" t="s">
        <v>13</v>
      </c>
      <c r="N146" s="10">
        <v>0</v>
      </c>
    </row>
    <row r="147" spans="1:14" x14ac:dyDescent="0.25">
      <c r="A147" s="1">
        <v>61</v>
      </c>
      <c r="B147" s="3" t="s">
        <v>12</v>
      </c>
      <c r="C147" s="3">
        <v>23</v>
      </c>
      <c r="D147" s="7">
        <v>41563</v>
      </c>
      <c r="E147" s="3">
        <v>1</v>
      </c>
      <c r="F147" s="4">
        <v>41611</v>
      </c>
      <c r="G147" s="4">
        <v>41628</v>
      </c>
      <c r="H147" s="5">
        <v>0.3</v>
      </c>
      <c r="I147" s="5">
        <v>0.5</v>
      </c>
      <c r="J147" s="5">
        <v>0.5</v>
      </c>
      <c r="K147" s="5">
        <v>0.5</v>
      </c>
      <c r="L147" s="3">
        <v>0.74</v>
      </c>
      <c r="M147" s="3" t="s">
        <v>16</v>
      </c>
      <c r="N147" s="3">
        <v>1</v>
      </c>
    </row>
    <row r="148" spans="1:14" x14ac:dyDescent="0.25">
      <c r="B148" s="3" t="s">
        <v>14</v>
      </c>
      <c r="C148" s="3">
        <v>23</v>
      </c>
      <c r="E148" s="3">
        <v>1</v>
      </c>
      <c r="F148" s="4">
        <v>41611</v>
      </c>
      <c r="G148" s="4">
        <v>41634</v>
      </c>
      <c r="H148" s="5">
        <v>0.25</v>
      </c>
      <c r="I148" s="5">
        <v>0.8</v>
      </c>
      <c r="J148" s="5">
        <v>0.9</v>
      </c>
      <c r="K148" s="5">
        <v>0.8</v>
      </c>
      <c r="L148" s="3">
        <v>0.74</v>
      </c>
      <c r="M148" s="3" t="s">
        <v>16</v>
      </c>
      <c r="N148" s="3">
        <v>1</v>
      </c>
    </row>
    <row r="149" spans="1:14" x14ac:dyDescent="0.25">
      <c r="B149" s="3" t="s">
        <v>26</v>
      </c>
      <c r="C149" s="3">
        <v>23</v>
      </c>
      <c r="E149" s="3">
        <v>1</v>
      </c>
      <c r="F149" s="4">
        <v>41611</v>
      </c>
      <c r="G149" s="4">
        <v>41625</v>
      </c>
      <c r="H149" s="5">
        <v>0.2</v>
      </c>
      <c r="I149" s="5">
        <v>0.99</v>
      </c>
      <c r="J149" s="5">
        <v>1</v>
      </c>
      <c r="K149" s="5">
        <v>1</v>
      </c>
      <c r="L149" s="3">
        <v>0.73</v>
      </c>
      <c r="M149" s="3" t="s">
        <v>16</v>
      </c>
      <c r="N149" s="3">
        <v>1</v>
      </c>
    </row>
    <row r="150" spans="1:14" s="14" customFormat="1" ht="15.75" thickBot="1" x14ac:dyDescent="0.3">
      <c r="A150" s="9"/>
      <c r="B150" s="10" t="s">
        <v>28</v>
      </c>
      <c r="C150" s="10">
        <v>23</v>
      </c>
      <c r="D150" s="15"/>
      <c r="E150" s="10">
        <v>1</v>
      </c>
      <c r="F150" s="12">
        <v>41611</v>
      </c>
      <c r="G150" s="12">
        <v>41634</v>
      </c>
      <c r="H150" s="13">
        <v>0.05</v>
      </c>
      <c r="I150" s="13">
        <v>0.15</v>
      </c>
      <c r="J150" s="13">
        <v>0.14000000000000001</v>
      </c>
      <c r="K150" s="13">
        <v>0.14000000000000001</v>
      </c>
      <c r="L150" s="10">
        <v>0.74</v>
      </c>
      <c r="M150" s="10" t="s">
        <v>16</v>
      </c>
      <c r="N150" s="10">
        <v>1</v>
      </c>
    </row>
    <row r="151" spans="1:14" x14ac:dyDescent="0.25">
      <c r="A151" s="1">
        <v>62</v>
      </c>
      <c r="B151" s="3" t="s">
        <v>12</v>
      </c>
      <c r="C151" s="3">
        <v>24</v>
      </c>
      <c r="D151" s="7">
        <v>41572</v>
      </c>
      <c r="E151" s="3">
        <v>1</v>
      </c>
      <c r="F151" s="4">
        <v>41611</v>
      </c>
      <c r="G151" s="4">
        <v>41628</v>
      </c>
      <c r="H151" s="5">
        <v>0.3</v>
      </c>
      <c r="I151" s="5">
        <v>0.9</v>
      </c>
      <c r="J151" s="5">
        <v>0.9</v>
      </c>
      <c r="K151" s="5">
        <v>0.9</v>
      </c>
      <c r="L151" s="3">
        <v>0.33</v>
      </c>
      <c r="M151" s="3" t="s">
        <v>13</v>
      </c>
      <c r="N151" s="3">
        <v>1</v>
      </c>
    </row>
    <row r="152" spans="1:14" x14ac:dyDescent="0.25">
      <c r="B152" s="3" t="s">
        <v>14</v>
      </c>
      <c r="C152" s="3">
        <v>24</v>
      </c>
      <c r="E152" s="3">
        <v>1</v>
      </c>
      <c r="F152" s="4">
        <v>41611</v>
      </c>
      <c r="G152" s="4">
        <v>41634</v>
      </c>
      <c r="H152" s="5">
        <v>0.2</v>
      </c>
      <c r="I152" s="5">
        <v>0.8</v>
      </c>
      <c r="J152" s="5">
        <v>0.8</v>
      </c>
      <c r="K152" s="5">
        <v>0.8</v>
      </c>
      <c r="L152" s="3">
        <v>0.33</v>
      </c>
      <c r="M152" s="3" t="s">
        <v>13</v>
      </c>
      <c r="N152" s="3">
        <v>1</v>
      </c>
    </row>
    <row r="153" spans="1:14" x14ac:dyDescent="0.25">
      <c r="B153" s="3" t="s">
        <v>26</v>
      </c>
      <c r="C153" s="3">
        <v>24</v>
      </c>
      <c r="E153" s="3">
        <v>1</v>
      </c>
      <c r="F153" s="4">
        <v>41611</v>
      </c>
      <c r="G153" s="4">
        <v>41625</v>
      </c>
      <c r="H153" s="5">
        <v>0.1</v>
      </c>
      <c r="I153" s="5">
        <v>0.7</v>
      </c>
      <c r="J153" s="5">
        <v>0.7</v>
      </c>
      <c r="K153" s="5">
        <v>0.65</v>
      </c>
      <c r="L153" s="3">
        <v>0.33</v>
      </c>
      <c r="M153" s="3" t="s">
        <v>13</v>
      </c>
      <c r="N153" s="3">
        <v>1</v>
      </c>
    </row>
    <row r="154" spans="1:14" s="14" customFormat="1" ht="15.75" thickBot="1" x14ac:dyDescent="0.3">
      <c r="A154" s="9"/>
      <c r="B154" s="10" t="s">
        <v>28</v>
      </c>
      <c r="C154" s="10">
        <v>24</v>
      </c>
      <c r="D154" s="15"/>
      <c r="E154" s="10">
        <v>1</v>
      </c>
      <c r="F154" s="12">
        <v>41611</v>
      </c>
      <c r="G154" s="12">
        <v>41634</v>
      </c>
      <c r="H154" s="13">
        <v>1</v>
      </c>
      <c r="I154" s="13">
        <v>0.75</v>
      </c>
      <c r="J154" s="13">
        <v>0.73</v>
      </c>
      <c r="K154" s="13">
        <v>0.73</v>
      </c>
      <c r="L154" s="10">
        <v>0.33</v>
      </c>
      <c r="M154" s="10" t="s">
        <v>13</v>
      </c>
      <c r="N154" s="10">
        <v>1</v>
      </c>
    </row>
    <row r="155" spans="1:14" x14ac:dyDescent="0.25">
      <c r="A155" s="1">
        <v>63</v>
      </c>
      <c r="B155" s="3" t="s">
        <v>12</v>
      </c>
      <c r="C155" s="3">
        <v>25</v>
      </c>
      <c r="D155" s="7">
        <v>41690</v>
      </c>
      <c r="E155" s="3">
        <v>1</v>
      </c>
      <c r="F155" s="4">
        <v>41733</v>
      </c>
      <c r="G155" s="4">
        <v>41744</v>
      </c>
      <c r="H155" s="5">
        <v>0.8</v>
      </c>
      <c r="I155" s="5">
        <v>0.7</v>
      </c>
      <c r="J155" s="5">
        <v>0.7</v>
      </c>
      <c r="K155" s="5">
        <v>0.7</v>
      </c>
      <c r="L155" s="3">
        <v>0.84</v>
      </c>
      <c r="M155" s="3" t="s">
        <v>16</v>
      </c>
      <c r="N155" s="3">
        <v>1</v>
      </c>
    </row>
    <row r="156" spans="1:14" x14ac:dyDescent="0.25">
      <c r="B156" s="3" t="s">
        <v>14</v>
      </c>
      <c r="C156" s="3">
        <v>25</v>
      </c>
      <c r="E156" s="3">
        <v>1</v>
      </c>
      <c r="F156" s="4">
        <v>41733</v>
      </c>
      <c r="G156" s="4">
        <v>41740</v>
      </c>
      <c r="H156" s="5">
        <v>0.9</v>
      </c>
      <c r="I156" s="5">
        <v>0.9</v>
      </c>
      <c r="J156" s="5">
        <v>0.9</v>
      </c>
      <c r="K156" s="5">
        <v>0.9</v>
      </c>
      <c r="L156" s="3">
        <v>0.83</v>
      </c>
      <c r="M156" s="3" t="s">
        <v>16</v>
      </c>
      <c r="N156" s="3">
        <v>1</v>
      </c>
    </row>
    <row r="157" spans="1:14" x14ac:dyDescent="0.25">
      <c r="B157" s="3" t="s">
        <v>26</v>
      </c>
      <c r="C157" s="3">
        <v>25</v>
      </c>
      <c r="E157" s="3">
        <v>1</v>
      </c>
      <c r="F157" s="4">
        <v>41733</v>
      </c>
      <c r="G157" s="4">
        <v>41743</v>
      </c>
      <c r="H157" s="5">
        <v>0.9</v>
      </c>
      <c r="I157" s="5">
        <v>0.1</v>
      </c>
      <c r="J157" s="5">
        <v>0.1</v>
      </c>
      <c r="K157" s="5">
        <v>0.9</v>
      </c>
      <c r="L157" s="3">
        <v>0.84</v>
      </c>
      <c r="M157" s="3" t="s">
        <v>16</v>
      </c>
      <c r="N157" s="3">
        <v>1</v>
      </c>
    </row>
    <row r="158" spans="1:14" s="14" customFormat="1" ht="15.75" thickBot="1" x14ac:dyDescent="0.3">
      <c r="A158" s="9"/>
      <c r="B158" s="10" t="s">
        <v>28</v>
      </c>
      <c r="C158" s="10">
        <v>25</v>
      </c>
      <c r="D158" s="15"/>
      <c r="E158" s="10">
        <v>1</v>
      </c>
      <c r="F158" s="12">
        <v>41733</v>
      </c>
      <c r="G158" s="12">
        <v>41747</v>
      </c>
      <c r="H158" s="13">
        <v>0.85</v>
      </c>
      <c r="I158" s="13">
        <v>0.85</v>
      </c>
      <c r="J158" s="13">
        <v>0.86</v>
      </c>
      <c r="K158" s="13">
        <v>0.88</v>
      </c>
      <c r="L158" s="10">
        <v>0.87</v>
      </c>
      <c r="M158" s="10" t="s">
        <v>16</v>
      </c>
      <c r="N158" s="10">
        <v>1</v>
      </c>
    </row>
    <row r="159" spans="1:14" x14ac:dyDescent="0.25">
      <c r="A159" s="1">
        <v>64</v>
      </c>
      <c r="B159" s="3" t="s">
        <v>12</v>
      </c>
      <c r="C159" s="3">
        <v>26</v>
      </c>
      <c r="D159" s="7">
        <v>41696</v>
      </c>
      <c r="E159" s="3">
        <v>1</v>
      </c>
      <c r="F159" s="4">
        <v>41733</v>
      </c>
      <c r="G159" s="4">
        <v>41744</v>
      </c>
      <c r="H159" s="5">
        <v>0.2</v>
      </c>
      <c r="I159" s="5">
        <v>0.3</v>
      </c>
      <c r="J159" s="5">
        <v>0.35</v>
      </c>
      <c r="K159" s="5">
        <v>0.35</v>
      </c>
      <c r="L159" s="3">
        <v>0.4</v>
      </c>
      <c r="M159" s="3" t="s">
        <v>13</v>
      </c>
      <c r="N159" s="3">
        <v>1</v>
      </c>
    </row>
    <row r="160" spans="1:14" x14ac:dyDescent="0.25">
      <c r="B160" s="3" t="s">
        <v>14</v>
      </c>
      <c r="C160" s="3">
        <v>26</v>
      </c>
      <c r="E160" s="3">
        <v>1</v>
      </c>
      <c r="F160" s="4">
        <v>41733</v>
      </c>
      <c r="G160" s="4">
        <v>41740</v>
      </c>
      <c r="H160" s="5">
        <v>0.6</v>
      </c>
      <c r="I160" s="5">
        <v>0.5</v>
      </c>
      <c r="J160" s="5">
        <v>0.3</v>
      </c>
      <c r="K160" s="5">
        <v>0.25</v>
      </c>
      <c r="L160" s="3">
        <v>0.36</v>
      </c>
      <c r="M160" s="3" t="s">
        <v>13</v>
      </c>
      <c r="N160" s="3">
        <v>1</v>
      </c>
    </row>
    <row r="161" spans="1:14" x14ac:dyDescent="0.25">
      <c r="B161" s="3" t="s">
        <v>26</v>
      </c>
      <c r="C161" s="3">
        <v>26</v>
      </c>
      <c r="E161" s="3">
        <v>1</v>
      </c>
      <c r="F161" s="4">
        <v>41733</v>
      </c>
      <c r="G161" s="4">
        <v>41743</v>
      </c>
      <c r="H161" s="5">
        <v>0.3</v>
      </c>
      <c r="I161" s="5">
        <v>0.2</v>
      </c>
      <c r="J161" s="5">
        <v>0.2</v>
      </c>
      <c r="K161" s="5">
        <v>0.15</v>
      </c>
      <c r="L161" s="3">
        <v>0.39</v>
      </c>
      <c r="M161" s="3" t="s">
        <v>13</v>
      </c>
      <c r="N161" s="3">
        <v>1</v>
      </c>
    </row>
    <row r="162" spans="1:14" s="21" customFormat="1" x14ac:dyDescent="0.25">
      <c r="A162" s="16"/>
      <c r="B162" s="17" t="s">
        <v>28</v>
      </c>
      <c r="C162" s="17">
        <v>26</v>
      </c>
      <c r="D162" s="18"/>
      <c r="E162" s="17">
        <v>1</v>
      </c>
      <c r="F162" s="19">
        <v>41733</v>
      </c>
      <c r="G162" s="19">
        <v>41747</v>
      </c>
      <c r="H162" s="20">
        <v>0.15</v>
      </c>
      <c r="I162" s="20">
        <v>0.2</v>
      </c>
      <c r="J162" s="20">
        <v>0.2</v>
      </c>
      <c r="K162" s="20">
        <v>0.18</v>
      </c>
      <c r="L162" s="17">
        <v>0.3</v>
      </c>
      <c r="M162" s="17" t="s">
        <v>13</v>
      </c>
      <c r="N162" s="17">
        <v>1</v>
      </c>
    </row>
    <row r="163" spans="1:14" x14ac:dyDescent="0.25">
      <c r="A163" s="1">
        <v>65</v>
      </c>
      <c r="B163" s="3" t="s">
        <v>12</v>
      </c>
      <c r="C163" s="3">
        <v>26</v>
      </c>
      <c r="D163" s="7"/>
      <c r="E163" s="3">
        <v>2</v>
      </c>
      <c r="F163" s="4">
        <v>41733</v>
      </c>
      <c r="G163" s="4">
        <v>41744</v>
      </c>
      <c r="H163" s="5">
        <v>0.2</v>
      </c>
      <c r="I163" s="5">
        <v>0.25</v>
      </c>
      <c r="J163" s="5">
        <v>0.3</v>
      </c>
      <c r="K163" s="5">
        <v>0.3</v>
      </c>
      <c r="L163" s="3">
        <v>0.21</v>
      </c>
      <c r="M163" s="3" t="s">
        <v>13</v>
      </c>
      <c r="N163" s="3">
        <v>1</v>
      </c>
    </row>
    <row r="164" spans="1:14" x14ac:dyDescent="0.25">
      <c r="B164" s="3" t="s">
        <v>14</v>
      </c>
      <c r="C164" s="3">
        <v>26</v>
      </c>
      <c r="E164" s="3">
        <v>2</v>
      </c>
      <c r="F164" s="4">
        <v>41733</v>
      </c>
      <c r="G164" s="4">
        <v>41740</v>
      </c>
      <c r="H164" s="5">
        <v>0.5</v>
      </c>
      <c r="I164" s="5">
        <v>0.25</v>
      </c>
      <c r="J164" s="5">
        <v>0.3</v>
      </c>
      <c r="K164" s="5">
        <v>0.25</v>
      </c>
      <c r="L164" s="3">
        <v>0.2</v>
      </c>
      <c r="M164" s="3" t="s">
        <v>13</v>
      </c>
      <c r="N164" s="3">
        <v>1</v>
      </c>
    </row>
    <row r="165" spans="1:14" x14ac:dyDescent="0.25">
      <c r="B165" s="3" t="s">
        <v>26</v>
      </c>
      <c r="C165" s="3">
        <v>26</v>
      </c>
      <c r="E165" s="3">
        <v>2</v>
      </c>
      <c r="F165" s="4">
        <v>41733</v>
      </c>
      <c r="G165" s="4">
        <v>41743</v>
      </c>
      <c r="H165" s="5">
        <v>0.25</v>
      </c>
      <c r="I165" s="5">
        <v>0.3</v>
      </c>
      <c r="J165" s="5">
        <v>0.3</v>
      </c>
      <c r="K165" s="5">
        <v>0.4</v>
      </c>
      <c r="L165" s="3">
        <v>0.2</v>
      </c>
      <c r="M165" s="3" t="s">
        <v>13</v>
      </c>
      <c r="N165" s="3">
        <v>1</v>
      </c>
    </row>
    <row r="166" spans="1:14" s="14" customFormat="1" ht="15.75" thickBot="1" x14ac:dyDescent="0.3">
      <c r="A166" s="9"/>
      <c r="B166" s="10" t="s">
        <v>28</v>
      </c>
      <c r="C166" s="10">
        <v>26</v>
      </c>
      <c r="D166" s="15"/>
      <c r="E166" s="10">
        <v>2</v>
      </c>
      <c r="F166" s="12">
        <v>41733</v>
      </c>
      <c r="G166" s="12">
        <v>41747</v>
      </c>
      <c r="H166" s="13">
        <v>0.05</v>
      </c>
      <c r="I166" s="13">
        <v>0.15</v>
      </c>
      <c r="J166" s="13">
        <v>0.15</v>
      </c>
      <c r="K166" s="13">
        <v>0.13</v>
      </c>
      <c r="L166" s="10">
        <v>0.21</v>
      </c>
      <c r="M166" s="10" t="s">
        <v>13</v>
      </c>
      <c r="N166" s="10">
        <v>1</v>
      </c>
    </row>
    <row r="167" spans="1:14" x14ac:dyDescent="0.25">
      <c r="A167" s="1">
        <v>66</v>
      </c>
      <c r="B167" s="3" t="s">
        <v>12</v>
      </c>
      <c r="C167" s="3">
        <v>27</v>
      </c>
      <c r="D167" s="7">
        <v>41731</v>
      </c>
      <c r="E167" s="3">
        <v>1</v>
      </c>
      <c r="F167" s="4">
        <v>41771</v>
      </c>
      <c r="G167" s="4">
        <v>41796</v>
      </c>
      <c r="H167" s="5">
        <v>0.01</v>
      </c>
      <c r="I167" s="5">
        <v>0.03</v>
      </c>
      <c r="J167" s="5">
        <v>0.01</v>
      </c>
      <c r="K167" s="5">
        <v>0.01</v>
      </c>
      <c r="L167" s="3">
        <v>0.03</v>
      </c>
      <c r="M167" s="3" t="s">
        <v>13</v>
      </c>
      <c r="N167" s="3">
        <v>1</v>
      </c>
    </row>
    <row r="168" spans="1:14" x14ac:dyDescent="0.25">
      <c r="B168" s="3" t="s">
        <v>14</v>
      </c>
      <c r="C168" s="3">
        <v>27</v>
      </c>
      <c r="E168" s="3">
        <v>1</v>
      </c>
      <c r="F168" s="4">
        <v>41771</v>
      </c>
      <c r="G168" s="4">
        <v>41799</v>
      </c>
      <c r="H168" s="5">
        <v>0.2</v>
      </c>
      <c r="I168" s="5">
        <v>0.15</v>
      </c>
      <c r="J168" s="5">
        <v>0.05</v>
      </c>
      <c r="K168" s="5">
        <v>0.05</v>
      </c>
      <c r="L168" s="3">
        <v>0.05</v>
      </c>
      <c r="M168" s="3" t="s">
        <v>13</v>
      </c>
      <c r="N168" s="3">
        <v>1</v>
      </c>
    </row>
    <row r="169" spans="1:14" x14ac:dyDescent="0.25">
      <c r="B169" s="3" t="s">
        <v>26</v>
      </c>
      <c r="C169" s="3">
        <v>27</v>
      </c>
      <c r="E169" s="3">
        <v>1</v>
      </c>
      <c r="F169" s="4">
        <v>41771</v>
      </c>
      <c r="G169" s="4">
        <v>41802</v>
      </c>
      <c r="H169" s="5">
        <v>0.05</v>
      </c>
      <c r="I169" s="5">
        <v>0.25</v>
      </c>
      <c r="J169" s="5">
        <v>0.05</v>
      </c>
      <c r="K169" s="5">
        <v>0.01</v>
      </c>
      <c r="L169" s="3">
        <v>0.05</v>
      </c>
      <c r="M169" s="3" t="s">
        <v>13</v>
      </c>
      <c r="N169" s="3">
        <v>1</v>
      </c>
    </row>
    <row r="170" spans="1:14" s="14" customFormat="1" ht="15.75" thickBot="1" x14ac:dyDescent="0.3">
      <c r="A170" s="9"/>
      <c r="B170" s="10" t="s">
        <v>28</v>
      </c>
      <c r="C170" s="10">
        <v>27</v>
      </c>
      <c r="D170" s="15"/>
      <c r="E170" s="10">
        <v>1</v>
      </c>
      <c r="F170" s="12">
        <v>41771</v>
      </c>
      <c r="G170" s="12">
        <v>41789</v>
      </c>
      <c r="H170" s="13">
        <v>0.05</v>
      </c>
      <c r="I170" s="13">
        <v>0.1</v>
      </c>
      <c r="J170" s="13">
        <v>0.05</v>
      </c>
      <c r="K170" s="13">
        <v>0.05</v>
      </c>
      <c r="L170" s="10">
        <v>7.0000000000000007E-2</v>
      </c>
      <c r="M170" s="10" t="s">
        <v>13</v>
      </c>
      <c r="N170" s="10">
        <v>1</v>
      </c>
    </row>
    <row r="171" spans="1:14" x14ac:dyDescent="0.25">
      <c r="A171" s="1">
        <v>67</v>
      </c>
      <c r="B171" s="3" t="s">
        <v>12</v>
      </c>
      <c r="C171" s="3">
        <v>28</v>
      </c>
      <c r="D171" s="7">
        <v>41724</v>
      </c>
      <c r="E171" s="3">
        <v>1</v>
      </c>
      <c r="F171" s="4">
        <v>41771</v>
      </c>
      <c r="G171" s="4">
        <v>41788</v>
      </c>
      <c r="H171" s="5">
        <v>0.3</v>
      </c>
      <c r="I171" s="5">
        <v>0.6</v>
      </c>
      <c r="J171" s="5">
        <v>0.6</v>
      </c>
      <c r="K171" s="5">
        <v>0.6</v>
      </c>
      <c r="L171" s="3">
        <v>0.25</v>
      </c>
      <c r="M171" s="3" t="s">
        <v>13</v>
      </c>
      <c r="N171" s="3">
        <v>1</v>
      </c>
    </row>
    <row r="172" spans="1:14" x14ac:dyDescent="0.25">
      <c r="B172" s="3" t="s">
        <v>14</v>
      </c>
      <c r="C172" s="3">
        <v>28</v>
      </c>
      <c r="E172" s="3">
        <v>1</v>
      </c>
      <c r="F172" s="4">
        <v>41771</v>
      </c>
      <c r="G172" s="4">
        <v>41786</v>
      </c>
      <c r="H172" s="5">
        <v>0.1</v>
      </c>
      <c r="I172" s="5">
        <v>0.3</v>
      </c>
      <c r="J172" s="5">
        <v>0.25</v>
      </c>
      <c r="K172" s="5">
        <v>0.25</v>
      </c>
      <c r="L172" s="3">
        <v>0.25</v>
      </c>
      <c r="M172" s="3" t="s">
        <v>13</v>
      </c>
      <c r="N172" s="3">
        <v>1</v>
      </c>
    </row>
    <row r="173" spans="1:14" x14ac:dyDescent="0.25">
      <c r="B173" s="3" t="s">
        <v>26</v>
      </c>
      <c r="C173" s="3">
        <v>28</v>
      </c>
      <c r="E173" s="3">
        <v>1</v>
      </c>
      <c r="F173" s="4">
        <v>41771</v>
      </c>
      <c r="G173" s="4">
        <v>41795</v>
      </c>
      <c r="H173" s="5">
        <v>0.2</v>
      </c>
      <c r="I173" s="5">
        <v>0.6</v>
      </c>
      <c r="J173" s="5">
        <v>0.6</v>
      </c>
      <c r="K173" s="5">
        <v>0.15</v>
      </c>
      <c r="L173" s="3">
        <v>0.25</v>
      </c>
      <c r="M173" s="3" t="s">
        <v>13</v>
      </c>
      <c r="N173" s="3">
        <v>1</v>
      </c>
    </row>
    <row r="174" spans="1:14" s="21" customFormat="1" x14ac:dyDescent="0.25">
      <c r="A174" s="16"/>
      <c r="B174" s="17" t="s">
        <v>28</v>
      </c>
      <c r="C174" s="17">
        <v>28</v>
      </c>
      <c r="D174" s="18"/>
      <c r="E174" s="17">
        <v>1</v>
      </c>
      <c r="F174" s="19">
        <v>41771</v>
      </c>
      <c r="G174" s="19">
        <v>41795</v>
      </c>
      <c r="H174" s="20">
        <v>0.02</v>
      </c>
      <c r="I174" s="20">
        <v>0.08</v>
      </c>
      <c r="J174" s="20">
        <v>0.01</v>
      </c>
      <c r="K174" s="20">
        <v>0.01</v>
      </c>
      <c r="L174" s="17">
        <v>0.25</v>
      </c>
      <c r="M174" s="17" t="s">
        <v>13</v>
      </c>
      <c r="N174" s="17">
        <v>1</v>
      </c>
    </row>
    <row r="175" spans="1:14" x14ac:dyDescent="0.25">
      <c r="A175" s="1">
        <v>68</v>
      </c>
      <c r="B175" s="3" t="s">
        <v>12</v>
      </c>
      <c r="C175" s="3">
        <v>28</v>
      </c>
      <c r="E175" s="3">
        <v>2</v>
      </c>
      <c r="F175" s="4">
        <v>41771</v>
      </c>
      <c r="G175" s="4">
        <v>41788</v>
      </c>
      <c r="H175" s="5">
        <v>0.1</v>
      </c>
      <c r="I175" s="5">
        <v>0.3</v>
      </c>
      <c r="J175" s="5">
        <v>0.3</v>
      </c>
      <c r="K175" s="5">
        <v>0.4</v>
      </c>
      <c r="L175" s="3">
        <v>0.34</v>
      </c>
      <c r="M175" s="3" t="s">
        <v>13</v>
      </c>
      <c r="N175" s="3">
        <v>1</v>
      </c>
    </row>
    <row r="176" spans="1:14" x14ac:dyDescent="0.25">
      <c r="B176" s="3" t="s">
        <v>14</v>
      </c>
      <c r="C176" s="3">
        <v>28</v>
      </c>
      <c r="E176" s="3">
        <v>2</v>
      </c>
      <c r="F176" s="4">
        <v>41771</v>
      </c>
      <c r="G176" s="4">
        <v>41786</v>
      </c>
      <c r="H176" s="5">
        <v>0.3</v>
      </c>
      <c r="I176" s="5">
        <v>0.2</v>
      </c>
      <c r="J176" s="5">
        <v>0.1</v>
      </c>
      <c r="K176" s="5">
        <v>0.1</v>
      </c>
      <c r="L176" s="3">
        <v>0.44</v>
      </c>
      <c r="M176" s="3" t="s">
        <v>13</v>
      </c>
      <c r="N176" s="3">
        <v>1</v>
      </c>
    </row>
    <row r="177" spans="1:14" x14ac:dyDescent="0.25">
      <c r="B177" s="3" t="s">
        <v>26</v>
      </c>
      <c r="C177" s="3">
        <v>28</v>
      </c>
      <c r="E177" s="3">
        <v>2</v>
      </c>
      <c r="F177" s="4">
        <v>41771</v>
      </c>
      <c r="G177" s="4">
        <v>41795</v>
      </c>
      <c r="H177" s="5">
        <v>0.6</v>
      </c>
      <c r="I177" s="5">
        <v>0.75</v>
      </c>
      <c r="J177" s="5">
        <v>0.75</v>
      </c>
      <c r="K177" s="5">
        <v>0.25</v>
      </c>
      <c r="L177" s="3">
        <v>0.32</v>
      </c>
      <c r="M177" s="3" t="s">
        <v>13</v>
      </c>
      <c r="N177" s="3">
        <v>1</v>
      </c>
    </row>
    <row r="178" spans="1:14" s="21" customFormat="1" x14ac:dyDescent="0.25">
      <c r="A178" s="16"/>
      <c r="B178" s="17" t="s">
        <v>28</v>
      </c>
      <c r="C178" s="17">
        <v>28</v>
      </c>
      <c r="D178" s="18"/>
      <c r="E178" s="17">
        <v>2</v>
      </c>
      <c r="F178" s="19">
        <v>41771</v>
      </c>
      <c r="G178" s="19">
        <v>41795</v>
      </c>
      <c r="H178" s="20">
        <v>0.03</v>
      </c>
      <c r="I178" s="20">
        <v>0.09</v>
      </c>
      <c r="J178" s="20">
        <v>0.02</v>
      </c>
      <c r="K178" s="20">
        <v>0.02</v>
      </c>
      <c r="L178" s="17">
        <v>0.32</v>
      </c>
      <c r="M178" s="17" t="s">
        <v>13</v>
      </c>
      <c r="N178" s="17">
        <v>1</v>
      </c>
    </row>
    <row r="179" spans="1:14" x14ac:dyDescent="0.25">
      <c r="A179" s="1">
        <v>69</v>
      </c>
      <c r="B179" s="3" t="s">
        <v>12</v>
      </c>
      <c r="C179" s="3">
        <v>28</v>
      </c>
      <c r="E179" s="3">
        <v>3</v>
      </c>
      <c r="F179" s="4">
        <v>41771</v>
      </c>
      <c r="G179" s="4">
        <v>41788</v>
      </c>
      <c r="H179" s="5">
        <v>0.1</v>
      </c>
      <c r="I179" s="5">
        <v>0.3</v>
      </c>
      <c r="J179" s="5">
        <v>0.3</v>
      </c>
      <c r="K179" s="5">
        <v>0.4</v>
      </c>
      <c r="L179" s="3">
        <v>0.21</v>
      </c>
      <c r="M179" s="3" t="s">
        <v>13</v>
      </c>
      <c r="N179" s="3">
        <v>1</v>
      </c>
    </row>
    <row r="180" spans="1:14" x14ac:dyDescent="0.25">
      <c r="B180" s="3" t="s">
        <v>14</v>
      </c>
      <c r="C180" s="3">
        <v>28</v>
      </c>
      <c r="E180" s="3">
        <v>3</v>
      </c>
      <c r="F180" s="4">
        <v>41771</v>
      </c>
      <c r="G180" s="4">
        <v>41786</v>
      </c>
      <c r="H180" s="5">
        <v>0.4</v>
      </c>
      <c r="I180" s="5">
        <v>0.3</v>
      </c>
      <c r="J180" s="5">
        <v>0.25</v>
      </c>
      <c r="K180" s="5">
        <v>0.2</v>
      </c>
      <c r="L180" s="3">
        <v>0.38</v>
      </c>
      <c r="M180" s="3" t="s">
        <v>13</v>
      </c>
      <c r="N180" s="3">
        <v>1</v>
      </c>
    </row>
    <row r="181" spans="1:14" x14ac:dyDescent="0.25">
      <c r="B181" s="3" t="s">
        <v>26</v>
      </c>
      <c r="C181" s="3">
        <v>28</v>
      </c>
      <c r="E181" s="3">
        <v>3</v>
      </c>
      <c r="F181" s="4">
        <v>41771</v>
      </c>
      <c r="G181" s="4">
        <v>41795</v>
      </c>
      <c r="H181" s="5">
        <v>0.5</v>
      </c>
      <c r="I181" s="5">
        <v>0.3</v>
      </c>
      <c r="J181" s="5">
        <v>0.3</v>
      </c>
      <c r="K181" s="5">
        <v>0.2</v>
      </c>
      <c r="L181" s="3">
        <v>0.17</v>
      </c>
      <c r="M181" s="3" t="s">
        <v>13</v>
      </c>
      <c r="N181" s="3">
        <v>1</v>
      </c>
    </row>
    <row r="182" spans="1:14" s="14" customFormat="1" ht="15.75" thickBot="1" x14ac:dyDescent="0.3">
      <c r="A182" s="9"/>
      <c r="B182" s="10" t="s">
        <v>28</v>
      </c>
      <c r="C182" s="10">
        <v>28</v>
      </c>
      <c r="D182" s="15"/>
      <c r="E182" s="10">
        <v>3</v>
      </c>
      <c r="F182" s="12">
        <v>41771</v>
      </c>
      <c r="G182" s="12">
        <v>41795</v>
      </c>
      <c r="H182" s="13">
        <v>0.02</v>
      </c>
      <c r="I182" s="13">
        <v>0.11</v>
      </c>
      <c r="J182" s="13">
        <v>0.02</v>
      </c>
      <c r="K182" s="13">
        <v>0.02</v>
      </c>
      <c r="L182" s="10">
        <v>0.17</v>
      </c>
      <c r="M182" s="10" t="s">
        <v>13</v>
      </c>
      <c r="N182" s="10">
        <v>1</v>
      </c>
    </row>
    <row r="183" spans="1:14" x14ac:dyDescent="0.25">
      <c r="A183" s="1">
        <v>70</v>
      </c>
      <c r="B183" s="3" t="s">
        <v>12</v>
      </c>
      <c r="C183" s="3">
        <v>29</v>
      </c>
      <c r="D183" s="7">
        <v>41711</v>
      </c>
      <c r="E183" s="3">
        <v>1</v>
      </c>
      <c r="F183" s="4">
        <v>41771</v>
      </c>
      <c r="G183" s="4">
        <v>41782</v>
      </c>
      <c r="H183" s="5">
        <v>0.05</v>
      </c>
      <c r="I183" s="5">
        <v>0.1</v>
      </c>
      <c r="J183" s="5">
        <v>0.1</v>
      </c>
      <c r="K183" s="5">
        <v>0.1</v>
      </c>
      <c r="L183" s="3">
        <v>0.1</v>
      </c>
      <c r="M183" s="3" t="s">
        <v>13</v>
      </c>
      <c r="N183" s="3">
        <v>1</v>
      </c>
    </row>
    <row r="184" spans="1:14" x14ac:dyDescent="0.25">
      <c r="B184" s="3" t="s">
        <v>14</v>
      </c>
      <c r="C184" s="3">
        <v>29</v>
      </c>
      <c r="E184" s="3">
        <v>1</v>
      </c>
      <c r="F184" s="4">
        <v>41771</v>
      </c>
      <c r="G184" s="4">
        <v>41781</v>
      </c>
      <c r="H184" s="5">
        <v>0.2</v>
      </c>
      <c r="I184" s="5">
        <v>0.7</v>
      </c>
      <c r="J184" s="5">
        <v>0.2</v>
      </c>
      <c r="K184" s="5">
        <v>0.1</v>
      </c>
      <c r="L184" s="3">
        <v>0.1</v>
      </c>
      <c r="M184" s="3" t="s">
        <v>13</v>
      </c>
      <c r="N184" s="3">
        <v>1</v>
      </c>
    </row>
    <row r="185" spans="1:14" x14ac:dyDescent="0.25">
      <c r="B185" s="3" t="s">
        <v>26</v>
      </c>
      <c r="C185" s="3">
        <v>29</v>
      </c>
      <c r="E185" s="3">
        <v>1</v>
      </c>
      <c r="F185" s="4">
        <v>41771</v>
      </c>
      <c r="G185" s="4">
        <v>41793</v>
      </c>
      <c r="H185" s="5">
        <v>0.25</v>
      </c>
      <c r="I185" s="5">
        <v>0.5</v>
      </c>
      <c r="J185" s="5">
        <v>0.4</v>
      </c>
      <c r="K185" s="5">
        <v>0.2</v>
      </c>
      <c r="L185" s="3">
        <v>0.12</v>
      </c>
      <c r="M185" s="3" t="s">
        <v>13</v>
      </c>
      <c r="N185" s="3">
        <v>1</v>
      </c>
    </row>
    <row r="186" spans="1:14" s="21" customFormat="1" x14ac:dyDescent="0.25">
      <c r="A186" s="16"/>
      <c r="B186" s="17" t="s">
        <v>28</v>
      </c>
      <c r="C186" s="17">
        <v>29</v>
      </c>
      <c r="D186" s="18"/>
      <c r="E186" s="17">
        <v>1</v>
      </c>
      <c r="F186" s="19">
        <v>41771</v>
      </c>
      <c r="G186" s="19">
        <v>41792</v>
      </c>
      <c r="H186" s="20">
        <v>0.02</v>
      </c>
      <c r="I186" s="20">
        <v>0.05</v>
      </c>
      <c r="J186" s="20">
        <v>0.04</v>
      </c>
      <c r="K186" s="20">
        <v>0.04</v>
      </c>
      <c r="L186" s="17">
        <v>0.12</v>
      </c>
      <c r="M186" s="17" t="s">
        <v>13</v>
      </c>
      <c r="N186" s="17">
        <v>1</v>
      </c>
    </row>
    <row r="187" spans="1:14" x14ac:dyDescent="0.25">
      <c r="A187" s="1">
        <v>71</v>
      </c>
      <c r="B187" s="3" t="s">
        <v>12</v>
      </c>
      <c r="C187" s="3">
        <v>29</v>
      </c>
      <c r="E187" s="3">
        <v>2</v>
      </c>
      <c r="F187" s="4">
        <v>41771</v>
      </c>
      <c r="G187" s="4">
        <v>41782</v>
      </c>
      <c r="H187" s="5">
        <v>0.05</v>
      </c>
      <c r="I187" s="5">
        <v>0.1</v>
      </c>
      <c r="J187" s="5">
        <v>0.1</v>
      </c>
      <c r="K187" s="5">
        <v>0.1</v>
      </c>
      <c r="L187" s="3">
        <v>0.18</v>
      </c>
      <c r="M187" s="3" t="s">
        <v>13</v>
      </c>
      <c r="N187" s="3">
        <v>1</v>
      </c>
    </row>
    <row r="188" spans="1:14" x14ac:dyDescent="0.25">
      <c r="B188" s="3" t="s">
        <v>14</v>
      </c>
      <c r="C188" s="3">
        <v>29</v>
      </c>
      <c r="E188" s="3">
        <v>2</v>
      </c>
      <c r="F188" s="4">
        <v>41771</v>
      </c>
      <c r="G188" s="4">
        <v>41781</v>
      </c>
      <c r="H188" s="5">
        <v>0.3</v>
      </c>
      <c r="I188" s="5">
        <v>0.3</v>
      </c>
      <c r="J188" s="5">
        <v>0.2</v>
      </c>
      <c r="K188" s="5">
        <v>0.1</v>
      </c>
      <c r="L188" s="3">
        <v>0.18</v>
      </c>
      <c r="M188" s="3" t="s">
        <v>13</v>
      </c>
      <c r="N188" s="3">
        <v>1</v>
      </c>
    </row>
    <row r="189" spans="1:14" x14ac:dyDescent="0.25">
      <c r="B189" s="3" t="s">
        <v>26</v>
      </c>
      <c r="C189" s="3">
        <v>29</v>
      </c>
      <c r="E189" s="3">
        <v>2</v>
      </c>
      <c r="F189" s="4">
        <v>41771</v>
      </c>
      <c r="G189" s="4">
        <v>41793</v>
      </c>
      <c r="H189" s="5">
        <v>0.3</v>
      </c>
      <c r="I189" s="5">
        <v>0.6</v>
      </c>
      <c r="J189" s="5">
        <v>0.6</v>
      </c>
      <c r="K189" s="5">
        <v>0.25</v>
      </c>
      <c r="L189" s="3">
        <v>0.15</v>
      </c>
      <c r="M189" s="3" t="s">
        <v>13</v>
      </c>
      <c r="N189" s="3">
        <v>1</v>
      </c>
    </row>
    <row r="190" spans="1:14" s="21" customFormat="1" x14ac:dyDescent="0.25">
      <c r="A190" s="16"/>
      <c r="B190" s="17" t="s">
        <v>28</v>
      </c>
      <c r="C190" s="17">
        <v>29</v>
      </c>
      <c r="D190" s="18"/>
      <c r="E190" s="17">
        <v>2</v>
      </c>
      <c r="F190" s="19">
        <v>41771</v>
      </c>
      <c r="G190" s="19">
        <v>41792</v>
      </c>
      <c r="H190" s="20">
        <v>0.02</v>
      </c>
      <c r="I190" s="20">
        <v>0.05</v>
      </c>
      <c r="J190" s="20">
        <v>0.04</v>
      </c>
      <c r="K190" s="20">
        <v>0.04</v>
      </c>
      <c r="L190" s="17">
        <v>0.16</v>
      </c>
      <c r="M190" s="17" t="s">
        <v>13</v>
      </c>
      <c r="N190" s="17">
        <v>1</v>
      </c>
    </row>
    <row r="191" spans="1:14" x14ac:dyDescent="0.25">
      <c r="A191" s="1">
        <v>72</v>
      </c>
      <c r="B191" s="3" t="s">
        <v>12</v>
      </c>
      <c r="C191" s="3">
        <v>29</v>
      </c>
      <c r="E191" s="3">
        <v>3</v>
      </c>
      <c r="F191" s="4">
        <v>41771</v>
      </c>
      <c r="G191" s="4">
        <v>41782</v>
      </c>
      <c r="H191" s="5">
        <v>0.2</v>
      </c>
      <c r="I191" s="5">
        <v>0.3</v>
      </c>
      <c r="J191" s="5">
        <v>0.3</v>
      </c>
      <c r="K191" s="5">
        <v>0.3</v>
      </c>
      <c r="L191" s="3">
        <v>0.16</v>
      </c>
      <c r="M191" s="3" t="s">
        <v>13</v>
      </c>
      <c r="N191" s="3">
        <v>1</v>
      </c>
    </row>
    <row r="192" spans="1:14" x14ac:dyDescent="0.25">
      <c r="B192" s="3" t="s">
        <v>14</v>
      </c>
      <c r="C192" s="3">
        <v>29</v>
      </c>
      <c r="E192" s="3">
        <v>3</v>
      </c>
      <c r="F192" s="4">
        <v>41771</v>
      </c>
      <c r="G192" s="4">
        <v>41781</v>
      </c>
      <c r="H192" s="5">
        <v>0.1</v>
      </c>
      <c r="I192" s="5">
        <v>0.5</v>
      </c>
      <c r="J192" s="5">
        <v>0.1</v>
      </c>
      <c r="K192" s="5">
        <v>0.05</v>
      </c>
      <c r="L192" s="3">
        <v>0.16</v>
      </c>
      <c r="M192" s="3" t="s">
        <v>13</v>
      </c>
      <c r="N192" s="3">
        <v>1</v>
      </c>
    </row>
    <row r="193" spans="1:14" x14ac:dyDescent="0.25">
      <c r="B193" s="3" t="s">
        <v>26</v>
      </c>
      <c r="C193" s="3">
        <v>29</v>
      </c>
      <c r="E193" s="3">
        <v>3</v>
      </c>
      <c r="F193" s="4">
        <v>41771</v>
      </c>
      <c r="G193" s="4">
        <v>41793</v>
      </c>
      <c r="H193" s="5">
        <v>0.35</v>
      </c>
      <c r="I193" s="5">
        <v>0.6</v>
      </c>
      <c r="J193" s="5">
        <v>0.65</v>
      </c>
      <c r="K193" s="5">
        <v>0.75</v>
      </c>
      <c r="L193" s="3">
        <v>0.18</v>
      </c>
      <c r="M193" s="3" t="s">
        <v>13</v>
      </c>
      <c r="N193" s="3">
        <v>1</v>
      </c>
    </row>
    <row r="194" spans="1:14" s="14" customFormat="1" ht="15.75" thickBot="1" x14ac:dyDescent="0.3">
      <c r="A194" s="9"/>
      <c r="B194" s="10" t="s">
        <v>28</v>
      </c>
      <c r="C194" s="10">
        <v>29</v>
      </c>
      <c r="D194" s="15"/>
      <c r="E194" s="10">
        <v>3</v>
      </c>
      <c r="F194" s="12">
        <v>41771</v>
      </c>
      <c r="G194" s="12">
        <v>41792</v>
      </c>
      <c r="H194" s="13">
        <v>0.04</v>
      </c>
      <c r="I194" s="13">
        <v>0.05</v>
      </c>
      <c r="J194" s="13">
        <v>0.04</v>
      </c>
      <c r="K194" s="13">
        <v>0.04</v>
      </c>
      <c r="L194" s="10">
        <v>0.18</v>
      </c>
      <c r="M194" s="10" t="s">
        <v>13</v>
      </c>
      <c r="N194" s="10">
        <v>1</v>
      </c>
    </row>
    <row r="195" spans="1:14" x14ac:dyDescent="0.25">
      <c r="A195" s="1">
        <v>73</v>
      </c>
      <c r="B195" s="3" t="s">
        <v>12</v>
      </c>
      <c r="C195" s="3">
        <v>30</v>
      </c>
      <c r="D195" s="7">
        <v>41737</v>
      </c>
      <c r="E195" s="3">
        <v>1</v>
      </c>
      <c r="F195" s="4">
        <v>41771</v>
      </c>
      <c r="G195" s="4">
        <v>41796</v>
      </c>
      <c r="H195" s="5">
        <v>0.01</v>
      </c>
      <c r="I195" s="5">
        <v>0.1</v>
      </c>
      <c r="J195" s="5">
        <v>0.02</v>
      </c>
      <c r="K195" s="5">
        <v>0.02</v>
      </c>
      <c r="L195" s="3">
        <v>0.06</v>
      </c>
      <c r="M195" s="3" t="s">
        <v>13</v>
      </c>
      <c r="N195" s="3">
        <v>1</v>
      </c>
    </row>
    <row r="196" spans="1:14" x14ac:dyDescent="0.25">
      <c r="B196" s="3" t="s">
        <v>14</v>
      </c>
      <c r="C196" s="3">
        <v>30</v>
      </c>
      <c r="E196" s="3">
        <v>1</v>
      </c>
      <c r="F196" s="4">
        <v>41771</v>
      </c>
      <c r="G196" s="4">
        <v>41799</v>
      </c>
      <c r="H196" s="5">
        <v>0.2</v>
      </c>
      <c r="I196" s="5">
        <v>0.2</v>
      </c>
      <c r="J196" s="5">
        <v>0.05</v>
      </c>
      <c r="K196" s="5">
        <v>0.05</v>
      </c>
      <c r="L196" s="3">
        <v>0.06</v>
      </c>
      <c r="M196" s="3" t="s">
        <v>13</v>
      </c>
      <c r="N196" s="3">
        <v>1</v>
      </c>
    </row>
    <row r="197" spans="1:14" x14ac:dyDescent="0.25">
      <c r="B197" s="3" t="s">
        <v>26</v>
      </c>
      <c r="C197" s="3">
        <v>30</v>
      </c>
      <c r="E197" s="3">
        <v>1</v>
      </c>
      <c r="F197" s="4">
        <v>41771</v>
      </c>
      <c r="G197" s="4">
        <v>41802</v>
      </c>
      <c r="H197" s="5">
        <v>0.05</v>
      </c>
      <c r="I197" s="5">
        <v>0.65</v>
      </c>
      <c r="J197" s="5">
        <v>0.65</v>
      </c>
      <c r="K197" s="5">
        <v>0.15</v>
      </c>
      <c r="L197" s="3">
        <v>0.06</v>
      </c>
      <c r="M197" s="3" t="s">
        <v>13</v>
      </c>
      <c r="N197" s="3">
        <v>1</v>
      </c>
    </row>
    <row r="198" spans="1:14" s="14" customFormat="1" ht="15.75" thickBot="1" x14ac:dyDescent="0.3">
      <c r="A198" s="9"/>
      <c r="B198" s="10" t="s">
        <v>28</v>
      </c>
      <c r="C198" s="10">
        <v>30</v>
      </c>
      <c r="D198" s="15"/>
      <c r="E198" s="10">
        <v>1</v>
      </c>
      <c r="F198" s="12">
        <v>41771</v>
      </c>
      <c r="G198" s="12">
        <v>41789</v>
      </c>
      <c r="H198" s="13">
        <v>0.05</v>
      </c>
      <c r="I198" s="13">
        <v>0.1</v>
      </c>
      <c r="J198" s="13">
        <v>0.05</v>
      </c>
      <c r="K198" s="13">
        <v>0.05</v>
      </c>
      <c r="L198" s="10">
        <v>0.06</v>
      </c>
      <c r="M198" s="10" t="s">
        <v>13</v>
      </c>
      <c r="N198" s="10">
        <v>1</v>
      </c>
    </row>
    <row r="199" spans="1:14" x14ac:dyDescent="0.25">
      <c r="A199" s="1">
        <v>74</v>
      </c>
      <c r="B199" s="3" t="s">
        <v>12</v>
      </c>
      <c r="C199" s="3">
        <v>31</v>
      </c>
      <c r="D199" s="7">
        <v>41730</v>
      </c>
      <c r="E199" s="3">
        <v>1</v>
      </c>
      <c r="F199" s="4">
        <v>41771</v>
      </c>
      <c r="G199" s="4">
        <v>41788</v>
      </c>
      <c r="H199" s="5">
        <v>0.2</v>
      </c>
      <c r="I199" s="5">
        <v>0.7</v>
      </c>
      <c r="J199" s="5">
        <v>0.7</v>
      </c>
      <c r="K199" s="5">
        <v>0.7</v>
      </c>
      <c r="L199" s="3">
        <v>7.0000000000000007E-2</v>
      </c>
      <c r="M199" s="3" t="s">
        <v>13</v>
      </c>
      <c r="N199" s="3">
        <v>1</v>
      </c>
    </row>
    <row r="200" spans="1:14" x14ac:dyDescent="0.25">
      <c r="B200" s="3" t="s">
        <v>14</v>
      </c>
      <c r="C200" s="3">
        <v>31</v>
      </c>
      <c r="E200" s="3">
        <v>1</v>
      </c>
      <c r="F200" s="4">
        <v>41771</v>
      </c>
      <c r="G200" s="4">
        <v>41795</v>
      </c>
      <c r="H200" s="5">
        <v>0.1</v>
      </c>
      <c r="I200" s="5">
        <v>0.8</v>
      </c>
      <c r="J200" s="5">
        <v>0.6</v>
      </c>
      <c r="K200" s="5">
        <v>0.2</v>
      </c>
      <c r="L200" s="3">
        <v>0.13</v>
      </c>
      <c r="M200" s="3" t="s">
        <v>13</v>
      </c>
      <c r="N200" s="3">
        <v>1</v>
      </c>
    </row>
    <row r="201" spans="1:14" x14ac:dyDescent="0.25">
      <c r="B201" s="3" t="s">
        <v>26</v>
      </c>
      <c r="C201" s="3">
        <v>31</v>
      </c>
      <c r="E201" s="3">
        <v>1</v>
      </c>
      <c r="F201" s="4">
        <v>41771</v>
      </c>
      <c r="G201" s="4">
        <v>41801</v>
      </c>
      <c r="H201" s="5">
        <v>0.5</v>
      </c>
      <c r="I201" s="5">
        <v>0.75</v>
      </c>
      <c r="J201" s="5">
        <v>0.8</v>
      </c>
      <c r="K201" s="5">
        <v>0.8</v>
      </c>
      <c r="L201" s="3">
        <v>0.11</v>
      </c>
      <c r="M201" s="3" t="s">
        <v>13</v>
      </c>
      <c r="N201" s="3">
        <v>1</v>
      </c>
    </row>
    <row r="202" spans="1:14" s="21" customFormat="1" x14ac:dyDescent="0.25">
      <c r="A202" s="16"/>
      <c r="B202" s="17" t="s">
        <v>28</v>
      </c>
      <c r="C202" s="17">
        <v>31</v>
      </c>
      <c r="D202" s="18"/>
      <c r="E202" s="17">
        <v>1</v>
      </c>
      <c r="F202" s="19">
        <v>41771</v>
      </c>
      <c r="G202" s="19">
        <v>41796</v>
      </c>
      <c r="H202" s="20">
        <v>7.0000000000000007E-2</v>
      </c>
      <c r="I202" s="20">
        <v>0.7</v>
      </c>
      <c r="J202" s="20">
        <v>0.3</v>
      </c>
      <c r="K202" s="20">
        <v>0.25</v>
      </c>
      <c r="L202" s="17">
        <v>0.13</v>
      </c>
      <c r="M202" s="17" t="s">
        <v>13</v>
      </c>
      <c r="N202" s="17">
        <v>1</v>
      </c>
    </row>
    <row r="203" spans="1:14" x14ac:dyDescent="0.25">
      <c r="A203" s="1">
        <v>75</v>
      </c>
      <c r="B203" s="3" t="s">
        <v>12</v>
      </c>
      <c r="C203" s="3">
        <v>31</v>
      </c>
      <c r="E203" s="3">
        <v>2</v>
      </c>
      <c r="F203" s="4">
        <v>41771</v>
      </c>
      <c r="G203" s="4">
        <v>41788</v>
      </c>
      <c r="H203" s="5">
        <v>0.1</v>
      </c>
      <c r="I203" s="5">
        <v>0.2</v>
      </c>
      <c r="J203" s="5">
        <v>0.2</v>
      </c>
      <c r="K203" s="5">
        <v>0.2</v>
      </c>
      <c r="L203" s="3">
        <v>0.06</v>
      </c>
      <c r="M203" s="3" t="s">
        <v>13</v>
      </c>
      <c r="N203" s="3">
        <v>1</v>
      </c>
    </row>
    <row r="204" spans="1:14" x14ac:dyDescent="0.25">
      <c r="B204" s="3" t="s">
        <v>14</v>
      </c>
      <c r="C204" s="3">
        <v>31</v>
      </c>
      <c r="E204" s="3">
        <v>2</v>
      </c>
      <c r="F204" s="4">
        <v>41771</v>
      </c>
      <c r="G204" s="4">
        <v>41795</v>
      </c>
      <c r="H204" s="5">
        <v>0.1</v>
      </c>
      <c r="I204" s="5">
        <v>0.2</v>
      </c>
      <c r="J204" s="5">
        <v>0.2</v>
      </c>
      <c r="K204" s="5">
        <v>0.1</v>
      </c>
      <c r="L204" s="3">
        <v>0.02</v>
      </c>
      <c r="M204" s="3" t="s">
        <v>13</v>
      </c>
      <c r="N204" s="3">
        <v>1</v>
      </c>
    </row>
    <row r="205" spans="1:14" x14ac:dyDescent="0.25">
      <c r="B205" s="3" t="s">
        <v>26</v>
      </c>
      <c r="C205" s="3">
        <v>31</v>
      </c>
      <c r="E205" s="3">
        <v>2</v>
      </c>
      <c r="F205" s="4">
        <v>41771</v>
      </c>
      <c r="G205" s="4">
        <v>41801</v>
      </c>
      <c r="H205" s="5">
        <v>0.15</v>
      </c>
      <c r="I205" s="5">
        <v>0.25</v>
      </c>
      <c r="J205" s="5">
        <v>0.05</v>
      </c>
      <c r="K205" s="5">
        <v>0.05</v>
      </c>
      <c r="L205" s="3">
        <v>0.02</v>
      </c>
      <c r="M205" s="3" t="s">
        <v>13</v>
      </c>
      <c r="N205" s="3">
        <v>1</v>
      </c>
    </row>
    <row r="206" spans="1:14" s="14" customFormat="1" ht="15.75" thickBot="1" x14ac:dyDescent="0.3">
      <c r="A206" s="9"/>
      <c r="B206" s="10" t="s">
        <v>28</v>
      </c>
      <c r="C206" s="10">
        <v>31</v>
      </c>
      <c r="D206" s="15"/>
      <c r="E206" s="10">
        <v>2</v>
      </c>
      <c r="F206" s="12">
        <v>41771</v>
      </c>
      <c r="G206" s="12">
        <v>41796</v>
      </c>
      <c r="H206" s="13">
        <v>0.04</v>
      </c>
      <c r="I206" s="13">
        <v>0.08</v>
      </c>
      <c r="J206" s="13">
        <v>0.02</v>
      </c>
      <c r="K206" s="13">
        <v>0.02</v>
      </c>
      <c r="L206" s="10">
        <v>0.02</v>
      </c>
      <c r="M206" s="10" t="s">
        <v>13</v>
      </c>
      <c r="N206" s="10">
        <v>1</v>
      </c>
    </row>
    <row r="207" spans="1:14" x14ac:dyDescent="0.25">
      <c r="A207" s="1">
        <v>76</v>
      </c>
      <c r="B207" s="3" t="s">
        <v>26</v>
      </c>
      <c r="C207" s="3">
        <v>32</v>
      </c>
      <c r="D207" s="7">
        <v>41556</v>
      </c>
      <c r="E207" s="3">
        <v>1</v>
      </c>
      <c r="F207" s="4">
        <v>41793</v>
      </c>
      <c r="G207" s="4">
        <v>41808</v>
      </c>
      <c r="H207" s="5">
        <v>0.65</v>
      </c>
      <c r="I207" s="5">
        <v>0.1</v>
      </c>
      <c r="J207" s="5">
        <v>0.25</v>
      </c>
      <c r="K207" s="5">
        <v>0.05</v>
      </c>
      <c r="L207" s="3">
        <v>0.1</v>
      </c>
      <c r="M207" s="3" t="s">
        <v>13</v>
      </c>
      <c r="N207" s="3">
        <v>1</v>
      </c>
    </row>
    <row r="208" spans="1:14" s="21" customFormat="1" x14ac:dyDescent="0.25">
      <c r="A208" s="16"/>
      <c r="B208" s="17" t="s">
        <v>28</v>
      </c>
      <c r="C208" s="17">
        <v>32</v>
      </c>
      <c r="D208" s="18"/>
      <c r="E208" s="17">
        <v>1</v>
      </c>
      <c r="F208" s="19">
        <v>41793</v>
      </c>
      <c r="G208" s="19">
        <v>41809</v>
      </c>
      <c r="H208" s="20">
        <v>0.02</v>
      </c>
      <c r="I208" s="20">
        <v>0.25</v>
      </c>
      <c r="J208" s="20">
        <v>0.01</v>
      </c>
      <c r="K208" s="20">
        <v>0.01</v>
      </c>
      <c r="L208" s="17">
        <v>0.05</v>
      </c>
      <c r="M208" s="17" t="s">
        <v>13</v>
      </c>
      <c r="N208" s="17">
        <v>1</v>
      </c>
    </row>
    <row r="209" spans="1:14" x14ac:dyDescent="0.25">
      <c r="A209" s="1">
        <v>77</v>
      </c>
      <c r="B209" s="3" t="s">
        <v>26</v>
      </c>
      <c r="C209" s="3">
        <v>32</v>
      </c>
      <c r="E209" s="3">
        <v>2</v>
      </c>
      <c r="F209" s="4">
        <v>41793</v>
      </c>
      <c r="G209" s="4">
        <v>41808</v>
      </c>
      <c r="H209" s="5">
        <v>0.55000000000000004</v>
      </c>
      <c r="I209" s="5">
        <v>0.1</v>
      </c>
      <c r="J209" s="5">
        <v>0.15</v>
      </c>
      <c r="K209" s="5">
        <v>0.05</v>
      </c>
      <c r="L209" s="3">
        <v>0.09</v>
      </c>
      <c r="M209" s="3" t="s">
        <v>13</v>
      </c>
      <c r="N209" s="3">
        <v>1</v>
      </c>
    </row>
    <row r="210" spans="1:14" s="21" customFormat="1" x14ac:dyDescent="0.25">
      <c r="A210" s="16"/>
      <c r="B210" s="17" t="s">
        <v>28</v>
      </c>
      <c r="C210" s="17">
        <v>32</v>
      </c>
      <c r="D210" s="18"/>
      <c r="E210" s="17">
        <v>2</v>
      </c>
      <c r="F210" s="19">
        <v>41793</v>
      </c>
      <c r="G210" s="19">
        <v>41809</v>
      </c>
      <c r="H210" s="20">
        <v>0.02</v>
      </c>
      <c r="I210" s="20">
        <v>0.25</v>
      </c>
      <c r="J210" s="20">
        <v>0.01</v>
      </c>
      <c r="K210" s="20">
        <v>0.01</v>
      </c>
      <c r="L210" s="17">
        <v>0.09</v>
      </c>
      <c r="M210" s="17" t="s">
        <v>13</v>
      </c>
      <c r="N210" s="17">
        <v>1</v>
      </c>
    </row>
    <row r="211" spans="1:14" x14ac:dyDescent="0.25">
      <c r="A211" s="1">
        <v>78</v>
      </c>
      <c r="B211" s="3" t="s">
        <v>26</v>
      </c>
      <c r="C211" s="3">
        <v>32</v>
      </c>
      <c r="E211" s="3">
        <v>3</v>
      </c>
      <c r="F211" s="4">
        <v>41793</v>
      </c>
      <c r="G211" s="4">
        <v>41808</v>
      </c>
      <c r="H211" s="5">
        <v>0.25</v>
      </c>
      <c r="I211" s="5">
        <v>0.15</v>
      </c>
      <c r="J211" s="5">
        <v>0.15</v>
      </c>
      <c r="K211" s="5">
        <v>0.05</v>
      </c>
      <c r="L211" s="3">
        <v>0.06</v>
      </c>
      <c r="M211" s="3" t="s">
        <v>13</v>
      </c>
      <c r="N211" s="3">
        <v>1</v>
      </c>
    </row>
    <row r="212" spans="1:14" s="14" customFormat="1" ht="15.75" thickBot="1" x14ac:dyDescent="0.3">
      <c r="A212" s="9"/>
      <c r="B212" s="10" t="s">
        <v>28</v>
      </c>
      <c r="C212" s="10">
        <v>32</v>
      </c>
      <c r="D212" s="15"/>
      <c r="E212" s="10">
        <v>3</v>
      </c>
      <c r="F212" s="12">
        <v>41793</v>
      </c>
      <c r="G212" s="12">
        <v>41809</v>
      </c>
      <c r="H212" s="13">
        <v>0.02</v>
      </c>
      <c r="I212" s="13">
        <v>0.15</v>
      </c>
      <c r="J212" s="13">
        <v>0.01</v>
      </c>
      <c r="K212" s="13">
        <v>0.01</v>
      </c>
      <c r="L212" s="10">
        <v>0.06</v>
      </c>
      <c r="M212" s="10" t="s">
        <v>13</v>
      </c>
      <c r="N212" s="10">
        <v>1</v>
      </c>
    </row>
    <row r="213" spans="1:14" x14ac:dyDescent="0.25">
      <c r="A213" s="1">
        <v>79</v>
      </c>
      <c r="B213" s="3" t="s">
        <v>12</v>
      </c>
      <c r="C213" s="3">
        <v>33</v>
      </c>
      <c r="D213" s="7">
        <v>41753</v>
      </c>
      <c r="E213" s="3">
        <v>1</v>
      </c>
      <c r="F213" s="4">
        <v>41793</v>
      </c>
      <c r="G213" s="4">
        <v>41796</v>
      </c>
      <c r="H213" s="5">
        <v>0.2</v>
      </c>
      <c r="I213" s="5">
        <v>0.05</v>
      </c>
      <c r="J213" s="5">
        <v>0.05</v>
      </c>
      <c r="K213" s="5">
        <v>0.1</v>
      </c>
      <c r="L213" s="3">
        <v>0.33</v>
      </c>
      <c r="M213" s="3" t="s">
        <v>16</v>
      </c>
      <c r="N213" s="3">
        <v>1</v>
      </c>
    </row>
    <row r="214" spans="1:14" x14ac:dyDescent="0.25">
      <c r="B214" s="3" t="s">
        <v>14</v>
      </c>
      <c r="C214" s="3">
        <v>33</v>
      </c>
      <c r="E214" s="3">
        <v>1</v>
      </c>
      <c r="F214" s="4">
        <v>41793</v>
      </c>
      <c r="G214" s="4">
        <v>41809</v>
      </c>
      <c r="H214" s="5">
        <v>0.1</v>
      </c>
      <c r="I214" s="5">
        <v>0.1</v>
      </c>
      <c r="J214" s="5">
        <v>0.05</v>
      </c>
      <c r="K214" s="5">
        <v>0.05</v>
      </c>
      <c r="L214" s="3">
        <v>0.63</v>
      </c>
      <c r="M214" s="3" t="s">
        <v>16</v>
      </c>
      <c r="N214" s="3">
        <v>1</v>
      </c>
    </row>
    <row r="215" spans="1:14" s="14" customFormat="1" ht="15.75" thickBot="1" x14ac:dyDescent="0.3">
      <c r="A215" s="9"/>
      <c r="B215" s="10" t="s">
        <v>28</v>
      </c>
      <c r="C215" s="10">
        <v>33</v>
      </c>
      <c r="D215" s="15"/>
      <c r="E215" s="10">
        <v>1</v>
      </c>
      <c r="F215" s="12">
        <v>41793</v>
      </c>
      <c r="G215" s="12">
        <v>41809</v>
      </c>
      <c r="H215" s="13">
        <v>0.02</v>
      </c>
      <c r="I215" s="13">
        <v>0.2</v>
      </c>
      <c r="J215" s="13">
        <v>0.03</v>
      </c>
      <c r="K215" s="13">
        <v>0.03</v>
      </c>
      <c r="L215" s="10">
        <v>0.63</v>
      </c>
      <c r="M215" s="10" t="s">
        <v>16</v>
      </c>
      <c r="N215" s="10">
        <v>1</v>
      </c>
    </row>
    <row r="216" spans="1:14" x14ac:dyDescent="0.25">
      <c r="A216" s="1">
        <v>80</v>
      </c>
      <c r="B216" s="3" t="s">
        <v>14</v>
      </c>
      <c r="C216" s="3">
        <v>34</v>
      </c>
      <c r="D216" s="7">
        <v>41780</v>
      </c>
      <c r="E216" s="3">
        <v>1</v>
      </c>
      <c r="F216" s="4">
        <v>41793</v>
      </c>
      <c r="G216" s="4">
        <v>41809</v>
      </c>
      <c r="H216" s="5">
        <v>0.1</v>
      </c>
      <c r="I216" s="5">
        <v>0.1</v>
      </c>
      <c r="J216" s="5">
        <v>0.05</v>
      </c>
      <c r="K216" s="5">
        <v>0.05</v>
      </c>
      <c r="L216" s="3">
        <v>7.0000000000000007E-2</v>
      </c>
      <c r="M216" s="3" t="s">
        <v>16</v>
      </c>
      <c r="N216" s="3">
        <v>1</v>
      </c>
    </row>
    <row r="217" spans="1:14" x14ac:dyDescent="0.25">
      <c r="B217" s="3" t="s">
        <v>26</v>
      </c>
      <c r="C217" s="3">
        <v>34</v>
      </c>
      <c r="E217" s="3">
        <v>1</v>
      </c>
      <c r="F217" s="4">
        <v>41793</v>
      </c>
      <c r="G217" s="4">
        <v>41807</v>
      </c>
      <c r="H217" s="5">
        <v>0.05</v>
      </c>
      <c r="I217" s="5">
        <v>1</v>
      </c>
      <c r="J217" s="5">
        <v>0.9</v>
      </c>
      <c r="K217" s="5">
        <v>0.95</v>
      </c>
      <c r="L217" s="3">
        <v>0.06</v>
      </c>
      <c r="M217" s="3" t="s">
        <v>16</v>
      </c>
      <c r="N217" s="3">
        <v>1</v>
      </c>
    </row>
    <row r="218" spans="1:14" s="14" customFormat="1" ht="15.75" thickBot="1" x14ac:dyDescent="0.3">
      <c r="A218" s="9"/>
      <c r="B218" s="10" t="s">
        <v>28</v>
      </c>
      <c r="C218" s="10">
        <v>34</v>
      </c>
      <c r="D218" s="15"/>
      <c r="E218" s="10">
        <v>1</v>
      </c>
      <c r="F218" s="12">
        <v>41793</v>
      </c>
      <c r="G218" s="12">
        <v>41809</v>
      </c>
      <c r="H218" s="13">
        <v>0.06</v>
      </c>
      <c r="I218" s="13">
        <v>7.0000000000000007E-2</v>
      </c>
      <c r="J218" s="13">
        <v>0.05</v>
      </c>
      <c r="K218" s="13">
        <v>0.05</v>
      </c>
      <c r="L218" s="10">
        <v>7.0000000000000007E-2</v>
      </c>
      <c r="M218" s="10" t="s">
        <v>16</v>
      </c>
      <c r="N218" s="10">
        <v>1</v>
      </c>
    </row>
    <row r="219" spans="1:14" x14ac:dyDescent="0.25">
      <c r="A219" s="1">
        <v>81</v>
      </c>
      <c r="B219" s="3" t="s">
        <v>12</v>
      </c>
      <c r="C219" s="3">
        <v>35</v>
      </c>
      <c r="D219" s="7">
        <v>41765</v>
      </c>
      <c r="E219" s="3">
        <v>1</v>
      </c>
      <c r="F219" s="4">
        <v>41793</v>
      </c>
      <c r="G219" s="4">
        <v>41800</v>
      </c>
      <c r="H219" s="5">
        <v>0.1</v>
      </c>
      <c r="I219" s="5">
        <v>0.2</v>
      </c>
      <c r="J219" s="5">
        <v>0.2</v>
      </c>
      <c r="K219" s="5">
        <v>0.2</v>
      </c>
      <c r="L219" s="3">
        <v>0.03</v>
      </c>
      <c r="M219" s="3" t="s">
        <v>13</v>
      </c>
      <c r="N219" s="3">
        <v>1</v>
      </c>
    </row>
    <row r="220" spans="1:14" x14ac:dyDescent="0.25">
      <c r="B220" s="3" t="s">
        <v>14</v>
      </c>
      <c r="C220" s="3">
        <v>35</v>
      </c>
      <c r="E220" s="3">
        <v>1</v>
      </c>
      <c r="F220" s="4">
        <v>41793</v>
      </c>
      <c r="G220" s="4">
        <v>41809</v>
      </c>
      <c r="H220" s="5">
        <v>7.0000000000000007E-2</v>
      </c>
      <c r="I220" s="5">
        <v>0.06</v>
      </c>
      <c r="J220" s="5">
        <v>0.03</v>
      </c>
      <c r="K220" s="5">
        <v>0.03</v>
      </c>
      <c r="L220" s="3">
        <v>0.03</v>
      </c>
      <c r="M220" s="3" t="s">
        <v>13</v>
      </c>
      <c r="N220" s="3">
        <v>1</v>
      </c>
    </row>
    <row r="221" spans="1:14" s="21" customFormat="1" x14ac:dyDescent="0.25">
      <c r="A221" s="16"/>
      <c r="B221" s="17" t="s">
        <v>28</v>
      </c>
      <c r="C221" s="17">
        <v>35</v>
      </c>
      <c r="D221" s="18"/>
      <c r="E221" s="17">
        <v>1</v>
      </c>
      <c r="F221" s="19">
        <v>41793</v>
      </c>
      <c r="G221" s="19">
        <v>41809</v>
      </c>
      <c r="H221" s="20">
        <v>0.15</v>
      </c>
      <c r="I221" s="20">
        <v>0.2</v>
      </c>
      <c r="J221" s="20">
        <v>0.05</v>
      </c>
      <c r="K221" s="20">
        <v>0.05</v>
      </c>
      <c r="L221" s="17">
        <v>0.03</v>
      </c>
      <c r="M221" s="17" t="s">
        <v>13</v>
      </c>
      <c r="N221" s="17">
        <v>1</v>
      </c>
    </row>
    <row r="222" spans="1:14" x14ac:dyDescent="0.25">
      <c r="A222" s="1">
        <v>82</v>
      </c>
      <c r="B222" s="3" t="s">
        <v>12</v>
      </c>
      <c r="C222" s="3">
        <v>35</v>
      </c>
      <c r="E222" s="3">
        <v>2</v>
      </c>
      <c r="F222" s="4">
        <v>41793</v>
      </c>
      <c r="G222" s="4">
        <v>41800</v>
      </c>
      <c r="H222" s="5">
        <v>0.1</v>
      </c>
      <c r="I222" s="5">
        <v>0.4</v>
      </c>
      <c r="J222" s="5">
        <v>0.4</v>
      </c>
      <c r="K222" s="5">
        <v>0.05</v>
      </c>
      <c r="L222" s="3">
        <v>0.13</v>
      </c>
      <c r="M222" s="3" t="s">
        <v>13</v>
      </c>
      <c r="N222" s="3">
        <v>1</v>
      </c>
    </row>
    <row r="223" spans="1:14" x14ac:dyDescent="0.25">
      <c r="B223" s="3" t="s">
        <v>14</v>
      </c>
      <c r="C223" s="3">
        <v>35</v>
      </c>
      <c r="E223" s="3">
        <v>2</v>
      </c>
      <c r="F223" s="4">
        <v>41793</v>
      </c>
      <c r="G223" s="4">
        <v>41809</v>
      </c>
      <c r="H223" s="5">
        <v>0.02</v>
      </c>
      <c r="I223" s="5">
        <v>0.15</v>
      </c>
      <c r="J223" s="5">
        <v>0.1</v>
      </c>
      <c r="K223" s="5">
        <v>0.01</v>
      </c>
      <c r="L223" s="3">
        <v>0.06</v>
      </c>
      <c r="M223" s="3" t="s">
        <v>13</v>
      </c>
      <c r="N223" s="3">
        <v>1</v>
      </c>
    </row>
    <row r="224" spans="1:14" s="14" customFormat="1" ht="15.75" thickBot="1" x14ac:dyDescent="0.3">
      <c r="A224" s="9"/>
      <c r="B224" s="10" t="s">
        <v>28</v>
      </c>
      <c r="C224" s="10">
        <v>35</v>
      </c>
      <c r="D224" s="15"/>
      <c r="E224" s="10">
        <v>2</v>
      </c>
      <c r="F224" s="12">
        <v>41793</v>
      </c>
      <c r="G224" s="12">
        <v>41809</v>
      </c>
      <c r="H224" s="13">
        <v>0.15</v>
      </c>
      <c r="I224" s="13">
        <v>0.15</v>
      </c>
      <c r="J224" s="13">
        <v>0.2</v>
      </c>
      <c r="K224" s="13">
        <v>0.2</v>
      </c>
      <c r="L224" s="10">
        <v>0.06</v>
      </c>
      <c r="M224" s="10" t="s">
        <v>13</v>
      </c>
      <c r="N224" s="10">
        <v>1</v>
      </c>
    </row>
    <row r="225" spans="1:14" x14ac:dyDescent="0.25">
      <c r="A225" s="1">
        <v>83</v>
      </c>
      <c r="B225" s="3" t="s">
        <v>29</v>
      </c>
      <c r="C225" s="3">
        <v>36</v>
      </c>
      <c r="D225" s="7">
        <v>41775</v>
      </c>
      <c r="E225" s="3">
        <v>3</v>
      </c>
      <c r="F225" s="4">
        <v>41793</v>
      </c>
      <c r="G225" s="4">
        <v>41809</v>
      </c>
      <c r="H225" s="5">
        <v>0.25</v>
      </c>
      <c r="I225" s="5">
        <v>0.3</v>
      </c>
      <c r="J225" s="5">
        <v>0.2</v>
      </c>
      <c r="K225" s="5">
        <v>0.2</v>
      </c>
      <c r="L225" s="3">
        <v>0.03</v>
      </c>
      <c r="M225" s="3" t="s">
        <v>13</v>
      </c>
      <c r="N225" s="3">
        <v>1</v>
      </c>
    </row>
    <row r="226" spans="1:14" x14ac:dyDescent="0.25">
      <c r="B226" s="3" t="s">
        <v>26</v>
      </c>
      <c r="C226" s="3">
        <v>36</v>
      </c>
      <c r="E226" s="3">
        <v>3</v>
      </c>
      <c r="F226" s="4">
        <v>41793</v>
      </c>
      <c r="G226" s="4">
        <v>41807</v>
      </c>
      <c r="H226" s="5">
        <v>0.35</v>
      </c>
      <c r="I226" s="5">
        <v>0.6</v>
      </c>
      <c r="J226" s="5">
        <v>0.55000000000000004</v>
      </c>
      <c r="K226" s="5">
        <v>0.3</v>
      </c>
      <c r="L226" s="3">
        <v>0.03</v>
      </c>
      <c r="M226" s="3" t="s">
        <v>13</v>
      </c>
      <c r="N226" s="3">
        <v>1</v>
      </c>
    </row>
    <row r="227" spans="1:14" s="14" customFormat="1" ht="15.75" thickBot="1" x14ac:dyDescent="0.3">
      <c r="A227" s="9"/>
      <c r="B227" s="10" t="s">
        <v>28</v>
      </c>
      <c r="C227" s="10">
        <v>36</v>
      </c>
      <c r="D227" s="15"/>
      <c r="E227" s="10">
        <v>3</v>
      </c>
      <c r="F227" s="12">
        <v>41793</v>
      </c>
      <c r="G227" s="12">
        <v>41809</v>
      </c>
      <c r="H227" s="13">
        <v>0.02</v>
      </c>
      <c r="I227" s="13">
        <v>0.3</v>
      </c>
      <c r="J227" s="13">
        <v>0.15</v>
      </c>
      <c r="K227" s="13">
        <v>0.01</v>
      </c>
      <c r="L227" s="10">
        <v>0.03</v>
      </c>
      <c r="M227" s="10" t="s">
        <v>13</v>
      </c>
      <c r="N227" s="10">
        <v>1</v>
      </c>
    </row>
    <row r="228" spans="1:14" x14ac:dyDescent="0.25">
      <c r="A228" s="1">
        <v>84</v>
      </c>
      <c r="B228" s="3" t="s">
        <v>29</v>
      </c>
      <c r="C228" s="3">
        <v>37</v>
      </c>
      <c r="D228" s="7">
        <v>41775</v>
      </c>
      <c r="E228" s="3">
        <v>2</v>
      </c>
      <c r="F228" s="4">
        <v>41793</v>
      </c>
      <c r="G228" s="4">
        <v>41809</v>
      </c>
      <c r="H228" s="5">
        <v>0.05</v>
      </c>
      <c r="I228" s="5">
        <v>0.25</v>
      </c>
      <c r="J228" s="5">
        <v>0.15</v>
      </c>
      <c r="K228" s="5">
        <v>0.1</v>
      </c>
      <c r="L228" s="3">
        <v>0.09</v>
      </c>
      <c r="M228" s="3" t="s">
        <v>13</v>
      </c>
      <c r="N228" s="3">
        <v>1</v>
      </c>
    </row>
    <row r="229" spans="1:14" x14ac:dyDescent="0.25">
      <c r="B229" s="3" t="s">
        <v>26</v>
      </c>
      <c r="C229" s="3">
        <v>37</v>
      </c>
      <c r="E229" s="3">
        <v>2</v>
      </c>
      <c r="F229" s="4">
        <v>41793</v>
      </c>
      <c r="G229" s="4">
        <v>41807</v>
      </c>
      <c r="H229" s="5">
        <v>0.4</v>
      </c>
      <c r="I229" s="5">
        <v>0.5</v>
      </c>
      <c r="J229" s="5">
        <v>0.5</v>
      </c>
      <c r="K229" s="5">
        <v>0.65</v>
      </c>
      <c r="L229" s="3">
        <v>0.11</v>
      </c>
      <c r="M229" s="3" t="s">
        <v>13</v>
      </c>
      <c r="N229" s="3">
        <v>1</v>
      </c>
    </row>
    <row r="230" spans="1:14" s="14" customFormat="1" ht="15.75" thickBot="1" x14ac:dyDescent="0.3">
      <c r="A230" s="9"/>
      <c r="B230" s="10" t="s">
        <v>28</v>
      </c>
      <c r="C230" s="10">
        <v>37</v>
      </c>
      <c r="D230" s="15"/>
      <c r="E230" s="10">
        <v>2</v>
      </c>
      <c r="F230" s="12">
        <v>41793</v>
      </c>
      <c r="G230" s="12">
        <v>41809</v>
      </c>
      <c r="H230" s="13">
        <v>0.03</v>
      </c>
      <c r="I230" s="13">
        <v>0.2</v>
      </c>
      <c r="J230" s="13">
        <v>0.15</v>
      </c>
      <c r="K230" s="13">
        <v>0.15</v>
      </c>
      <c r="L230" s="10">
        <v>0.09</v>
      </c>
      <c r="M230" s="10" t="s">
        <v>13</v>
      </c>
      <c r="N230" s="10">
        <v>1</v>
      </c>
    </row>
    <row r="231" spans="1:14" x14ac:dyDescent="0.25">
      <c r="A231" s="1">
        <v>85</v>
      </c>
      <c r="B231" s="3" t="s">
        <v>12</v>
      </c>
      <c r="C231" s="3">
        <v>38</v>
      </c>
      <c r="D231" s="7">
        <v>41746</v>
      </c>
      <c r="E231" s="3">
        <v>1</v>
      </c>
      <c r="F231" s="4">
        <v>41793</v>
      </c>
      <c r="G231" s="4">
        <v>41796</v>
      </c>
      <c r="H231" s="5">
        <v>0.2</v>
      </c>
      <c r="I231" s="5">
        <v>0.8</v>
      </c>
      <c r="J231" s="5">
        <v>0.8</v>
      </c>
      <c r="K231" s="5">
        <v>0.75</v>
      </c>
      <c r="L231" s="3">
        <v>0.28000000000000003</v>
      </c>
      <c r="M231" s="3" t="s">
        <v>13</v>
      </c>
      <c r="N231" s="3">
        <v>1</v>
      </c>
    </row>
    <row r="232" spans="1:14" x14ac:dyDescent="0.25">
      <c r="B232" s="3" t="s">
        <v>14</v>
      </c>
      <c r="C232" s="3">
        <v>38</v>
      </c>
      <c r="E232" s="3">
        <v>1</v>
      </c>
      <c r="F232" s="4">
        <v>41793</v>
      </c>
      <c r="G232" s="4">
        <v>41809</v>
      </c>
      <c r="H232" s="5">
        <v>0.3</v>
      </c>
      <c r="I232" s="5">
        <v>0.75</v>
      </c>
      <c r="J232" s="5">
        <v>0.75</v>
      </c>
      <c r="K232" s="5">
        <v>0.75</v>
      </c>
      <c r="L232" s="3">
        <v>7.0000000000000007E-2</v>
      </c>
      <c r="M232" s="3" t="s">
        <v>13</v>
      </c>
      <c r="N232" s="3">
        <v>1</v>
      </c>
    </row>
    <row r="233" spans="1:14" s="14" customFormat="1" ht="15.75" thickBot="1" x14ac:dyDescent="0.3">
      <c r="A233" s="9"/>
      <c r="B233" s="10" t="s">
        <v>28</v>
      </c>
      <c r="C233" s="10">
        <v>38</v>
      </c>
      <c r="D233" s="15"/>
      <c r="E233" s="10">
        <v>1</v>
      </c>
      <c r="F233" s="12">
        <v>41793</v>
      </c>
      <c r="G233" s="12">
        <v>41809</v>
      </c>
      <c r="H233" s="13">
        <v>0.25</v>
      </c>
      <c r="I233" s="13">
        <v>0.85</v>
      </c>
      <c r="J233" s="13">
        <v>0.05</v>
      </c>
      <c r="K233" s="13">
        <v>0.05</v>
      </c>
      <c r="L233" s="10">
        <v>7.0000000000000007E-2</v>
      </c>
      <c r="M233" s="10" t="s">
        <v>13</v>
      </c>
      <c r="N233" s="10">
        <v>1</v>
      </c>
    </row>
    <row r="234" spans="1:14" x14ac:dyDescent="0.25">
      <c r="A234" s="1">
        <v>86</v>
      </c>
      <c r="B234" s="3" t="s">
        <v>12</v>
      </c>
      <c r="C234" s="3">
        <v>39</v>
      </c>
      <c r="D234" s="7">
        <v>41758</v>
      </c>
      <c r="E234" s="3">
        <v>1</v>
      </c>
      <c r="F234" s="4">
        <v>41799</v>
      </c>
      <c r="G234" s="4">
        <v>41802</v>
      </c>
      <c r="H234" s="5">
        <v>0.3</v>
      </c>
      <c r="I234" s="5">
        <v>0.7</v>
      </c>
      <c r="J234" s="5">
        <v>0.8</v>
      </c>
      <c r="K234" s="5">
        <v>0.8</v>
      </c>
      <c r="L234" s="3">
        <v>0.92</v>
      </c>
      <c r="M234" s="3" t="s">
        <v>16</v>
      </c>
      <c r="N234" s="3">
        <v>1</v>
      </c>
    </row>
    <row r="235" spans="1:14" s="14" customFormat="1" ht="15.75" thickBot="1" x14ac:dyDescent="0.3">
      <c r="A235" s="9">
        <v>87</v>
      </c>
      <c r="B235" s="10" t="s">
        <v>12</v>
      </c>
      <c r="C235" s="10">
        <v>39</v>
      </c>
      <c r="D235" s="15"/>
      <c r="E235" s="10">
        <v>2</v>
      </c>
      <c r="F235" s="12">
        <v>41799</v>
      </c>
      <c r="G235" s="12">
        <v>41802</v>
      </c>
      <c r="H235" s="13">
        <v>0.9</v>
      </c>
      <c r="I235" s="13">
        <v>0.95</v>
      </c>
      <c r="J235" s="13">
        <v>0.95</v>
      </c>
      <c r="K235" s="13">
        <v>0.95</v>
      </c>
      <c r="L235" s="10">
        <v>0.93</v>
      </c>
      <c r="M235" s="10" t="s">
        <v>16</v>
      </c>
      <c r="N235" s="10">
        <v>0</v>
      </c>
    </row>
    <row r="236" spans="1:14" x14ac:dyDescent="0.25">
      <c r="A236" s="1">
        <v>88</v>
      </c>
      <c r="B236" s="3" t="s">
        <v>12</v>
      </c>
      <c r="C236" s="3">
        <v>40</v>
      </c>
      <c r="D236" s="7">
        <v>41781</v>
      </c>
      <c r="E236" s="3">
        <v>1</v>
      </c>
      <c r="F236" s="4">
        <v>41799</v>
      </c>
      <c r="G236" s="4">
        <v>41802</v>
      </c>
      <c r="H236" s="5">
        <v>0.2</v>
      </c>
      <c r="I236" s="5">
        <v>0.5</v>
      </c>
      <c r="J236" s="5">
        <v>0.5</v>
      </c>
      <c r="K236" s="5">
        <v>0.5</v>
      </c>
      <c r="L236" s="3">
        <v>0.25</v>
      </c>
      <c r="M236" s="3" t="s">
        <v>13</v>
      </c>
      <c r="N236" s="3">
        <v>1</v>
      </c>
    </row>
    <row r="237" spans="1:14" s="21" customFormat="1" x14ac:dyDescent="0.25">
      <c r="A237" s="16"/>
      <c r="B237" s="17" t="s">
        <v>26</v>
      </c>
      <c r="C237" s="17">
        <v>40</v>
      </c>
      <c r="D237" s="18"/>
      <c r="E237" s="17">
        <v>1</v>
      </c>
      <c r="F237" s="19">
        <v>41799</v>
      </c>
      <c r="G237" s="19">
        <v>41813</v>
      </c>
      <c r="H237" s="20">
        <v>0.65</v>
      </c>
      <c r="I237" s="20">
        <v>0.75</v>
      </c>
      <c r="J237" s="20">
        <v>0.65</v>
      </c>
      <c r="K237" s="20">
        <v>0.2</v>
      </c>
      <c r="L237" s="17">
        <v>0.16</v>
      </c>
      <c r="M237" s="17" t="s">
        <v>13</v>
      </c>
      <c r="N237" s="17">
        <v>1</v>
      </c>
    </row>
    <row r="238" spans="1:14" x14ac:dyDescent="0.25">
      <c r="A238" s="1">
        <v>89</v>
      </c>
      <c r="B238" s="3" t="s">
        <v>12</v>
      </c>
      <c r="C238" s="3">
        <v>40</v>
      </c>
      <c r="E238" s="3">
        <v>2</v>
      </c>
      <c r="F238" s="4">
        <v>41799</v>
      </c>
      <c r="G238" s="4">
        <v>41802</v>
      </c>
      <c r="H238" s="5">
        <v>0.2</v>
      </c>
      <c r="I238" s="5">
        <v>0.5</v>
      </c>
      <c r="J238" s="5">
        <v>0.5</v>
      </c>
      <c r="K238" s="5">
        <v>0.5</v>
      </c>
      <c r="L238" s="3">
        <v>0.21</v>
      </c>
      <c r="M238" s="3" t="s">
        <v>16</v>
      </c>
      <c r="N238" s="3">
        <v>1</v>
      </c>
    </row>
    <row r="239" spans="1:14" s="14" customFormat="1" ht="15.75" thickBot="1" x14ac:dyDescent="0.3">
      <c r="A239" s="9"/>
      <c r="B239" s="10" t="s">
        <v>26</v>
      </c>
      <c r="C239" s="10">
        <v>40</v>
      </c>
      <c r="D239" s="15"/>
      <c r="E239" s="10">
        <v>2</v>
      </c>
      <c r="F239" s="12">
        <v>41799</v>
      </c>
      <c r="G239" s="12">
        <v>41813</v>
      </c>
      <c r="H239" s="13">
        <v>0.7</v>
      </c>
      <c r="I239" s="13">
        <v>0.99</v>
      </c>
      <c r="J239" s="13">
        <v>0.9</v>
      </c>
      <c r="K239" s="13">
        <v>0.9</v>
      </c>
      <c r="L239" s="10">
        <v>0.35</v>
      </c>
      <c r="M239" s="10" t="s">
        <v>16</v>
      </c>
      <c r="N239" s="10">
        <v>1</v>
      </c>
    </row>
    <row r="240" spans="1:14" x14ac:dyDescent="0.25">
      <c r="A240" s="1">
        <v>90</v>
      </c>
      <c r="B240" s="3" t="s">
        <v>12</v>
      </c>
      <c r="C240" s="3">
        <v>41</v>
      </c>
      <c r="D240" s="7">
        <v>41749</v>
      </c>
      <c r="E240" s="3">
        <v>1</v>
      </c>
      <c r="F240" s="4">
        <v>41799</v>
      </c>
      <c r="G240" s="4">
        <v>41802</v>
      </c>
      <c r="H240" s="5">
        <v>0.1</v>
      </c>
      <c r="I240" s="5">
        <v>0.45</v>
      </c>
      <c r="J240" s="5">
        <v>0.35</v>
      </c>
      <c r="K240" s="5">
        <v>0.25</v>
      </c>
      <c r="L240" s="3">
        <v>0.25</v>
      </c>
      <c r="M240" s="3" t="s">
        <v>13</v>
      </c>
      <c r="N240" s="3">
        <v>0</v>
      </c>
    </row>
    <row r="241" spans="1:14" s="21" customFormat="1" x14ac:dyDescent="0.25">
      <c r="A241" s="16"/>
      <c r="B241" s="17" t="s">
        <v>26</v>
      </c>
      <c r="C241" s="17">
        <v>41</v>
      </c>
      <c r="D241" s="18"/>
      <c r="E241" s="17">
        <v>1</v>
      </c>
      <c r="F241" s="19">
        <v>41799</v>
      </c>
      <c r="G241" s="19">
        <v>41809</v>
      </c>
      <c r="H241" s="20">
        <v>0.4</v>
      </c>
      <c r="I241" s="20">
        <v>0.3</v>
      </c>
      <c r="J241" s="20">
        <v>0.2</v>
      </c>
      <c r="K241" s="20">
        <v>0.4</v>
      </c>
      <c r="L241" s="17">
        <v>0.24</v>
      </c>
      <c r="M241" s="17" t="s">
        <v>13</v>
      </c>
      <c r="N241" s="17">
        <v>0</v>
      </c>
    </row>
    <row r="242" spans="1:14" x14ac:dyDescent="0.25">
      <c r="A242" s="1">
        <v>91</v>
      </c>
      <c r="B242" s="3" t="s">
        <v>12</v>
      </c>
      <c r="C242" s="3">
        <v>41</v>
      </c>
      <c r="E242" s="3">
        <v>2</v>
      </c>
      <c r="F242" s="4">
        <v>41799</v>
      </c>
      <c r="G242" s="4">
        <v>41802</v>
      </c>
      <c r="H242" s="5">
        <v>0.1</v>
      </c>
      <c r="I242" s="5">
        <v>0.45</v>
      </c>
      <c r="J242" s="5">
        <v>0.35</v>
      </c>
      <c r="K242" s="5">
        <v>0.25</v>
      </c>
      <c r="L242" s="3">
        <v>0.23</v>
      </c>
      <c r="M242" s="3" t="s">
        <v>13</v>
      </c>
      <c r="N242" s="3">
        <v>0</v>
      </c>
    </row>
    <row r="243" spans="1:14" s="21" customFormat="1" x14ac:dyDescent="0.25">
      <c r="A243" s="16"/>
      <c r="B243" s="17" t="s">
        <v>26</v>
      </c>
      <c r="C243" s="17">
        <v>41</v>
      </c>
      <c r="D243" s="18"/>
      <c r="E243" s="17">
        <v>2</v>
      </c>
      <c r="F243" s="19">
        <v>41799</v>
      </c>
      <c r="G243" s="19">
        <v>41809</v>
      </c>
      <c r="H243" s="20">
        <v>0.4</v>
      </c>
      <c r="I243" s="20">
        <v>0.3</v>
      </c>
      <c r="J243" s="20">
        <v>0.2</v>
      </c>
      <c r="K243" s="20">
        <v>0.4</v>
      </c>
      <c r="L243" s="17">
        <v>0.22</v>
      </c>
      <c r="M243" s="17" t="s">
        <v>13</v>
      </c>
      <c r="N243" s="17">
        <v>0</v>
      </c>
    </row>
    <row r="244" spans="1:14" x14ac:dyDescent="0.25">
      <c r="A244" s="1">
        <v>92</v>
      </c>
      <c r="B244" s="3" t="s">
        <v>12</v>
      </c>
      <c r="C244" s="3">
        <v>41</v>
      </c>
      <c r="E244" s="3">
        <v>3</v>
      </c>
      <c r="F244" s="4">
        <v>41799</v>
      </c>
      <c r="G244" s="4">
        <v>41802</v>
      </c>
      <c r="H244" s="5">
        <v>0.1</v>
      </c>
      <c r="I244" s="5">
        <v>0.65</v>
      </c>
      <c r="J244" s="5">
        <v>0.6</v>
      </c>
      <c r="K244" s="5">
        <v>0.5</v>
      </c>
      <c r="L244" s="3">
        <v>0.09</v>
      </c>
      <c r="M244" s="3" t="s">
        <v>13</v>
      </c>
      <c r="N244" s="3">
        <v>0</v>
      </c>
    </row>
    <row r="245" spans="1:14" s="21" customFormat="1" x14ac:dyDescent="0.25">
      <c r="A245" s="16"/>
      <c r="B245" s="17" t="s">
        <v>26</v>
      </c>
      <c r="C245" s="17">
        <v>41</v>
      </c>
      <c r="D245" s="18"/>
      <c r="E245" s="17">
        <v>3</v>
      </c>
      <c r="F245" s="19">
        <v>41799</v>
      </c>
      <c r="G245" s="19">
        <v>41809</v>
      </c>
      <c r="H245" s="20">
        <v>0.25</v>
      </c>
      <c r="I245" s="20">
        <v>0.55000000000000004</v>
      </c>
      <c r="J245" s="20">
        <v>0.45</v>
      </c>
      <c r="K245" s="20">
        <v>0.25</v>
      </c>
      <c r="L245" s="17">
        <v>0.09</v>
      </c>
      <c r="M245" s="17" t="s">
        <v>13</v>
      </c>
      <c r="N245" s="17">
        <v>0</v>
      </c>
    </row>
    <row r="246" spans="1:14" x14ac:dyDescent="0.25">
      <c r="A246" s="1">
        <v>93</v>
      </c>
      <c r="B246" s="3" t="s">
        <v>12</v>
      </c>
      <c r="C246" s="3">
        <v>41</v>
      </c>
      <c r="E246" s="3">
        <v>4</v>
      </c>
      <c r="F246" s="4">
        <v>41799</v>
      </c>
      <c r="G246" s="4">
        <v>41802</v>
      </c>
      <c r="H246" s="5">
        <v>0.1</v>
      </c>
      <c r="I246" s="5">
        <v>0.6</v>
      </c>
      <c r="J246" s="5">
        <v>0.6</v>
      </c>
      <c r="K246" s="5">
        <v>0.55000000000000004</v>
      </c>
      <c r="L246" s="3">
        <v>0.28000000000000003</v>
      </c>
      <c r="M246" s="3" t="s">
        <v>13</v>
      </c>
      <c r="N246" s="3">
        <v>0</v>
      </c>
    </row>
    <row r="247" spans="1:14" s="21" customFormat="1" x14ac:dyDescent="0.25">
      <c r="A247" s="16"/>
      <c r="B247" s="17" t="s">
        <v>26</v>
      </c>
      <c r="C247" s="17">
        <v>41</v>
      </c>
      <c r="D247" s="18"/>
      <c r="E247" s="17">
        <v>4</v>
      </c>
      <c r="F247" s="19">
        <v>41799</v>
      </c>
      <c r="G247" s="19">
        <v>41809</v>
      </c>
      <c r="H247" s="20">
        <v>0.3</v>
      </c>
      <c r="I247" s="20">
        <v>0.3</v>
      </c>
      <c r="J247" s="20">
        <v>0.25</v>
      </c>
      <c r="K247" s="20">
        <v>0.3</v>
      </c>
      <c r="L247" s="17">
        <v>0.25</v>
      </c>
      <c r="M247" s="17" t="s">
        <v>13</v>
      </c>
      <c r="N247" s="17">
        <v>0</v>
      </c>
    </row>
    <row r="248" spans="1:14" x14ac:dyDescent="0.25">
      <c r="A248" s="1">
        <v>94</v>
      </c>
      <c r="B248" s="3" t="s">
        <v>12</v>
      </c>
      <c r="C248" s="3">
        <v>41</v>
      </c>
      <c r="E248" s="3">
        <v>5</v>
      </c>
      <c r="F248" s="4">
        <v>41799</v>
      </c>
      <c r="G248" s="4">
        <v>41802</v>
      </c>
      <c r="H248" s="5">
        <v>0.1</v>
      </c>
      <c r="I248" s="5">
        <v>0.05</v>
      </c>
      <c r="J248" s="5">
        <v>0.01</v>
      </c>
      <c r="K248" s="5">
        <v>0</v>
      </c>
      <c r="L248" s="3">
        <v>0.04</v>
      </c>
      <c r="M248" s="3" t="s">
        <v>13</v>
      </c>
      <c r="N248" s="3">
        <v>1</v>
      </c>
    </row>
    <row r="249" spans="1:14" s="21" customFormat="1" x14ac:dyDescent="0.25">
      <c r="A249" s="16"/>
      <c r="B249" s="17" t="s">
        <v>26</v>
      </c>
      <c r="C249" s="17">
        <v>41</v>
      </c>
      <c r="D249" s="18"/>
      <c r="E249" s="17">
        <v>5</v>
      </c>
      <c r="F249" s="19">
        <v>41799</v>
      </c>
      <c r="G249" s="19">
        <v>41809</v>
      </c>
      <c r="H249" s="20">
        <v>0.25</v>
      </c>
      <c r="I249" s="20">
        <v>0.1</v>
      </c>
      <c r="J249" s="20">
        <v>0.05</v>
      </c>
      <c r="K249" s="20">
        <v>0.1</v>
      </c>
      <c r="L249" s="17">
        <v>0.03</v>
      </c>
      <c r="M249" s="17" t="s">
        <v>13</v>
      </c>
      <c r="N249" s="17">
        <v>1</v>
      </c>
    </row>
    <row r="250" spans="1:14" x14ac:dyDescent="0.25">
      <c r="A250" s="1">
        <v>95</v>
      </c>
      <c r="B250" s="3" t="s">
        <v>12</v>
      </c>
      <c r="C250" s="3">
        <v>41</v>
      </c>
      <c r="E250" s="3">
        <v>6</v>
      </c>
      <c r="F250" s="4">
        <v>41799</v>
      </c>
      <c r="G250" s="4">
        <v>41802</v>
      </c>
      <c r="H250" s="5">
        <v>0.1</v>
      </c>
      <c r="I250" s="5">
        <v>0.75</v>
      </c>
      <c r="J250" s="5">
        <v>0.7</v>
      </c>
      <c r="K250" s="5">
        <v>0.5</v>
      </c>
      <c r="L250" s="3">
        <v>0.21</v>
      </c>
      <c r="M250" s="3" t="s">
        <v>13</v>
      </c>
      <c r="N250" s="3">
        <v>0</v>
      </c>
    </row>
    <row r="251" spans="1:14" s="21" customFormat="1" x14ac:dyDescent="0.25">
      <c r="A251" s="16"/>
      <c r="B251" s="17" t="s">
        <v>26</v>
      </c>
      <c r="C251" s="17">
        <v>41</v>
      </c>
      <c r="D251" s="18"/>
      <c r="E251" s="17">
        <v>6</v>
      </c>
      <c r="F251" s="19">
        <v>41799</v>
      </c>
      <c r="G251" s="19">
        <v>41809</v>
      </c>
      <c r="H251" s="20">
        <v>0.4</v>
      </c>
      <c r="I251" s="20">
        <v>0.5</v>
      </c>
      <c r="J251" s="20">
        <v>0.4</v>
      </c>
      <c r="K251" s="20">
        <v>0.1</v>
      </c>
      <c r="L251" s="17">
        <v>0.18</v>
      </c>
      <c r="M251" s="17" t="s">
        <v>13</v>
      </c>
      <c r="N251" s="17">
        <v>0</v>
      </c>
    </row>
    <row r="252" spans="1:14" x14ac:dyDescent="0.25">
      <c r="A252" s="1">
        <v>96</v>
      </c>
      <c r="B252" s="3" t="s">
        <v>12</v>
      </c>
      <c r="C252" s="3">
        <v>41</v>
      </c>
      <c r="E252" s="3">
        <v>7</v>
      </c>
      <c r="F252" s="4">
        <v>41799</v>
      </c>
      <c r="G252" s="4">
        <v>41802</v>
      </c>
      <c r="H252" s="5">
        <v>0.1</v>
      </c>
      <c r="I252" s="5">
        <v>0.05</v>
      </c>
      <c r="J252" s="5">
        <v>0.05</v>
      </c>
      <c r="K252" s="5">
        <v>0.05</v>
      </c>
      <c r="L252" s="3">
        <v>7.0000000000000007E-2</v>
      </c>
      <c r="M252" s="3" t="s">
        <v>13</v>
      </c>
      <c r="N252" s="3">
        <v>0</v>
      </c>
    </row>
    <row r="253" spans="1:14" s="21" customFormat="1" x14ac:dyDescent="0.25">
      <c r="A253" s="16"/>
      <c r="B253" s="17" t="s">
        <v>26</v>
      </c>
      <c r="C253" s="17">
        <v>41</v>
      </c>
      <c r="D253" s="18"/>
      <c r="E253" s="17">
        <v>7</v>
      </c>
      <c r="F253" s="19">
        <v>41799</v>
      </c>
      <c r="G253" s="19">
        <v>41809</v>
      </c>
      <c r="H253" s="20">
        <v>0.1</v>
      </c>
      <c r="I253" s="20">
        <v>0.05</v>
      </c>
      <c r="J253" s="20">
        <v>0.05</v>
      </c>
      <c r="K253" s="20">
        <v>0.05</v>
      </c>
      <c r="L253" s="17">
        <v>7.0000000000000007E-2</v>
      </c>
      <c r="M253" s="17" t="s">
        <v>13</v>
      </c>
      <c r="N253" s="17">
        <v>0</v>
      </c>
    </row>
    <row r="254" spans="1:14" x14ac:dyDescent="0.25">
      <c r="A254" s="1">
        <v>97</v>
      </c>
      <c r="B254" s="3" t="s">
        <v>12</v>
      </c>
      <c r="C254" s="3">
        <v>41</v>
      </c>
      <c r="E254" s="3">
        <v>8</v>
      </c>
      <c r="F254" s="4">
        <v>41799</v>
      </c>
      <c r="G254" s="4">
        <v>41802</v>
      </c>
      <c r="H254" s="5">
        <v>0.1</v>
      </c>
      <c r="I254" s="5">
        <v>0.35</v>
      </c>
      <c r="J254" s="5">
        <v>0.3</v>
      </c>
      <c r="K254" s="5">
        <v>0.1</v>
      </c>
      <c r="L254" s="3">
        <v>0.09</v>
      </c>
      <c r="M254" s="3" t="s">
        <v>13</v>
      </c>
      <c r="N254" s="3">
        <v>0</v>
      </c>
    </row>
    <row r="255" spans="1:14" s="21" customFormat="1" x14ac:dyDescent="0.25">
      <c r="A255" s="16"/>
      <c r="B255" s="17" t="s">
        <v>26</v>
      </c>
      <c r="C255" s="17">
        <v>41</v>
      </c>
      <c r="D255" s="18"/>
      <c r="E255" s="17">
        <v>8</v>
      </c>
      <c r="F255" s="19">
        <v>41799</v>
      </c>
      <c r="G255" s="19">
        <v>41809</v>
      </c>
      <c r="H255" s="20">
        <v>0.1</v>
      </c>
      <c r="I255" s="20">
        <v>0.1</v>
      </c>
      <c r="J255" s="20">
        <v>0.1</v>
      </c>
      <c r="K255" s="20">
        <v>0.1</v>
      </c>
      <c r="L255" s="17">
        <v>0.08</v>
      </c>
      <c r="M255" s="17" t="s">
        <v>13</v>
      </c>
      <c r="N255" s="17">
        <v>0</v>
      </c>
    </row>
    <row r="256" spans="1:14" x14ac:dyDescent="0.25">
      <c r="A256" s="1">
        <v>98</v>
      </c>
      <c r="B256" s="3" t="s">
        <v>12</v>
      </c>
      <c r="C256" s="3">
        <v>41</v>
      </c>
      <c r="E256" s="3">
        <v>9</v>
      </c>
      <c r="F256" s="4">
        <v>41799</v>
      </c>
      <c r="G256" s="4">
        <v>41802</v>
      </c>
      <c r="H256" s="5">
        <v>0.1</v>
      </c>
      <c r="I256" s="5">
        <v>0.05</v>
      </c>
      <c r="J256" s="5">
        <v>0.05</v>
      </c>
      <c r="K256" s="5">
        <v>0.05</v>
      </c>
      <c r="L256" s="3">
        <v>0.28999999999999998</v>
      </c>
      <c r="M256" s="3" t="s">
        <v>13</v>
      </c>
      <c r="N256" s="3">
        <v>0</v>
      </c>
    </row>
    <row r="257" spans="1:14" s="21" customFormat="1" x14ac:dyDescent="0.25">
      <c r="A257" s="16"/>
      <c r="B257" s="17" t="s">
        <v>26</v>
      </c>
      <c r="C257" s="17">
        <v>41</v>
      </c>
      <c r="D257" s="18"/>
      <c r="E257" s="17">
        <v>9</v>
      </c>
      <c r="F257" s="19">
        <v>41799</v>
      </c>
      <c r="G257" s="19">
        <v>41809</v>
      </c>
      <c r="H257" s="20">
        <v>0.6</v>
      </c>
      <c r="I257" s="20">
        <v>0.5</v>
      </c>
      <c r="J257" s="20">
        <v>0.45</v>
      </c>
      <c r="K257" s="20">
        <v>0.6</v>
      </c>
      <c r="L257" s="17">
        <v>0.26</v>
      </c>
      <c r="M257" s="17" t="s">
        <v>13</v>
      </c>
      <c r="N257" s="17">
        <v>0</v>
      </c>
    </row>
    <row r="258" spans="1:14" x14ac:dyDescent="0.25">
      <c r="A258" s="1">
        <v>99</v>
      </c>
      <c r="B258" s="3" t="s">
        <v>12</v>
      </c>
      <c r="C258" s="3">
        <v>41</v>
      </c>
      <c r="E258" s="3">
        <v>10</v>
      </c>
      <c r="F258" s="4">
        <v>41799</v>
      </c>
      <c r="G258" s="4">
        <v>41802</v>
      </c>
      <c r="H258" s="5">
        <v>0.1</v>
      </c>
      <c r="I258" s="5">
        <v>0.05</v>
      </c>
      <c r="J258" s="5">
        <v>0.05</v>
      </c>
      <c r="K258" s="5">
        <v>0.05</v>
      </c>
      <c r="L258" s="3">
        <v>0.19</v>
      </c>
      <c r="M258" s="3" t="s">
        <v>13</v>
      </c>
      <c r="N258" s="3">
        <v>0</v>
      </c>
    </row>
    <row r="259" spans="1:14" s="21" customFormat="1" x14ac:dyDescent="0.25">
      <c r="A259" s="16"/>
      <c r="B259" s="17" t="s">
        <v>26</v>
      </c>
      <c r="C259" s="17">
        <v>41</v>
      </c>
      <c r="D259" s="18"/>
      <c r="E259" s="17">
        <v>10</v>
      </c>
      <c r="F259" s="19">
        <v>41799</v>
      </c>
      <c r="G259" s="19">
        <v>41809</v>
      </c>
      <c r="H259" s="20">
        <v>0.6</v>
      </c>
      <c r="I259" s="20">
        <v>0.5</v>
      </c>
      <c r="J259" s="20">
        <v>0.45</v>
      </c>
      <c r="K259" s="20">
        <v>0.6</v>
      </c>
      <c r="L259" s="17">
        <v>0.15</v>
      </c>
      <c r="M259" s="17" t="s">
        <v>13</v>
      </c>
      <c r="N259" s="17">
        <v>0</v>
      </c>
    </row>
    <row r="260" spans="1:14" x14ac:dyDescent="0.25">
      <c r="B260" s="3"/>
      <c r="C260" s="3"/>
      <c r="E260" s="3"/>
      <c r="F260" s="4"/>
      <c r="G260" s="4"/>
      <c r="H260" s="5"/>
      <c r="I260" s="5"/>
      <c r="J260" s="5"/>
      <c r="K260" s="5"/>
      <c r="L260" s="3"/>
      <c r="M260" s="3"/>
    </row>
    <row r="261" spans="1:14" x14ac:dyDescent="0.25">
      <c r="B261" s="3"/>
      <c r="C261" s="3"/>
      <c r="E261" s="3"/>
      <c r="F261" s="4"/>
      <c r="G261" s="4"/>
      <c r="H261" s="5"/>
      <c r="I261" s="5"/>
      <c r="J261" s="5"/>
      <c r="K261" s="5"/>
      <c r="L261" s="3"/>
      <c r="M261" s="3"/>
    </row>
    <row r="262" spans="1:14" x14ac:dyDescent="0.25">
      <c r="B262" s="3"/>
      <c r="C262" s="3"/>
      <c r="E262" s="3"/>
      <c r="F262" s="4"/>
      <c r="G262" s="4"/>
      <c r="H262" s="5"/>
      <c r="I262" s="5"/>
      <c r="J262" s="5"/>
      <c r="K262" s="5"/>
      <c r="L262" s="3"/>
      <c r="M262" s="3"/>
    </row>
    <row r="263" spans="1:14" x14ac:dyDescent="0.25">
      <c r="B263" s="3"/>
      <c r="C263" s="3"/>
      <c r="E263" s="3"/>
      <c r="F263" s="4"/>
      <c r="G263" s="4"/>
      <c r="H263" s="5"/>
      <c r="I263" s="5"/>
      <c r="J263" s="5"/>
      <c r="K263" s="5"/>
      <c r="L263" s="3"/>
      <c r="M263" s="3"/>
    </row>
    <row r="264" spans="1:14" x14ac:dyDescent="0.25">
      <c r="B264" s="3"/>
      <c r="C264" s="3"/>
      <c r="E264" s="3"/>
      <c r="F264" s="4"/>
      <c r="G264" s="4"/>
      <c r="H264" s="5"/>
      <c r="I264" s="5"/>
      <c r="J264" s="5"/>
      <c r="K264" s="5"/>
      <c r="L264" s="3"/>
      <c r="M264" s="3"/>
    </row>
    <row r="265" spans="1:14" x14ac:dyDescent="0.25">
      <c r="B265" s="3"/>
      <c r="C265" s="3"/>
      <c r="E265" s="3"/>
      <c r="F265" s="4"/>
      <c r="G265" s="4"/>
      <c r="H265" s="5"/>
      <c r="I265" s="5"/>
      <c r="J265" s="5"/>
      <c r="K265" s="5"/>
      <c r="L265" s="3"/>
      <c r="M265" s="3"/>
    </row>
    <row r="266" spans="1:14" x14ac:dyDescent="0.25">
      <c r="B266" s="3"/>
      <c r="C266" s="3"/>
      <c r="E266" s="3"/>
      <c r="F266" s="4"/>
      <c r="G266" s="4"/>
      <c r="H266" s="5"/>
      <c r="I266" s="5"/>
      <c r="J266" s="5"/>
      <c r="K266" s="5"/>
      <c r="L266" s="3"/>
      <c r="M266" s="3"/>
    </row>
    <row r="267" spans="1:14" x14ac:dyDescent="0.25">
      <c r="B267" s="3"/>
      <c r="C267" s="3"/>
      <c r="E267" s="3"/>
      <c r="F267" s="4"/>
      <c r="G267" s="4"/>
      <c r="H267" s="5"/>
      <c r="I267" s="5"/>
      <c r="J267" s="5"/>
      <c r="K267" s="5"/>
      <c r="L267" s="3"/>
      <c r="M267" s="3"/>
    </row>
    <row r="268" spans="1:14" x14ac:dyDescent="0.25">
      <c r="B268" s="3"/>
      <c r="C268" s="3"/>
      <c r="E268" s="3"/>
      <c r="F268" s="4"/>
      <c r="G268" s="4"/>
      <c r="H268" s="5"/>
      <c r="I268" s="5"/>
      <c r="J268" s="5"/>
      <c r="K268" s="5"/>
      <c r="L268" s="3"/>
      <c r="M268" s="3"/>
    </row>
    <row r="269" spans="1:14" x14ac:dyDescent="0.25">
      <c r="B269" s="3"/>
      <c r="C269" s="3"/>
      <c r="E269" s="3"/>
      <c r="F269" s="4"/>
      <c r="G269" s="4"/>
      <c r="H269" s="5"/>
      <c r="I269" s="5"/>
      <c r="J269" s="5"/>
      <c r="K269" s="5"/>
      <c r="L269" s="3"/>
      <c r="M269" s="3"/>
    </row>
    <row r="270" spans="1:14" x14ac:dyDescent="0.25">
      <c r="B270" s="3"/>
      <c r="C270" s="3"/>
      <c r="E270" s="3"/>
      <c r="F270" s="4"/>
      <c r="G270" s="4"/>
      <c r="H270" s="5"/>
      <c r="I270" s="5"/>
      <c r="J270" s="5"/>
      <c r="K270" s="5"/>
      <c r="L270" s="3"/>
      <c r="M270" s="3"/>
    </row>
    <row r="271" spans="1:14" x14ac:dyDescent="0.25">
      <c r="B271" s="3"/>
      <c r="C271" s="3"/>
      <c r="E271" s="3"/>
      <c r="F271" s="4"/>
      <c r="G271" s="4"/>
      <c r="H271" s="5"/>
      <c r="I271" s="5"/>
      <c r="J271" s="5"/>
      <c r="K271" s="5"/>
      <c r="L271" s="3"/>
      <c r="M271" s="3"/>
    </row>
    <row r="272" spans="1:14" x14ac:dyDescent="0.25">
      <c r="B272" s="3"/>
      <c r="C272" s="3"/>
      <c r="E272" s="3"/>
      <c r="F272" s="4"/>
      <c r="G272" s="4"/>
      <c r="H272" s="5"/>
      <c r="I272" s="5"/>
      <c r="J272" s="5"/>
      <c r="K272" s="5"/>
      <c r="L272" s="3"/>
      <c r="M272" s="3"/>
    </row>
    <row r="273" spans="2:13" x14ac:dyDescent="0.25">
      <c r="B273" s="3"/>
      <c r="C273" s="3"/>
      <c r="E273" s="3"/>
      <c r="F273" s="4"/>
      <c r="G273" s="4"/>
      <c r="H273" s="5"/>
      <c r="I273" s="5"/>
      <c r="J273" s="5"/>
      <c r="K273" s="5"/>
      <c r="L273" s="3"/>
      <c r="M273" s="3"/>
    </row>
    <row r="274" spans="2:13" x14ac:dyDescent="0.25">
      <c r="B274" s="3"/>
      <c r="C274" s="3"/>
      <c r="E274" s="3"/>
      <c r="F274" s="4"/>
      <c r="G274" s="4"/>
      <c r="H274" s="5"/>
      <c r="I274" s="5"/>
      <c r="J274" s="5"/>
      <c r="K274" s="5"/>
      <c r="L274" s="3"/>
      <c r="M274" s="3"/>
    </row>
    <row r="275" spans="2:13" x14ac:dyDescent="0.25">
      <c r="B275" s="3"/>
      <c r="C275" s="3"/>
      <c r="E275" s="3"/>
      <c r="F275" s="4"/>
      <c r="G275" s="4"/>
      <c r="H275" s="5"/>
      <c r="I275" s="5"/>
      <c r="J275" s="5"/>
      <c r="K275" s="5"/>
      <c r="L275" s="3"/>
      <c r="M275" s="3"/>
    </row>
    <row r="276" spans="2:13" x14ac:dyDescent="0.25">
      <c r="B276" s="3"/>
      <c r="C276" s="3"/>
      <c r="E276" s="3"/>
      <c r="F276" s="4"/>
      <c r="G276" s="4"/>
      <c r="H276" s="5"/>
      <c r="I276" s="5"/>
      <c r="J276" s="5"/>
      <c r="K276" s="5"/>
      <c r="L276" s="3"/>
      <c r="M276" s="3"/>
    </row>
    <row r="277" spans="2:13" x14ac:dyDescent="0.25">
      <c r="B277" s="3"/>
      <c r="C277" s="3"/>
      <c r="E277" s="3"/>
      <c r="F277" s="4"/>
      <c r="G277" s="4"/>
      <c r="H277" s="5"/>
      <c r="I277" s="5"/>
      <c r="J277" s="5"/>
      <c r="K277" s="5"/>
      <c r="L277" s="3"/>
      <c r="M277" s="3"/>
    </row>
    <row r="278" spans="2:13" x14ac:dyDescent="0.25">
      <c r="B278" s="3"/>
      <c r="C278" s="3"/>
      <c r="E278" s="3"/>
      <c r="F278" s="4"/>
      <c r="G278" s="4"/>
      <c r="H278" s="5"/>
      <c r="I278" s="5"/>
      <c r="J278" s="5"/>
      <c r="K278" s="5"/>
      <c r="L278" s="3"/>
      <c r="M278" s="3"/>
    </row>
    <row r="279" spans="2:13" x14ac:dyDescent="0.25">
      <c r="B279" s="3"/>
      <c r="C279" s="3"/>
      <c r="E279" s="3"/>
      <c r="F279" s="4"/>
      <c r="G279" s="4"/>
      <c r="H279" s="5"/>
      <c r="I279" s="5"/>
      <c r="J279" s="5"/>
      <c r="K279" s="5"/>
      <c r="L279" s="3"/>
      <c r="M279" s="3"/>
    </row>
    <row r="280" spans="2:13" x14ac:dyDescent="0.25">
      <c r="B280" s="3"/>
      <c r="C280" s="3"/>
      <c r="E280" s="3"/>
      <c r="F280" s="4"/>
      <c r="G280" s="4"/>
      <c r="H280" s="5"/>
      <c r="I280" s="5"/>
      <c r="J280" s="5"/>
      <c r="K280" s="5"/>
      <c r="L280" s="3"/>
      <c r="M280" s="3"/>
    </row>
    <row r="281" spans="2:13" x14ac:dyDescent="0.25">
      <c r="B281" s="3"/>
      <c r="C281" s="3"/>
      <c r="E281" s="3"/>
      <c r="F281" s="4"/>
      <c r="G281" s="4"/>
      <c r="H281" s="5"/>
      <c r="I281" s="5"/>
      <c r="J281" s="5"/>
      <c r="K281" s="5"/>
      <c r="L281" s="3"/>
      <c r="M281" s="3"/>
    </row>
    <row r="282" spans="2:13" x14ac:dyDescent="0.25">
      <c r="B282" s="3"/>
      <c r="C282" s="3"/>
      <c r="E282" s="3"/>
      <c r="F282" s="4"/>
      <c r="G282" s="4"/>
      <c r="H282" s="5"/>
      <c r="I282" s="5"/>
      <c r="J282" s="5"/>
      <c r="K282" s="5"/>
      <c r="L282" s="3"/>
      <c r="M282" s="3"/>
    </row>
    <row r="283" spans="2:13" x14ac:dyDescent="0.25">
      <c r="B283" s="3"/>
      <c r="C283" s="3"/>
      <c r="E283" s="3"/>
      <c r="F283" s="4"/>
      <c r="G283" s="4"/>
      <c r="H283" s="5"/>
      <c r="I283" s="5"/>
      <c r="J283" s="5"/>
      <c r="K283" s="5"/>
      <c r="L283" s="3"/>
      <c r="M283" s="3"/>
    </row>
    <row r="284" spans="2:13" x14ac:dyDescent="0.25">
      <c r="B284" s="3"/>
      <c r="C284" s="3"/>
      <c r="E284" s="3"/>
      <c r="F284" s="4"/>
      <c r="G284" s="4"/>
      <c r="H284" s="5"/>
      <c r="I284" s="5"/>
      <c r="J284" s="5"/>
      <c r="K284" s="5"/>
      <c r="L284" s="3"/>
      <c r="M284" s="3"/>
    </row>
    <row r="285" spans="2:13" x14ac:dyDescent="0.25">
      <c r="B285" s="3"/>
      <c r="C285" s="3"/>
      <c r="E285" s="3"/>
      <c r="F285" s="4"/>
      <c r="G285" s="4"/>
      <c r="H285" s="5"/>
      <c r="I285" s="5"/>
      <c r="J285" s="5"/>
      <c r="K285" s="5"/>
      <c r="L285" s="3"/>
      <c r="M285"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5"/>
  <sheetViews>
    <sheetView topLeftCell="A229" workbookViewId="0">
      <selection activeCell="E262" sqref="E262"/>
    </sheetView>
  </sheetViews>
  <sheetFormatPr defaultColWidth="9.140625" defaultRowHeight="15" x14ac:dyDescent="0.25"/>
  <cols>
    <col min="1" max="1" width="12.28515625" style="1" customWidth="1"/>
    <col min="2" max="2" width="12.7109375" style="6" customWidth="1"/>
    <col min="3" max="3" width="13.42578125" style="6" customWidth="1"/>
    <col min="4" max="4" width="15.28515625" style="6" customWidth="1"/>
    <col min="5" max="5" width="22.140625" style="6" customWidth="1"/>
    <col min="6" max="6" width="15.28515625" style="6" customWidth="1"/>
    <col min="7" max="7" width="13.42578125" style="6" customWidth="1"/>
    <col min="8" max="8" width="14.28515625" style="6" customWidth="1"/>
    <col min="9" max="9" width="11.85546875" style="6" customWidth="1"/>
    <col min="10" max="10" width="14.85546875" style="6" customWidth="1"/>
    <col min="11" max="11" width="17.140625" style="6" customWidth="1"/>
    <col min="12" max="12" width="26.85546875" style="6" customWidth="1"/>
    <col min="13" max="13" width="25" style="6" customWidth="1"/>
    <col min="14" max="14" width="17.42578125" style="3" customWidth="1"/>
    <col min="15" max="15" width="9.140625" style="2"/>
    <col min="16" max="16" width="23.5703125" style="1" customWidth="1"/>
    <col min="17" max="17" width="9.140625" style="2"/>
    <col min="18" max="22" width="17.140625" style="6" customWidth="1"/>
    <col min="23" max="23" width="9.140625" style="2"/>
    <col min="24" max="24" width="11.7109375" style="1" customWidth="1"/>
    <col min="25" max="16384" width="9.140625" style="2"/>
  </cols>
  <sheetData>
    <row r="1" spans="1:24" s="21" customFormat="1" ht="62.25" customHeight="1" x14ac:dyDescent="0.25">
      <c r="A1" s="16" t="s">
        <v>0</v>
      </c>
      <c r="B1" s="35" t="s">
        <v>1</v>
      </c>
      <c r="C1" s="35" t="s">
        <v>2</v>
      </c>
      <c r="D1" s="35" t="s">
        <v>30</v>
      </c>
      <c r="E1" s="35" t="s">
        <v>3</v>
      </c>
      <c r="F1" s="35" t="s">
        <v>4</v>
      </c>
      <c r="G1" s="35" t="s">
        <v>5</v>
      </c>
      <c r="H1" s="35" t="s">
        <v>6</v>
      </c>
      <c r="I1" s="35" t="s">
        <v>7</v>
      </c>
      <c r="J1" s="35" t="s">
        <v>8</v>
      </c>
      <c r="K1" s="35" t="s">
        <v>9</v>
      </c>
      <c r="L1" s="35" t="s">
        <v>10</v>
      </c>
      <c r="M1" s="35" t="s">
        <v>31</v>
      </c>
      <c r="N1" s="35" t="s">
        <v>11</v>
      </c>
      <c r="P1" s="46" t="s">
        <v>37</v>
      </c>
      <c r="R1" s="35" t="s">
        <v>36</v>
      </c>
      <c r="S1" s="35" t="s">
        <v>35</v>
      </c>
      <c r="T1" s="35" t="s">
        <v>34</v>
      </c>
      <c r="U1" s="35" t="s">
        <v>33</v>
      </c>
      <c r="V1" s="35" t="s">
        <v>32</v>
      </c>
      <c r="X1" s="46" t="s">
        <v>38</v>
      </c>
    </row>
    <row r="2" spans="1:24" x14ac:dyDescent="0.25">
      <c r="A2" s="1">
        <v>1</v>
      </c>
      <c r="B2" s="3" t="s">
        <v>12</v>
      </c>
      <c r="C2" s="3">
        <v>1</v>
      </c>
      <c r="D2" s="4">
        <v>40980</v>
      </c>
      <c r="E2" s="3">
        <v>4</v>
      </c>
      <c r="F2" s="4">
        <v>41172</v>
      </c>
      <c r="G2" s="4">
        <v>41184</v>
      </c>
      <c r="H2" s="5">
        <v>0.4</v>
      </c>
      <c r="I2" s="5">
        <v>0.2</v>
      </c>
      <c r="J2" s="5">
        <v>0.2</v>
      </c>
      <c r="K2" s="5">
        <v>0.2</v>
      </c>
      <c r="L2" s="3">
        <v>0.48</v>
      </c>
      <c r="M2" s="3" t="s">
        <v>13</v>
      </c>
      <c r="N2" s="3">
        <v>1</v>
      </c>
      <c r="P2" s="1" t="str">
        <f t="shared" ref="P2:P65" si="0">IF(R2="","",F2-D2)</f>
        <v/>
      </c>
      <c r="R2" s="5"/>
      <c r="S2" s="5"/>
      <c r="T2" s="5"/>
      <c r="U2" s="5"/>
      <c r="V2" s="5"/>
      <c r="X2" s="1" t="str">
        <f>IF(V2="","",IF(M2="y",1,0))</f>
        <v/>
      </c>
    </row>
    <row r="3" spans="1:24" x14ac:dyDescent="0.25">
      <c r="B3" s="3" t="s">
        <v>14</v>
      </c>
      <c r="C3" s="3">
        <v>1</v>
      </c>
      <c r="D3" s="4">
        <v>40980</v>
      </c>
      <c r="E3" s="3">
        <v>4</v>
      </c>
      <c r="F3" s="4">
        <v>41172</v>
      </c>
      <c r="G3" s="4">
        <v>41177</v>
      </c>
      <c r="H3" s="5">
        <v>0.4</v>
      </c>
      <c r="I3" s="5">
        <v>0.25</v>
      </c>
      <c r="J3" s="5">
        <v>0.95</v>
      </c>
      <c r="K3" s="5">
        <v>0.9</v>
      </c>
      <c r="L3" s="3">
        <v>0.4</v>
      </c>
      <c r="M3" s="3" t="s">
        <v>13</v>
      </c>
      <c r="N3" s="3">
        <v>1</v>
      </c>
      <c r="P3" s="1" t="str">
        <f t="shared" si="0"/>
        <v/>
      </c>
      <c r="R3" s="5"/>
      <c r="S3" s="5"/>
      <c r="T3" s="5"/>
      <c r="U3" s="5"/>
      <c r="V3" s="5"/>
      <c r="X3" s="1" t="str">
        <f t="shared" ref="X3:X66" si="1">IF(V3="","",IF(M3="y",1,0))</f>
        <v/>
      </c>
    </row>
    <row r="4" spans="1:24" s="21" customFormat="1" x14ac:dyDescent="0.25">
      <c r="A4" s="16"/>
      <c r="B4" s="17" t="s">
        <v>15</v>
      </c>
      <c r="C4" s="17">
        <v>1</v>
      </c>
      <c r="D4" s="19">
        <v>40980</v>
      </c>
      <c r="E4" s="17">
        <v>4</v>
      </c>
      <c r="F4" s="19">
        <v>41172</v>
      </c>
      <c r="G4" s="19">
        <v>41179</v>
      </c>
      <c r="H4" s="20">
        <v>0.4</v>
      </c>
      <c r="I4" s="20">
        <v>0.75</v>
      </c>
      <c r="J4" s="20">
        <v>0.75</v>
      </c>
      <c r="K4" s="20">
        <v>0.4</v>
      </c>
      <c r="L4" s="17">
        <v>0.43</v>
      </c>
      <c r="M4" s="17" t="s">
        <v>13</v>
      </c>
      <c r="N4" s="17">
        <v>1</v>
      </c>
      <c r="P4" s="16">
        <f t="shared" si="0"/>
        <v>192</v>
      </c>
      <c r="R4" s="20">
        <f>AVERAGE(H2:H4)</f>
        <v>0.40000000000000008</v>
      </c>
      <c r="S4" s="20">
        <f t="shared" ref="S4:V4" si="2">AVERAGE(I2:I4)</f>
        <v>0.39999999999999997</v>
      </c>
      <c r="T4" s="20">
        <f t="shared" si="2"/>
        <v>0.6333333333333333</v>
      </c>
      <c r="U4" s="20">
        <f t="shared" si="2"/>
        <v>0.5</v>
      </c>
      <c r="V4" s="20">
        <f t="shared" si="2"/>
        <v>0.4366666666666667</v>
      </c>
      <c r="X4" s="16">
        <f t="shared" si="1"/>
        <v>0</v>
      </c>
    </row>
    <row r="5" spans="1:24" x14ac:dyDescent="0.25">
      <c r="A5" s="1">
        <v>2</v>
      </c>
      <c r="B5" s="3" t="s">
        <v>12</v>
      </c>
      <c r="C5" s="3">
        <v>1</v>
      </c>
      <c r="D5" s="4">
        <v>40980</v>
      </c>
      <c r="E5" s="3">
        <v>7</v>
      </c>
      <c r="F5" s="4">
        <v>41172</v>
      </c>
      <c r="G5" s="4">
        <v>41184</v>
      </c>
      <c r="H5" s="5">
        <v>0.2</v>
      </c>
      <c r="I5" s="5">
        <v>0.6</v>
      </c>
      <c r="J5" s="5">
        <v>0.5</v>
      </c>
      <c r="K5" s="5">
        <v>0.5</v>
      </c>
      <c r="L5" s="3">
        <v>0.4</v>
      </c>
      <c r="M5" s="3" t="s">
        <v>16</v>
      </c>
      <c r="N5" s="3">
        <v>1</v>
      </c>
      <c r="P5" s="1" t="str">
        <f t="shared" si="0"/>
        <v/>
      </c>
      <c r="R5" s="5"/>
      <c r="S5" s="5"/>
      <c r="T5" s="5"/>
      <c r="U5" s="5"/>
      <c r="V5" s="5"/>
      <c r="X5" s="1" t="str">
        <f t="shared" si="1"/>
        <v/>
      </c>
    </row>
    <row r="6" spans="1:24" x14ac:dyDescent="0.25">
      <c r="B6" s="3" t="s">
        <v>14</v>
      </c>
      <c r="C6" s="3">
        <v>1</v>
      </c>
      <c r="D6" s="4">
        <v>40980</v>
      </c>
      <c r="E6" s="3">
        <v>7</v>
      </c>
      <c r="F6" s="4">
        <v>41172</v>
      </c>
      <c r="G6" s="4">
        <v>41177</v>
      </c>
      <c r="H6" s="5">
        <v>0.5</v>
      </c>
      <c r="I6" s="5">
        <v>0.95</v>
      </c>
      <c r="J6" s="5">
        <v>0.75</v>
      </c>
      <c r="K6" s="5">
        <v>0.8</v>
      </c>
      <c r="L6" s="3">
        <v>0.4</v>
      </c>
      <c r="M6" s="3" t="s">
        <v>16</v>
      </c>
      <c r="N6" s="3">
        <v>1</v>
      </c>
      <c r="P6" s="1" t="str">
        <f t="shared" si="0"/>
        <v/>
      </c>
      <c r="R6" s="5"/>
      <c r="S6" s="5"/>
      <c r="T6" s="5"/>
      <c r="U6" s="5"/>
      <c r="V6" s="5"/>
      <c r="X6" s="1" t="str">
        <f t="shared" si="1"/>
        <v/>
      </c>
    </row>
    <row r="7" spans="1:24" s="14" customFormat="1" ht="15.75" thickBot="1" x14ac:dyDescent="0.3">
      <c r="A7" s="9"/>
      <c r="B7" s="10" t="s">
        <v>15</v>
      </c>
      <c r="C7" s="10">
        <v>1</v>
      </c>
      <c r="D7" s="12">
        <v>40980</v>
      </c>
      <c r="E7" s="10">
        <v>7</v>
      </c>
      <c r="F7" s="12">
        <v>41172</v>
      </c>
      <c r="G7" s="12">
        <v>41179</v>
      </c>
      <c r="H7" s="13">
        <v>0.75</v>
      </c>
      <c r="I7" s="13">
        <v>0.75</v>
      </c>
      <c r="J7" s="13">
        <v>0.75</v>
      </c>
      <c r="K7" s="13">
        <v>0.8</v>
      </c>
      <c r="L7" s="10">
        <v>0.28999999999999998</v>
      </c>
      <c r="M7" s="10" t="s">
        <v>16</v>
      </c>
      <c r="N7" s="10">
        <v>1</v>
      </c>
      <c r="P7" s="9">
        <f t="shared" si="0"/>
        <v>192</v>
      </c>
      <c r="R7" s="13">
        <f>AVERAGE(H5:H7)</f>
        <v>0.48333333333333334</v>
      </c>
      <c r="S7" s="13">
        <f t="shared" ref="S7:V7" si="3">AVERAGE(I5:I7)</f>
        <v>0.76666666666666661</v>
      </c>
      <c r="T7" s="13">
        <f t="shared" si="3"/>
        <v>0.66666666666666663</v>
      </c>
      <c r="U7" s="13">
        <f t="shared" si="3"/>
        <v>0.70000000000000007</v>
      </c>
      <c r="V7" s="13">
        <f t="shared" si="3"/>
        <v>0.36333333333333334</v>
      </c>
      <c r="X7" s="9">
        <f t="shared" si="1"/>
        <v>1</v>
      </c>
    </row>
    <row r="8" spans="1:24" x14ac:dyDescent="0.25">
      <c r="A8" s="1">
        <v>3</v>
      </c>
      <c r="B8" s="3" t="s">
        <v>14</v>
      </c>
      <c r="C8" s="3">
        <v>2</v>
      </c>
      <c r="D8" s="4">
        <v>41171</v>
      </c>
      <c r="E8" s="3">
        <v>2</v>
      </c>
      <c r="F8" s="4">
        <v>41215</v>
      </c>
      <c r="G8" s="4">
        <v>41243</v>
      </c>
      <c r="H8" s="5">
        <v>0.3</v>
      </c>
      <c r="I8" s="5">
        <v>0.9</v>
      </c>
      <c r="J8" s="5">
        <v>0.9</v>
      </c>
      <c r="K8" s="5">
        <v>0.95</v>
      </c>
      <c r="L8" s="3">
        <v>0.89</v>
      </c>
      <c r="M8" s="3" t="s">
        <v>16</v>
      </c>
      <c r="N8" s="3">
        <v>1</v>
      </c>
      <c r="P8" s="1" t="str">
        <f t="shared" si="0"/>
        <v/>
      </c>
      <c r="R8" s="5"/>
      <c r="S8" s="5"/>
      <c r="T8" s="5"/>
      <c r="U8" s="5"/>
      <c r="V8" s="5"/>
      <c r="X8" s="1" t="str">
        <f t="shared" si="1"/>
        <v/>
      </c>
    </row>
    <row r="9" spans="1:24" s="21" customFormat="1" x14ac:dyDescent="0.25">
      <c r="A9" s="16"/>
      <c r="B9" s="17" t="s">
        <v>15</v>
      </c>
      <c r="C9" s="17">
        <v>2</v>
      </c>
      <c r="D9" s="19">
        <v>41171</v>
      </c>
      <c r="E9" s="17">
        <v>2</v>
      </c>
      <c r="F9" s="19">
        <v>41215</v>
      </c>
      <c r="G9" s="19">
        <v>41232</v>
      </c>
      <c r="H9" s="20">
        <v>1</v>
      </c>
      <c r="I9" s="20">
        <v>1</v>
      </c>
      <c r="J9" s="20">
        <v>1</v>
      </c>
      <c r="K9" s="20">
        <v>1</v>
      </c>
      <c r="L9" s="17">
        <v>0.9</v>
      </c>
      <c r="M9" s="17" t="s">
        <v>16</v>
      </c>
      <c r="N9" s="17">
        <v>1</v>
      </c>
      <c r="P9" s="16">
        <f t="shared" si="0"/>
        <v>44</v>
      </c>
      <c r="R9" s="20">
        <f>AVERAGE(H8:H9)</f>
        <v>0.65</v>
      </c>
      <c r="S9" s="20">
        <f t="shared" ref="S9:V9" si="4">AVERAGE(I8:I9)</f>
        <v>0.95</v>
      </c>
      <c r="T9" s="20">
        <f t="shared" si="4"/>
        <v>0.95</v>
      </c>
      <c r="U9" s="20">
        <f t="shared" si="4"/>
        <v>0.97499999999999998</v>
      </c>
      <c r="V9" s="20">
        <f t="shared" si="4"/>
        <v>0.89500000000000002</v>
      </c>
      <c r="X9" s="16">
        <f t="shared" si="1"/>
        <v>1</v>
      </c>
    </row>
    <row r="10" spans="1:24" x14ac:dyDescent="0.25">
      <c r="A10" s="1">
        <v>4</v>
      </c>
      <c r="B10" s="3" t="s">
        <v>14</v>
      </c>
      <c r="C10" s="3">
        <v>2</v>
      </c>
      <c r="D10" s="4">
        <v>41171</v>
      </c>
      <c r="E10" s="3">
        <v>3</v>
      </c>
      <c r="F10" s="4">
        <v>41215</v>
      </c>
      <c r="G10" s="4">
        <v>41243</v>
      </c>
      <c r="H10" s="5">
        <v>0.2</v>
      </c>
      <c r="I10" s="5">
        <v>0.9</v>
      </c>
      <c r="J10" s="5">
        <v>0.9</v>
      </c>
      <c r="K10" s="5">
        <v>0.95</v>
      </c>
      <c r="L10" s="3">
        <v>0.8</v>
      </c>
      <c r="M10" s="3" t="s">
        <v>13</v>
      </c>
      <c r="N10" s="3">
        <v>1</v>
      </c>
      <c r="P10" s="1" t="str">
        <f t="shared" si="0"/>
        <v/>
      </c>
      <c r="R10" s="5"/>
      <c r="S10" s="5"/>
      <c r="T10" s="5"/>
      <c r="U10" s="5"/>
      <c r="V10" s="5"/>
      <c r="X10" s="1" t="str">
        <f t="shared" si="1"/>
        <v/>
      </c>
    </row>
    <row r="11" spans="1:24" s="21" customFormat="1" x14ac:dyDescent="0.25">
      <c r="A11" s="16"/>
      <c r="B11" s="17" t="s">
        <v>15</v>
      </c>
      <c r="C11" s="17">
        <v>2</v>
      </c>
      <c r="D11" s="19">
        <v>41171</v>
      </c>
      <c r="E11" s="17">
        <v>3</v>
      </c>
      <c r="F11" s="19">
        <v>41215</v>
      </c>
      <c r="G11" s="19">
        <v>41232</v>
      </c>
      <c r="H11" s="20">
        <v>0.7</v>
      </c>
      <c r="I11" s="20">
        <v>0.3</v>
      </c>
      <c r="J11" s="20">
        <v>0.3</v>
      </c>
      <c r="K11" s="20">
        <v>0.3</v>
      </c>
      <c r="L11" s="17">
        <v>0.78</v>
      </c>
      <c r="M11" s="17" t="s">
        <v>13</v>
      </c>
      <c r="N11" s="17">
        <v>1</v>
      </c>
      <c r="P11" s="16">
        <f t="shared" si="0"/>
        <v>44</v>
      </c>
      <c r="R11" s="20">
        <f>AVERAGE(H10:H11)</f>
        <v>0.44999999999999996</v>
      </c>
      <c r="S11" s="20">
        <f t="shared" ref="S11:V11" si="5">AVERAGE(I10:I11)</f>
        <v>0.6</v>
      </c>
      <c r="T11" s="20">
        <f t="shared" si="5"/>
        <v>0.6</v>
      </c>
      <c r="U11" s="20">
        <f t="shared" si="5"/>
        <v>0.625</v>
      </c>
      <c r="V11" s="20">
        <f t="shared" si="5"/>
        <v>0.79</v>
      </c>
      <c r="X11" s="16">
        <f t="shared" si="1"/>
        <v>0</v>
      </c>
    </row>
    <row r="12" spans="1:24" x14ac:dyDescent="0.25">
      <c r="A12" s="1">
        <v>5</v>
      </c>
      <c r="B12" s="3" t="s">
        <v>14</v>
      </c>
      <c r="C12" s="3">
        <v>2</v>
      </c>
      <c r="D12" s="4">
        <v>41171</v>
      </c>
      <c r="E12" s="3">
        <v>5</v>
      </c>
      <c r="F12" s="4">
        <v>41215</v>
      </c>
      <c r="G12" s="4">
        <v>41243</v>
      </c>
      <c r="H12" s="5">
        <v>0.5</v>
      </c>
      <c r="I12" s="5">
        <v>0.1</v>
      </c>
      <c r="J12" s="5">
        <v>0.1</v>
      </c>
      <c r="K12" s="5">
        <v>0.05</v>
      </c>
      <c r="L12" s="3">
        <v>0.26</v>
      </c>
      <c r="M12" s="3" t="s">
        <v>13</v>
      </c>
      <c r="N12" s="3">
        <v>1</v>
      </c>
      <c r="P12" s="1" t="str">
        <f t="shared" si="0"/>
        <v/>
      </c>
      <c r="R12" s="5"/>
      <c r="S12" s="5"/>
      <c r="T12" s="5"/>
      <c r="U12" s="5"/>
      <c r="V12" s="5"/>
      <c r="X12" s="1" t="str">
        <f t="shared" si="1"/>
        <v/>
      </c>
    </row>
    <row r="13" spans="1:24" s="21" customFormat="1" x14ac:dyDescent="0.25">
      <c r="A13" s="16"/>
      <c r="B13" s="17" t="s">
        <v>15</v>
      </c>
      <c r="C13" s="17">
        <v>2</v>
      </c>
      <c r="D13" s="19">
        <v>41171</v>
      </c>
      <c r="E13" s="17">
        <v>5</v>
      </c>
      <c r="F13" s="19">
        <v>41215</v>
      </c>
      <c r="G13" s="19">
        <v>41232</v>
      </c>
      <c r="H13" s="20">
        <v>0.4</v>
      </c>
      <c r="I13" s="20">
        <v>0.5</v>
      </c>
      <c r="J13" s="20">
        <v>0.5</v>
      </c>
      <c r="K13" s="20">
        <v>0.5</v>
      </c>
      <c r="L13" s="17">
        <v>0.27</v>
      </c>
      <c r="M13" s="17" t="s">
        <v>13</v>
      </c>
      <c r="N13" s="17">
        <v>1</v>
      </c>
      <c r="P13" s="16">
        <f t="shared" si="0"/>
        <v>44</v>
      </c>
      <c r="R13" s="20">
        <f>AVERAGE(H12:H13)</f>
        <v>0.45</v>
      </c>
      <c r="S13" s="20">
        <f t="shared" ref="S13:V13" si="6">AVERAGE(I12:I13)</f>
        <v>0.3</v>
      </c>
      <c r="T13" s="20">
        <f t="shared" si="6"/>
        <v>0.3</v>
      </c>
      <c r="U13" s="20">
        <f t="shared" si="6"/>
        <v>0.27500000000000002</v>
      </c>
      <c r="V13" s="20">
        <f t="shared" si="6"/>
        <v>0.26500000000000001</v>
      </c>
      <c r="X13" s="16">
        <f t="shared" si="1"/>
        <v>0</v>
      </c>
    </row>
    <row r="14" spans="1:24" s="40" customFormat="1" x14ac:dyDescent="0.25">
      <c r="A14" s="36">
        <v>6</v>
      </c>
      <c r="B14" s="37" t="s">
        <v>14</v>
      </c>
      <c r="C14" s="37">
        <v>2</v>
      </c>
      <c r="D14" s="38">
        <v>41171</v>
      </c>
      <c r="E14" s="37" t="s">
        <v>17</v>
      </c>
      <c r="F14" s="38">
        <v>41215</v>
      </c>
      <c r="G14" s="38">
        <v>41243</v>
      </c>
      <c r="H14" s="39">
        <v>0.1</v>
      </c>
      <c r="I14" s="39">
        <v>0.1</v>
      </c>
      <c r="J14" s="39">
        <v>0</v>
      </c>
      <c r="K14" s="39">
        <v>0</v>
      </c>
      <c r="L14" s="37">
        <v>0.28999999999999998</v>
      </c>
      <c r="M14" s="37" t="s">
        <v>13</v>
      </c>
      <c r="N14" s="37">
        <v>1</v>
      </c>
      <c r="P14" s="40" t="str">
        <f t="shared" si="0"/>
        <v/>
      </c>
      <c r="R14" s="39"/>
      <c r="S14" s="39"/>
      <c r="T14" s="39"/>
      <c r="U14" s="39"/>
      <c r="V14" s="39"/>
      <c r="X14" s="36" t="str">
        <f t="shared" si="1"/>
        <v/>
      </c>
    </row>
    <row r="15" spans="1:24" s="40" customFormat="1" x14ac:dyDescent="0.25">
      <c r="A15" s="36"/>
      <c r="B15" s="37" t="s">
        <v>15</v>
      </c>
      <c r="C15" s="37">
        <v>2</v>
      </c>
      <c r="D15" s="38">
        <v>41171</v>
      </c>
      <c r="E15" s="37" t="s">
        <v>17</v>
      </c>
      <c r="F15" s="38">
        <v>41215</v>
      </c>
      <c r="G15" s="38">
        <v>41232</v>
      </c>
      <c r="H15" s="39">
        <v>0.2</v>
      </c>
      <c r="I15" s="39">
        <v>0.1</v>
      </c>
      <c r="J15" s="39">
        <v>0.1</v>
      </c>
      <c r="K15" s="39">
        <v>0.1</v>
      </c>
      <c r="L15" s="37">
        <v>0.28000000000000003</v>
      </c>
      <c r="M15" s="37" t="s">
        <v>13</v>
      </c>
      <c r="N15" s="37">
        <v>1</v>
      </c>
      <c r="P15" s="36" t="str">
        <f t="shared" si="0"/>
        <v/>
      </c>
      <c r="R15" s="39"/>
      <c r="S15" s="39"/>
      <c r="T15" s="39"/>
      <c r="U15" s="39"/>
      <c r="V15" s="39"/>
      <c r="X15" s="36" t="str">
        <f t="shared" si="1"/>
        <v/>
      </c>
    </row>
    <row r="16" spans="1:24" x14ac:dyDescent="0.25">
      <c r="B16" s="3" t="s">
        <v>14</v>
      </c>
      <c r="C16" s="3">
        <v>2</v>
      </c>
      <c r="D16" s="4">
        <v>41171</v>
      </c>
      <c r="E16" s="3" t="s">
        <v>18</v>
      </c>
      <c r="F16" s="4">
        <v>41215</v>
      </c>
      <c r="G16" s="4">
        <v>41243</v>
      </c>
      <c r="H16" s="5">
        <v>0.5</v>
      </c>
      <c r="I16" s="5">
        <v>0.7</v>
      </c>
      <c r="J16" s="5">
        <v>0.8</v>
      </c>
      <c r="K16" s="5">
        <v>0.8</v>
      </c>
      <c r="L16" s="3">
        <v>0.39</v>
      </c>
      <c r="M16" s="3" t="s">
        <v>16</v>
      </c>
      <c r="N16" s="3">
        <v>1</v>
      </c>
      <c r="P16" s="1" t="str">
        <f t="shared" si="0"/>
        <v/>
      </c>
      <c r="R16" s="5"/>
      <c r="S16" s="5"/>
      <c r="T16" s="5"/>
      <c r="U16" s="5"/>
      <c r="V16" s="5"/>
      <c r="X16" s="1" t="str">
        <f t="shared" si="1"/>
        <v/>
      </c>
    </row>
    <row r="17" spans="1:24" x14ac:dyDescent="0.25">
      <c r="B17" s="3" t="s">
        <v>15</v>
      </c>
      <c r="C17" s="3">
        <v>2</v>
      </c>
      <c r="D17" s="4">
        <v>41171</v>
      </c>
      <c r="E17" s="3" t="s">
        <v>18</v>
      </c>
      <c r="F17" s="4">
        <v>41215</v>
      </c>
      <c r="G17" s="4">
        <v>41232</v>
      </c>
      <c r="H17" s="5">
        <v>0.2</v>
      </c>
      <c r="I17" s="5">
        <v>0.7</v>
      </c>
      <c r="J17" s="5">
        <v>0.7</v>
      </c>
      <c r="K17" s="5">
        <v>0.7</v>
      </c>
      <c r="L17" s="3">
        <v>0.41</v>
      </c>
      <c r="M17" s="3" t="s">
        <v>16</v>
      </c>
      <c r="N17" s="3">
        <v>1</v>
      </c>
      <c r="P17" s="1">
        <f t="shared" si="0"/>
        <v>44</v>
      </c>
      <c r="R17" s="5">
        <f>AVERAGE(H16:H17)</f>
        <v>0.35</v>
      </c>
      <c r="S17" s="5">
        <f t="shared" ref="S17:V17" si="7">AVERAGE(I16:I17)</f>
        <v>0.7</v>
      </c>
      <c r="T17" s="5">
        <f t="shared" si="7"/>
        <v>0.75</v>
      </c>
      <c r="U17" s="5">
        <f t="shared" si="7"/>
        <v>0.75</v>
      </c>
      <c r="V17" s="5">
        <f t="shared" si="7"/>
        <v>0.4</v>
      </c>
      <c r="X17" s="1">
        <f t="shared" si="1"/>
        <v>1</v>
      </c>
    </row>
    <row r="18" spans="1:24" s="40" customFormat="1" x14ac:dyDescent="0.25">
      <c r="A18" s="36"/>
      <c r="B18" s="37" t="s">
        <v>14</v>
      </c>
      <c r="C18" s="37">
        <v>2</v>
      </c>
      <c r="D18" s="38">
        <v>41171</v>
      </c>
      <c r="E18" s="37" t="s">
        <v>19</v>
      </c>
      <c r="F18" s="38">
        <v>41215</v>
      </c>
      <c r="G18" s="38">
        <v>41243</v>
      </c>
      <c r="H18" s="39">
        <v>0.4</v>
      </c>
      <c r="I18" s="39">
        <v>0.2</v>
      </c>
      <c r="J18" s="39">
        <v>0.2</v>
      </c>
      <c r="K18" s="39">
        <v>0.2</v>
      </c>
      <c r="L18" s="37">
        <v>0.31</v>
      </c>
      <c r="M18" s="37" t="s">
        <v>13</v>
      </c>
      <c r="N18" s="37">
        <v>1</v>
      </c>
      <c r="P18" s="36" t="str">
        <f t="shared" si="0"/>
        <v/>
      </c>
      <c r="R18" s="39"/>
      <c r="S18" s="39"/>
      <c r="T18" s="39"/>
      <c r="U18" s="39"/>
      <c r="V18" s="39"/>
      <c r="X18" s="36" t="str">
        <f t="shared" si="1"/>
        <v/>
      </c>
    </row>
    <row r="19" spans="1:24" s="45" customFormat="1" ht="15.75" thickBot="1" x14ac:dyDescent="0.3">
      <c r="A19" s="41"/>
      <c r="B19" s="42" t="s">
        <v>15</v>
      </c>
      <c r="C19" s="42">
        <v>2</v>
      </c>
      <c r="D19" s="43">
        <v>41171</v>
      </c>
      <c r="E19" s="42" t="s">
        <v>19</v>
      </c>
      <c r="F19" s="43">
        <v>41215</v>
      </c>
      <c r="G19" s="43">
        <v>41232</v>
      </c>
      <c r="H19" s="44">
        <v>0.6</v>
      </c>
      <c r="I19" s="44">
        <v>0.2</v>
      </c>
      <c r="J19" s="44">
        <v>0.2</v>
      </c>
      <c r="K19" s="44">
        <v>0.2</v>
      </c>
      <c r="L19" s="42">
        <v>0.31</v>
      </c>
      <c r="M19" s="42" t="s">
        <v>13</v>
      </c>
      <c r="N19" s="42">
        <v>1</v>
      </c>
      <c r="P19" s="41" t="str">
        <f t="shared" si="0"/>
        <v/>
      </c>
      <c r="R19" s="44"/>
      <c r="S19" s="44"/>
      <c r="T19" s="44"/>
      <c r="U19" s="44"/>
      <c r="V19" s="44"/>
      <c r="X19" s="41" t="str">
        <f t="shared" si="1"/>
        <v/>
      </c>
    </row>
    <row r="20" spans="1:24" x14ac:dyDescent="0.25">
      <c r="A20" s="1">
        <v>7</v>
      </c>
      <c r="B20" s="3" t="s">
        <v>14</v>
      </c>
      <c r="C20" s="3">
        <v>3</v>
      </c>
      <c r="D20" s="4">
        <v>41194</v>
      </c>
      <c r="E20" s="3">
        <v>1</v>
      </c>
      <c r="F20" s="4">
        <v>41246</v>
      </c>
      <c r="G20" s="4">
        <v>41261</v>
      </c>
      <c r="H20" s="5">
        <v>0.25</v>
      </c>
      <c r="I20" s="5">
        <v>0.4</v>
      </c>
      <c r="J20" s="5">
        <v>0.4</v>
      </c>
      <c r="K20" s="5">
        <v>0.4</v>
      </c>
      <c r="L20" s="3">
        <v>0.64</v>
      </c>
      <c r="M20" s="3" t="s">
        <v>13</v>
      </c>
      <c r="N20" s="3">
        <v>1</v>
      </c>
      <c r="P20" s="1" t="str">
        <f t="shared" si="0"/>
        <v/>
      </c>
      <c r="R20" s="5"/>
      <c r="S20" s="5"/>
      <c r="T20" s="5"/>
      <c r="U20" s="5"/>
      <c r="V20" s="5"/>
      <c r="X20" s="1" t="str">
        <f t="shared" si="1"/>
        <v/>
      </c>
    </row>
    <row r="21" spans="1:24" s="21" customFormat="1" x14ac:dyDescent="0.25">
      <c r="A21" s="16"/>
      <c r="B21" s="17" t="s">
        <v>15</v>
      </c>
      <c r="C21" s="17">
        <v>3</v>
      </c>
      <c r="D21" s="19">
        <v>41194</v>
      </c>
      <c r="E21" s="17">
        <v>1</v>
      </c>
      <c r="F21" s="19">
        <v>41246</v>
      </c>
      <c r="G21" s="19">
        <v>41257</v>
      </c>
      <c r="H21" s="20">
        <v>0.5</v>
      </c>
      <c r="I21" s="20">
        <v>0.95</v>
      </c>
      <c r="J21" s="20">
        <v>0.95</v>
      </c>
      <c r="K21" s="20">
        <v>0.95</v>
      </c>
      <c r="L21" s="17">
        <v>0.61</v>
      </c>
      <c r="M21" s="17" t="s">
        <v>13</v>
      </c>
      <c r="N21" s="17">
        <v>1</v>
      </c>
      <c r="P21" s="16">
        <f t="shared" si="0"/>
        <v>52</v>
      </c>
      <c r="R21" s="20">
        <f>AVERAGE(H20:H21)</f>
        <v>0.375</v>
      </c>
      <c r="S21" s="20">
        <f t="shared" ref="S21:V21" si="8">AVERAGE(I20:I21)</f>
        <v>0.67500000000000004</v>
      </c>
      <c r="T21" s="20">
        <f t="shared" si="8"/>
        <v>0.67500000000000004</v>
      </c>
      <c r="U21" s="20">
        <f t="shared" si="8"/>
        <v>0.67500000000000004</v>
      </c>
      <c r="V21" s="20">
        <f t="shared" si="8"/>
        <v>0.625</v>
      </c>
      <c r="X21" s="16">
        <f t="shared" si="1"/>
        <v>0</v>
      </c>
    </row>
    <row r="22" spans="1:24" x14ac:dyDescent="0.25">
      <c r="A22" s="1">
        <v>8</v>
      </c>
      <c r="B22" s="3" t="s">
        <v>14</v>
      </c>
      <c r="C22" s="3">
        <v>3</v>
      </c>
      <c r="D22" s="4">
        <v>41194</v>
      </c>
      <c r="E22" s="3">
        <v>2</v>
      </c>
      <c r="F22" s="4">
        <v>41246</v>
      </c>
      <c r="G22" s="4">
        <v>41261</v>
      </c>
      <c r="H22" s="5">
        <v>0.25</v>
      </c>
      <c r="I22" s="5">
        <v>0.4</v>
      </c>
      <c r="J22" s="5">
        <v>0.4</v>
      </c>
      <c r="K22" s="5">
        <v>0.4</v>
      </c>
      <c r="L22" s="3">
        <v>0.59</v>
      </c>
      <c r="M22" s="3" t="s">
        <v>13</v>
      </c>
      <c r="N22" s="3">
        <v>1</v>
      </c>
      <c r="P22" s="1" t="str">
        <f t="shared" si="0"/>
        <v/>
      </c>
      <c r="R22" s="5"/>
      <c r="S22" s="5"/>
      <c r="T22" s="5"/>
      <c r="U22" s="5"/>
      <c r="V22" s="5"/>
      <c r="X22" s="1" t="str">
        <f t="shared" si="1"/>
        <v/>
      </c>
    </row>
    <row r="23" spans="1:24" s="21" customFormat="1" x14ac:dyDescent="0.25">
      <c r="A23" s="16"/>
      <c r="B23" s="17" t="s">
        <v>15</v>
      </c>
      <c r="C23" s="17">
        <v>3</v>
      </c>
      <c r="D23" s="19">
        <v>41194</v>
      </c>
      <c r="E23" s="17">
        <v>2</v>
      </c>
      <c r="F23" s="19">
        <v>41246</v>
      </c>
      <c r="G23" s="19">
        <v>41257</v>
      </c>
      <c r="H23" s="20">
        <v>0.8</v>
      </c>
      <c r="I23" s="20">
        <v>0.7</v>
      </c>
      <c r="J23" s="20">
        <v>0.7</v>
      </c>
      <c r="K23" s="20">
        <v>0.65</v>
      </c>
      <c r="L23" s="17">
        <v>0.59</v>
      </c>
      <c r="M23" s="17" t="s">
        <v>13</v>
      </c>
      <c r="N23" s="17">
        <v>1</v>
      </c>
      <c r="P23" s="16">
        <f t="shared" si="0"/>
        <v>52</v>
      </c>
      <c r="R23" s="20">
        <f>AVERAGE(H22:H23)</f>
        <v>0.52500000000000002</v>
      </c>
      <c r="S23" s="20">
        <f t="shared" ref="S23:V23" si="9">AVERAGE(I22:I23)</f>
        <v>0.55000000000000004</v>
      </c>
      <c r="T23" s="20">
        <f t="shared" si="9"/>
        <v>0.55000000000000004</v>
      </c>
      <c r="U23" s="20">
        <f t="shared" si="9"/>
        <v>0.52500000000000002</v>
      </c>
      <c r="V23" s="20">
        <f t="shared" si="9"/>
        <v>0.59</v>
      </c>
      <c r="X23" s="16">
        <f t="shared" si="1"/>
        <v>0</v>
      </c>
    </row>
    <row r="24" spans="1:24" x14ac:dyDescent="0.25">
      <c r="A24" s="1">
        <v>9</v>
      </c>
      <c r="B24" s="3" t="s">
        <v>14</v>
      </c>
      <c r="C24" s="3">
        <v>3</v>
      </c>
      <c r="D24" s="4">
        <v>41194</v>
      </c>
      <c r="E24" s="3">
        <v>3</v>
      </c>
      <c r="F24" s="4">
        <v>41246</v>
      </c>
      <c r="G24" s="4">
        <v>41261</v>
      </c>
      <c r="H24" s="5">
        <v>0.35</v>
      </c>
      <c r="I24" s="5">
        <v>0.4</v>
      </c>
      <c r="J24" s="5">
        <v>0.4</v>
      </c>
      <c r="K24" s="5">
        <v>0.4</v>
      </c>
      <c r="L24" s="3">
        <v>0.79</v>
      </c>
      <c r="M24" s="3" t="s">
        <v>13</v>
      </c>
      <c r="N24" s="3">
        <v>1</v>
      </c>
      <c r="P24" s="1" t="str">
        <f t="shared" si="0"/>
        <v/>
      </c>
      <c r="R24" s="5"/>
      <c r="S24" s="5"/>
      <c r="T24" s="5"/>
      <c r="U24" s="5"/>
      <c r="V24" s="5"/>
      <c r="X24" s="1" t="str">
        <f t="shared" si="1"/>
        <v/>
      </c>
    </row>
    <row r="25" spans="1:24" s="21" customFormat="1" x14ac:dyDescent="0.25">
      <c r="A25" s="16"/>
      <c r="B25" s="17" t="s">
        <v>15</v>
      </c>
      <c r="C25" s="17">
        <v>3</v>
      </c>
      <c r="D25" s="19">
        <v>41194</v>
      </c>
      <c r="E25" s="17">
        <v>3</v>
      </c>
      <c r="F25" s="19">
        <v>41246</v>
      </c>
      <c r="G25" s="19">
        <v>41257</v>
      </c>
      <c r="H25" s="20">
        <v>0.9</v>
      </c>
      <c r="I25" s="20">
        <v>0.7</v>
      </c>
      <c r="J25" s="20">
        <v>0.75</v>
      </c>
      <c r="K25" s="20">
        <v>0.7</v>
      </c>
      <c r="L25" s="17">
        <v>0.79</v>
      </c>
      <c r="M25" s="17" t="s">
        <v>13</v>
      </c>
      <c r="N25" s="17">
        <v>1</v>
      </c>
      <c r="P25" s="16">
        <f t="shared" si="0"/>
        <v>52</v>
      </c>
      <c r="R25" s="20">
        <f>AVERAGE(H24:H25)</f>
        <v>0.625</v>
      </c>
      <c r="S25" s="20">
        <f t="shared" ref="S25:V25" si="10">AVERAGE(I24:I25)</f>
        <v>0.55000000000000004</v>
      </c>
      <c r="T25" s="20">
        <f t="shared" si="10"/>
        <v>0.57499999999999996</v>
      </c>
      <c r="U25" s="20">
        <f t="shared" si="10"/>
        <v>0.55000000000000004</v>
      </c>
      <c r="V25" s="20">
        <f t="shared" si="10"/>
        <v>0.79</v>
      </c>
      <c r="X25" s="16">
        <f t="shared" si="1"/>
        <v>0</v>
      </c>
    </row>
    <row r="26" spans="1:24" x14ac:dyDescent="0.25">
      <c r="A26" s="1">
        <v>10</v>
      </c>
      <c r="B26" s="3" t="s">
        <v>14</v>
      </c>
      <c r="C26" s="3">
        <v>3</v>
      </c>
      <c r="D26" s="4">
        <v>41194</v>
      </c>
      <c r="E26" s="3">
        <v>4</v>
      </c>
      <c r="F26" s="4">
        <v>41246</v>
      </c>
      <c r="G26" s="4">
        <v>41261</v>
      </c>
      <c r="H26" s="5">
        <v>0.5</v>
      </c>
      <c r="I26" s="5">
        <v>0.4</v>
      </c>
      <c r="J26" s="5">
        <v>0.4</v>
      </c>
      <c r="K26" s="5">
        <v>0.4</v>
      </c>
      <c r="L26" s="3">
        <v>0.62</v>
      </c>
      <c r="M26" s="3" t="s">
        <v>13</v>
      </c>
      <c r="N26" s="3">
        <v>1</v>
      </c>
      <c r="P26" s="1" t="str">
        <f t="shared" si="0"/>
        <v/>
      </c>
      <c r="R26" s="5"/>
      <c r="S26" s="5"/>
      <c r="T26" s="5"/>
      <c r="U26" s="5"/>
      <c r="V26" s="5"/>
      <c r="X26" s="1" t="str">
        <f t="shared" si="1"/>
        <v/>
      </c>
    </row>
    <row r="27" spans="1:24" s="21" customFormat="1" x14ac:dyDescent="0.25">
      <c r="A27" s="16"/>
      <c r="B27" s="17" t="s">
        <v>15</v>
      </c>
      <c r="C27" s="17">
        <v>3</v>
      </c>
      <c r="D27" s="19">
        <v>41194</v>
      </c>
      <c r="E27" s="17">
        <v>4</v>
      </c>
      <c r="F27" s="19">
        <v>41246</v>
      </c>
      <c r="G27" s="19">
        <v>41257</v>
      </c>
      <c r="H27" s="20">
        <v>0.85</v>
      </c>
      <c r="I27" s="20">
        <v>0.7</v>
      </c>
      <c r="J27" s="20">
        <v>0.75</v>
      </c>
      <c r="K27" s="20">
        <v>0.7</v>
      </c>
      <c r="L27" s="17">
        <v>0.62</v>
      </c>
      <c r="M27" s="17" t="s">
        <v>13</v>
      </c>
      <c r="N27" s="17">
        <v>1</v>
      </c>
      <c r="P27" s="16">
        <f t="shared" si="0"/>
        <v>52</v>
      </c>
      <c r="R27" s="20">
        <f>AVERAGE(H26:H27)</f>
        <v>0.67500000000000004</v>
      </c>
      <c r="S27" s="20">
        <f t="shared" ref="S27:V27" si="11">AVERAGE(I26:I27)</f>
        <v>0.55000000000000004</v>
      </c>
      <c r="T27" s="20">
        <f t="shared" si="11"/>
        <v>0.57499999999999996</v>
      </c>
      <c r="U27" s="20">
        <f t="shared" si="11"/>
        <v>0.55000000000000004</v>
      </c>
      <c r="V27" s="20">
        <f t="shared" si="11"/>
        <v>0.62</v>
      </c>
      <c r="X27" s="16">
        <f t="shared" si="1"/>
        <v>0</v>
      </c>
    </row>
    <row r="28" spans="1:24" x14ac:dyDescent="0.25">
      <c r="A28" s="1">
        <v>11</v>
      </c>
      <c r="B28" s="3" t="s">
        <v>14</v>
      </c>
      <c r="C28" s="3">
        <v>3</v>
      </c>
      <c r="D28" s="4">
        <v>41194</v>
      </c>
      <c r="E28" s="3">
        <v>5</v>
      </c>
      <c r="F28" s="4">
        <v>41246</v>
      </c>
      <c r="G28" s="4">
        <v>41261</v>
      </c>
      <c r="H28" s="5">
        <v>0.5</v>
      </c>
      <c r="I28" s="5">
        <v>0.4</v>
      </c>
      <c r="J28" s="5">
        <v>0.4</v>
      </c>
      <c r="K28" s="5">
        <v>0.4</v>
      </c>
      <c r="L28" s="3">
        <v>0.46</v>
      </c>
      <c r="M28" s="3" t="s">
        <v>13</v>
      </c>
      <c r="N28" s="3">
        <v>1</v>
      </c>
      <c r="P28" s="1" t="str">
        <f t="shared" si="0"/>
        <v/>
      </c>
      <c r="R28" s="5"/>
      <c r="S28" s="5"/>
      <c r="T28" s="5"/>
      <c r="U28" s="5"/>
      <c r="V28" s="5"/>
      <c r="X28" s="1" t="str">
        <f t="shared" si="1"/>
        <v/>
      </c>
    </row>
    <row r="29" spans="1:24" s="14" customFormat="1" ht="15.75" thickBot="1" x14ac:dyDescent="0.3">
      <c r="A29" s="9"/>
      <c r="B29" s="10" t="s">
        <v>15</v>
      </c>
      <c r="C29" s="10">
        <v>3</v>
      </c>
      <c r="D29" s="12">
        <v>41194</v>
      </c>
      <c r="E29" s="10">
        <v>5</v>
      </c>
      <c r="F29" s="12">
        <v>41246</v>
      </c>
      <c r="G29" s="12">
        <v>41257</v>
      </c>
      <c r="H29" s="13">
        <v>0.85</v>
      </c>
      <c r="I29" s="13">
        <v>0.7</v>
      </c>
      <c r="J29" s="13">
        <v>0.75</v>
      </c>
      <c r="K29" s="13">
        <v>0.7</v>
      </c>
      <c r="L29" s="10">
        <v>0.4</v>
      </c>
      <c r="M29" s="10" t="s">
        <v>13</v>
      </c>
      <c r="N29" s="10">
        <v>1</v>
      </c>
      <c r="P29" s="9">
        <f t="shared" si="0"/>
        <v>52</v>
      </c>
      <c r="R29" s="13">
        <f>AVERAGE(H28:H29)</f>
        <v>0.67500000000000004</v>
      </c>
      <c r="S29" s="13">
        <f t="shared" ref="S29:V29" si="12">AVERAGE(I28:I29)</f>
        <v>0.55000000000000004</v>
      </c>
      <c r="T29" s="13">
        <f t="shared" si="12"/>
        <v>0.57499999999999996</v>
      </c>
      <c r="U29" s="13">
        <f t="shared" si="12"/>
        <v>0.55000000000000004</v>
      </c>
      <c r="V29" s="13">
        <f t="shared" si="12"/>
        <v>0.43000000000000005</v>
      </c>
      <c r="X29" s="9">
        <f t="shared" si="1"/>
        <v>0</v>
      </c>
    </row>
    <row r="30" spans="1:24" x14ac:dyDescent="0.25">
      <c r="A30" s="1">
        <v>12</v>
      </c>
      <c r="B30" s="3" t="s">
        <v>12</v>
      </c>
      <c r="C30" s="3">
        <v>4</v>
      </c>
      <c r="D30" s="4">
        <v>41186</v>
      </c>
      <c r="E30" s="3">
        <v>1</v>
      </c>
      <c r="F30" s="4">
        <v>41269</v>
      </c>
      <c r="G30" s="4">
        <v>41269</v>
      </c>
      <c r="H30" s="5">
        <v>0.1</v>
      </c>
      <c r="I30" s="5">
        <v>0.5</v>
      </c>
      <c r="J30" s="5">
        <v>0.2</v>
      </c>
      <c r="K30" s="5">
        <v>0.2</v>
      </c>
      <c r="L30" s="3">
        <v>0.14000000000000001</v>
      </c>
      <c r="M30" s="3" t="s">
        <v>13</v>
      </c>
      <c r="N30" s="3">
        <v>1</v>
      </c>
      <c r="P30" s="1" t="str">
        <f t="shared" si="0"/>
        <v/>
      </c>
      <c r="R30" s="5"/>
      <c r="S30" s="5"/>
      <c r="T30" s="5"/>
      <c r="U30" s="5"/>
      <c r="V30" s="5"/>
      <c r="X30" s="1" t="str">
        <f t="shared" si="1"/>
        <v/>
      </c>
    </row>
    <row r="31" spans="1:24" x14ac:dyDescent="0.25">
      <c r="B31" s="3" t="s">
        <v>14</v>
      </c>
      <c r="C31" s="3">
        <v>4</v>
      </c>
      <c r="D31" s="4">
        <v>41186</v>
      </c>
      <c r="E31" s="3">
        <v>1</v>
      </c>
      <c r="F31" s="4">
        <v>41269</v>
      </c>
      <c r="G31" s="4">
        <v>41271</v>
      </c>
      <c r="H31" s="5">
        <v>0.2</v>
      </c>
      <c r="I31" s="5">
        <v>0.3</v>
      </c>
      <c r="J31" s="5">
        <v>0.2</v>
      </c>
      <c r="K31" s="5">
        <v>0.1</v>
      </c>
      <c r="L31" s="3">
        <v>0.14000000000000001</v>
      </c>
      <c r="M31" s="3" t="s">
        <v>13</v>
      </c>
      <c r="N31" s="3">
        <v>1</v>
      </c>
      <c r="P31" s="1" t="str">
        <f t="shared" si="0"/>
        <v/>
      </c>
      <c r="R31" s="5"/>
      <c r="S31" s="5"/>
      <c r="T31" s="5"/>
      <c r="U31" s="5"/>
      <c r="V31" s="5"/>
      <c r="X31" s="1" t="str">
        <f t="shared" si="1"/>
        <v/>
      </c>
    </row>
    <row r="32" spans="1:24" s="21" customFormat="1" x14ac:dyDescent="0.25">
      <c r="A32" s="16"/>
      <c r="B32" s="17" t="s">
        <v>15</v>
      </c>
      <c r="C32" s="17">
        <v>4</v>
      </c>
      <c r="D32" s="19">
        <v>41186</v>
      </c>
      <c r="E32" s="17">
        <v>1</v>
      </c>
      <c r="F32" s="19">
        <v>41269</v>
      </c>
      <c r="G32" s="19">
        <v>41281</v>
      </c>
      <c r="H32" s="20">
        <v>0.2</v>
      </c>
      <c r="I32" s="20">
        <v>0.5</v>
      </c>
      <c r="J32" s="20">
        <v>0.5</v>
      </c>
      <c r="K32" s="20">
        <v>0.4</v>
      </c>
      <c r="L32" s="17">
        <v>0.04</v>
      </c>
      <c r="M32" s="17" t="s">
        <v>13</v>
      </c>
      <c r="N32" s="17">
        <v>1</v>
      </c>
      <c r="P32" s="16">
        <f t="shared" si="0"/>
        <v>83</v>
      </c>
      <c r="R32" s="20">
        <f>AVERAGE(H30:H32)</f>
        <v>0.16666666666666666</v>
      </c>
      <c r="S32" s="20">
        <f t="shared" ref="S32:V32" si="13">AVERAGE(I30:I32)</f>
        <v>0.43333333333333335</v>
      </c>
      <c r="T32" s="20">
        <f t="shared" si="13"/>
        <v>0.3</v>
      </c>
      <c r="U32" s="20">
        <f t="shared" si="13"/>
        <v>0.23333333333333336</v>
      </c>
      <c r="V32" s="20">
        <f t="shared" si="13"/>
        <v>0.10666666666666667</v>
      </c>
      <c r="X32" s="16">
        <f t="shared" si="1"/>
        <v>0</v>
      </c>
    </row>
    <row r="33" spans="1:24" x14ac:dyDescent="0.25">
      <c r="A33" s="1">
        <v>13</v>
      </c>
      <c r="B33" s="3" t="s">
        <v>12</v>
      </c>
      <c r="C33" s="3">
        <v>4</v>
      </c>
      <c r="D33" s="4">
        <v>41186</v>
      </c>
      <c r="E33" s="3">
        <v>2</v>
      </c>
      <c r="F33" s="4">
        <v>41269</v>
      </c>
      <c r="G33" s="4">
        <v>41269</v>
      </c>
      <c r="H33" s="5">
        <v>0.3</v>
      </c>
      <c r="I33" s="5">
        <v>0.1</v>
      </c>
      <c r="J33" s="5">
        <v>0.1</v>
      </c>
      <c r="K33" s="5">
        <v>0.1</v>
      </c>
      <c r="L33" s="3">
        <v>0.22</v>
      </c>
      <c r="M33" s="3" t="s">
        <v>13</v>
      </c>
      <c r="N33" s="3">
        <v>1</v>
      </c>
      <c r="P33" s="1" t="str">
        <f t="shared" si="0"/>
        <v/>
      </c>
      <c r="R33" s="5"/>
      <c r="S33" s="5"/>
      <c r="T33" s="5"/>
      <c r="U33" s="5"/>
      <c r="V33" s="5"/>
      <c r="X33" s="1" t="str">
        <f t="shared" si="1"/>
        <v/>
      </c>
    </row>
    <row r="34" spans="1:24" x14ac:dyDescent="0.25">
      <c r="B34" s="3" t="s">
        <v>14</v>
      </c>
      <c r="C34" s="3">
        <v>4</v>
      </c>
      <c r="D34" s="4">
        <v>41186</v>
      </c>
      <c r="E34" s="3">
        <v>2</v>
      </c>
      <c r="F34" s="4">
        <v>41269</v>
      </c>
      <c r="G34" s="4">
        <v>41271</v>
      </c>
      <c r="H34" s="5">
        <v>0.05</v>
      </c>
      <c r="I34" s="5">
        <v>0</v>
      </c>
      <c r="J34" s="5">
        <v>0</v>
      </c>
      <c r="K34" s="5">
        <v>0</v>
      </c>
      <c r="L34" s="3">
        <v>0.23</v>
      </c>
      <c r="M34" s="3" t="s">
        <v>13</v>
      </c>
      <c r="N34" s="3">
        <v>1</v>
      </c>
      <c r="P34" s="1" t="str">
        <f t="shared" si="0"/>
        <v/>
      </c>
      <c r="R34" s="5"/>
      <c r="S34" s="5"/>
      <c r="T34" s="5"/>
      <c r="U34" s="5"/>
      <c r="V34" s="5"/>
      <c r="X34" s="1" t="str">
        <f t="shared" si="1"/>
        <v/>
      </c>
    </row>
    <row r="35" spans="1:24" s="21" customFormat="1" x14ac:dyDescent="0.25">
      <c r="A35" s="16"/>
      <c r="B35" s="17" t="s">
        <v>15</v>
      </c>
      <c r="C35" s="17">
        <v>4</v>
      </c>
      <c r="D35" s="19">
        <v>41186</v>
      </c>
      <c r="E35" s="17">
        <v>2</v>
      </c>
      <c r="F35" s="19">
        <v>41269</v>
      </c>
      <c r="G35" s="19">
        <v>41281</v>
      </c>
      <c r="H35" s="20">
        <v>0.5</v>
      </c>
      <c r="I35" s="20">
        <v>0.6</v>
      </c>
      <c r="J35" s="20">
        <v>0.6</v>
      </c>
      <c r="K35" s="20">
        <v>0.5</v>
      </c>
      <c r="L35" s="17">
        <v>0.18</v>
      </c>
      <c r="M35" s="17" t="s">
        <v>13</v>
      </c>
      <c r="N35" s="17">
        <v>1</v>
      </c>
      <c r="P35" s="16">
        <f t="shared" si="0"/>
        <v>83</v>
      </c>
      <c r="R35" s="20">
        <f>AVERAGE(H33:H35)</f>
        <v>0.28333333333333333</v>
      </c>
      <c r="S35" s="20">
        <f t="shared" ref="S35:V35" si="14">AVERAGE(I33:I35)</f>
        <v>0.23333333333333331</v>
      </c>
      <c r="T35" s="20">
        <f t="shared" si="14"/>
        <v>0.23333333333333331</v>
      </c>
      <c r="U35" s="20">
        <f t="shared" si="14"/>
        <v>0.19999999999999998</v>
      </c>
      <c r="V35" s="20">
        <f t="shared" si="14"/>
        <v>0.21</v>
      </c>
      <c r="X35" s="16">
        <f t="shared" si="1"/>
        <v>0</v>
      </c>
    </row>
    <row r="36" spans="1:24" s="40" customFormat="1" x14ac:dyDescent="0.25">
      <c r="A36" s="36">
        <v>14</v>
      </c>
      <c r="B36" s="37" t="s">
        <v>12</v>
      </c>
      <c r="C36" s="37">
        <v>4</v>
      </c>
      <c r="D36" s="38">
        <v>41186</v>
      </c>
      <c r="E36" s="37" t="s">
        <v>20</v>
      </c>
      <c r="F36" s="38">
        <v>41269</v>
      </c>
      <c r="G36" s="38">
        <v>41269</v>
      </c>
      <c r="H36" s="39">
        <v>0.2</v>
      </c>
      <c r="I36" s="39">
        <v>0.8</v>
      </c>
      <c r="J36" s="39">
        <v>0.7</v>
      </c>
      <c r="K36" s="39">
        <v>0.6</v>
      </c>
      <c r="L36" s="37">
        <v>0.24</v>
      </c>
      <c r="M36" s="37" t="s">
        <v>13</v>
      </c>
      <c r="N36" s="37">
        <v>1</v>
      </c>
      <c r="P36" s="36" t="str">
        <f t="shared" si="0"/>
        <v/>
      </c>
      <c r="R36" s="39"/>
      <c r="S36" s="39"/>
      <c r="T36" s="39"/>
      <c r="U36" s="39"/>
      <c r="V36" s="39"/>
      <c r="X36" s="36" t="str">
        <f t="shared" si="1"/>
        <v/>
      </c>
    </row>
    <row r="37" spans="1:24" s="40" customFormat="1" x14ac:dyDescent="0.25">
      <c r="A37" s="36"/>
      <c r="B37" s="37" t="s">
        <v>14</v>
      </c>
      <c r="C37" s="37">
        <v>4</v>
      </c>
      <c r="D37" s="38">
        <v>41186</v>
      </c>
      <c r="E37" s="37" t="s">
        <v>20</v>
      </c>
      <c r="F37" s="38">
        <v>41269</v>
      </c>
      <c r="G37" s="38">
        <v>41271</v>
      </c>
      <c r="H37" s="39">
        <v>0.3</v>
      </c>
      <c r="I37" s="39">
        <v>0.75</v>
      </c>
      <c r="J37" s="39">
        <v>0.75</v>
      </c>
      <c r="K37" s="39">
        <v>0.6</v>
      </c>
      <c r="L37" s="37">
        <v>0.24</v>
      </c>
      <c r="M37" s="37" t="s">
        <v>13</v>
      </c>
      <c r="N37" s="37">
        <v>1</v>
      </c>
      <c r="P37" s="36" t="str">
        <f t="shared" si="0"/>
        <v/>
      </c>
      <c r="R37" s="39"/>
      <c r="S37" s="39"/>
      <c r="T37" s="39"/>
      <c r="U37" s="39"/>
      <c r="V37" s="39"/>
      <c r="X37" s="36" t="str">
        <f t="shared" si="1"/>
        <v/>
      </c>
    </row>
    <row r="38" spans="1:24" s="40" customFormat="1" x14ac:dyDescent="0.25">
      <c r="A38" s="36"/>
      <c r="B38" s="37" t="s">
        <v>15</v>
      </c>
      <c r="C38" s="37">
        <v>4</v>
      </c>
      <c r="D38" s="38">
        <v>41186</v>
      </c>
      <c r="E38" s="37" t="s">
        <v>20</v>
      </c>
      <c r="F38" s="38">
        <v>41269</v>
      </c>
      <c r="G38" s="38">
        <v>41281</v>
      </c>
      <c r="H38" s="39">
        <v>0.7</v>
      </c>
      <c r="I38" s="39">
        <v>0.7</v>
      </c>
      <c r="J38" s="39">
        <v>0.8</v>
      </c>
      <c r="K38" s="39">
        <v>0.8</v>
      </c>
      <c r="L38" s="37">
        <v>0.25</v>
      </c>
      <c r="M38" s="37" t="s">
        <v>13</v>
      </c>
      <c r="N38" s="37">
        <v>1</v>
      </c>
      <c r="P38" s="36" t="str">
        <f t="shared" si="0"/>
        <v/>
      </c>
      <c r="R38" s="39"/>
      <c r="S38" s="39"/>
      <c r="T38" s="39"/>
      <c r="U38" s="39"/>
      <c r="V38" s="39"/>
      <c r="X38" s="36" t="str">
        <f t="shared" si="1"/>
        <v/>
      </c>
    </row>
    <row r="39" spans="1:24" s="40" customFormat="1" x14ac:dyDescent="0.25">
      <c r="A39" s="36"/>
      <c r="B39" s="37" t="s">
        <v>12</v>
      </c>
      <c r="C39" s="37">
        <v>4</v>
      </c>
      <c r="D39" s="38">
        <v>41186</v>
      </c>
      <c r="E39" s="37" t="s">
        <v>21</v>
      </c>
      <c r="F39" s="38">
        <v>41269</v>
      </c>
      <c r="G39" s="38">
        <v>41269</v>
      </c>
      <c r="H39" s="39">
        <v>0.5</v>
      </c>
      <c r="I39" s="39">
        <v>0.1</v>
      </c>
      <c r="J39" s="39">
        <v>0.2</v>
      </c>
      <c r="K39" s="39">
        <v>0.3</v>
      </c>
      <c r="L39" s="37">
        <v>0.26</v>
      </c>
      <c r="M39" s="37" t="s">
        <v>13</v>
      </c>
      <c r="N39" s="37">
        <v>1</v>
      </c>
      <c r="P39" s="36" t="str">
        <f t="shared" si="0"/>
        <v/>
      </c>
      <c r="R39" s="39"/>
      <c r="S39" s="39"/>
      <c r="T39" s="39"/>
      <c r="U39" s="39"/>
      <c r="V39" s="39"/>
      <c r="X39" s="36" t="str">
        <f t="shared" si="1"/>
        <v/>
      </c>
    </row>
    <row r="40" spans="1:24" s="40" customFormat="1" x14ac:dyDescent="0.25">
      <c r="A40" s="36"/>
      <c r="B40" s="37" t="s">
        <v>14</v>
      </c>
      <c r="C40" s="37">
        <v>4</v>
      </c>
      <c r="D40" s="38">
        <v>41186</v>
      </c>
      <c r="E40" s="37" t="s">
        <v>21</v>
      </c>
      <c r="F40" s="38">
        <v>41269</v>
      </c>
      <c r="G40" s="38">
        <v>41271</v>
      </c>
      <c r="H40" s="39">
        <v>0.5</v>
      </c>
      <c r="I40" s="39">
        <v>0.2</v>
      </c>
      <c r="J40" s="39">
        <v>0.2</v>
      </c>
      <c r="K40" s="39">
        <v>0.35</v>
      </c>
      <c r="L40" s="37">
        <v>0.26</v>
      </c>
      <c r="M40" s="37" t="s">
        <v>13</v>
      </c>
      <c r="N40" s="37">
        <v>1</v>
      </c>
      <c r="P40" s="36" t="str">
        <f t="shared" si="0"/>
        <v/>
      </c>
      <c r="R40" s="39"/>
      <c r="S40" s="39"/>
      <c r="T40" s="39"/>
      <c r="U40" s="39"/>
      <c r="V40" s="39"/>
      <c r="X40" s="36" t="str">
        <f t="shared" si="1"/>
        <v/>
      </c>
    </row>
    <row r="41" spans="1:24" s="40" customFormat="1" x14ac:dyDescent="0.25">
      <c r="A41" s="36"/>
      <c r="B41" s="37" t="s">
        <v>15</v>
      </c>
      <c r="C41" s="37">
        <v>4</v>
      </c>
      <c r="D41" s="38">
        <v>41186</v>
      </c>
      <c r="E41" s="37" t="s">
        <v>21</v>
      </c>
      <c r="F41" s="38">
        <v>41269</v>
      </c>
      <c r="G41" s="38">
        <v>41281</v>
      </c>
      <c r="H41" s="39">
        <v>0.5</v>
      </c>
      <c r="I41" s="39">
        <v>0.4</v>
      </c>
      <c r="J41" s="39">
        <v>0.2</v>
      </c>
      <c r="K41" s="39">
        <v>0.1</v>
      </c>
      <c r="L41" s="37">
        <v>0.27</v>
      </c>
      <c r="M41" s="37" t="s">
        <v>13</v>
      </c>
      <c r="N41" s="37">
        <v>1</v>
      </c>
      <c r="P41" s="36" t="str">
        <f t="shared" si="0"/>
        <v/>
      </c>
      <c r="R41" s="39"/>
      <c r="S41" s="39"/>
      <c r="T41" s="39"/>
      <c r="U41" s="39"/>
      <c r="V41" s="39"/>
      <c r="X41" s="36" t="str">
        <f t="shared" si="1"/>
        <v/>
      </c>
    </row>
    <row r="42" spans="1:24" x14ac:dyDescent="0.25">
      <c r="B42" s="3" t="s">
        <v>12</v>
      </c>
      <c r="C42" s="3">
        <v>4</v>
      </c>
      <c r="D42" s="4">
        <v>41186</v>
      </c>
      <c r="E42" s="3" t="s">
        <v>22</v>
      </c>
      <c r="F42" s="4">
        <v>41269</v>
      </c>
      <c r="G42" s="4">
        <v>41269</v>
      </c>
      <c r="H42" s="5">
        <v>0.3</v>
      </c>
      <c r="I42" s="5">
        <v>0.1</v>
      </c>
      <c r="J42" s="5">
        <v>0.1</v>
      </c>
      <c r="K42" s="5">
        <v>0.1</v>
      </c>
      <c r="L42" s="3">
        <v>0.5</v>
      </c>
      <c r="M42" s="3" t="s">
        <v>16</v>
      </c>
      <c r="N42" s="3">
        <v>1</v>
      </c>
      <c r="P42" s="1" t="str">
        <f t="shared" si="0"/>
        <v/>
      </c>
      <c r="R42" s="5"/>
      <c r="S42" s="5"/>
      <c r="T42" s="5"/>
      <c r="U42" s="5"/>
      <c r="V42" s="5"/>
      <c r="X42" s="1" t="str">
        <f t="shared" si="1"/>
        <v/>
      </c>
    </row>
    <row r="43" spans="1:24" x14ac:dyDescent="0.25">
      <c r="B43" s="3" t="s">
        <v>14</v>
      </c>
      <c r="C43" s="3">
        <v>4</v>
      </c>
      <c r="D43" s="4">
        <v>41186</v>
      </c>
      <c r="E43" s="3" t="s">
        <v>22</v>
      </c>
      <c r="F43" s="4">
        <v>41269</v>
      </c>
      <c r="G43" s="4">
        <v>41271</v>
      </c>
      <c r="H43" s="5">
        <v>0.2</v>
      </c>
      <c r="I43" s="5">
        <v>0.05</v>
      </c>
      <c r="J43" s="5">
        <v>0.05</v>
      </c>
      <c r="K43" s="5">
        <v>0.05</v>
      </c>
      <c r="L43" s="3">
        <v>0.51</v>
      </c>
      <c r="M43" s="3" t="s">
        <v>16</v>
      </c>
      <c r="N43" s="3">
        <v>1</v>
      </c>
      <c r="P43" s="1" t="str">
        <f t="shared" si="0"/>
        <v/>
      </c>
      <c r="R43" s="5"/>
      <c r="S43" s="5"/>
      <c r="T43" s="5"/>
      <c r="U43" s="5"/>
      <c r="V43" s="5"/>
      <c r="X43" s="1" t="str">
        <f t="shared" si="1"/>
        <v/>
      </c>
    </row>
    <row r="44" spans="1:24" s="21" customFormat="1" x14ac:dyDescent="0.25">
      <c r="A44" s="16"/>
      <c r="B44" s="17" t="s">
        <v>15</v>
      </c>
      <c r="C44" s="17">
        <v>4</v>
      </c>
      <c r="D44" s="19">
        <v>41186</v>
      </c>
      <c r="E44" s="17" t="s">
        <v>22</v>
      </c>
      <c r="F44" s="19">
        <v>41269</v>
      </c>
      <c r="G44" s="19">
        <v>41281</v>
      </c>
      <c r="H44" s="20">
        <v>0.2</v>
      </c>
      <c r="I44" s="20">
        <v>0.2</v>
      </c>
      <c r="J44" s="20">
        <v>0.05</v>
      </c>
      <c r="K44" s="20">
        <v>0</v>
      </c>
      <c r="L44" s="17">
        <v>0.48</v>
      </c>
      <c r="M44" s="17" t="s">
        <v>16</v>
      </c>
      <c r="N44" s="17">
        <v>1</v>
      </c>
      <c r="P44" s="16">
        <f t="shared" si="0"/>
        <v>83</v>
      </c>
      <c r="R44" s="20">
        <f>AVERAGE(H42:H44)</f>
        <v>0.23333333333333331</v>
      </c>
      <c r="S44" s="20">
        <f t="shared" ref="S44:V44" si="15">AVERAGE(I42:I44)</f>
        <v>0.11666666666666668</v>
      </c>
      <c r="T44" s="20">
        <f t="shared" si="15"/>
        <v>6.6666666666666666E-2</v>
      </c>
      <c r="U44" s="20">
        <f t="shared" si="15"/>
        <v>5.000000000000001E-2</v>
      </c>
      <c r="V44" s="20">
        <f t="shared" si="15"/>
        <v>0.49666666666666665</v>
      </c>
      <c r="X44" s="16">
        <f t="shared" si="1"/>
        <v>1</v>
      </c>
    </row>
    <row r="45" spans="1:24" s="40" customFormat="1" x14ac:dyDescent="0.25">
      <c r="A45" s="36">
        <v>15</v>
      </c>
      <c r="B45" s="37" t="s">
        <v>12</v>
      </c>
      <c r="C45" s="37">
        <v>4</v>
      </c>
      <c r="D45" s="38">
        <v>41186</v>
      </c>
      <c r="E45" s="37" t="s">
        <v>23</v>
      </c>
      <c r="F45" s="38">
        <v>41269</v>
      </c>
      <c r="G45" s="38">
        <v>41269</v>
      </c>
      <c r="H45" s="39">
        <v>0.4</v>
      </c>
      <c r="I45" s="39">
        <v>0.8</v>
      </c>
      <c r="J45" s="39">
        <v>0.8</v>
      </c>
      <c r="K45" s="39">
        <v>0.8</v>
      </c>
      <c r="L45" s="37">
        <v>0.69</v>
      </c>
      <c r="M45" s="37" t="s">
        <v>13</v>
      </c>
      <c r="N45" s="37">
        <v>1</v>
      </c>
      <c r="P45" s="36" t="str">
        <f t="shared" si="0"/>
        <v/>
      </c>
      <c r="R45" s="39"/>
      <c r="S45" s="39"/>
      <c r="T45" s="39"/>
      <c r="U45" s="39"/>
      <c r="V45" s="39"/>
      <c r="X45" s="36" t="str">
        <f t="shared" si="1"/>
        <v/>
      </c>
    </row>
    <row r="46" spans="1:24" s="40" customFormat="1" x14ac:dyDescent="0.25">
      <c r="A46" s="36"/>
      <c r="B46" s="37" t="s">
        <v>14</v>
      </c>
      <c r="C46" s="37">
        <v>4</v>
      </c>
      <c r="D46" s="38">
        <v>41186</v>
      </c>
      <c r="E46" s="37" t="s">
        <v>23</v>
      </c>
      <c r="F46" s="38">
        <v>41269</v>
      </c>
      <c r="G46" s="38">
        <v>41271</v>
      </c>
      <c r="H46" s="39">
        <v>0.6</v>
      </c>
      <c r="I46" s="39">
        <v>0.75</v>
      </c>
      <c r="J46" s="39">
        <v>0.8</v>
      </c>
      <c r="K46" s="39">
        <v>0.7</v>
      </c>
      <c r="L46" s="37">
        <v>0.69</v>
      </c>
      <c r="M46" s="37" t="s">
        <v>13</v>
      </c>
      <c r="N46" s="37">
        <v>1</v>
      </c>
      <c r="P46" s="36" t="str">
        <f t="shared" si="0"/>
        <v/>
      </c>
      <c r="R46" s="39"/>
      <c r="S46" s="39"/>
      <c r="T46" s="39"/>
      <c r="U46" s="39"/>
      <c r="V46" s="39"/>
      <c r="X46" s="36" t="str">
        <f t="shared" si="1"/>
        <v/>
      </c>
    </row>
    <row r="47" spans="1:24" s="40" customFormat="1" x14ac:dyDescent="0.25">
      <c r="A47" s="36"/>
      <c r="B47" s="37" t="s">
        <v>15</v>
      </c>
      <c r="C47" s="37">
        <v>4</v>
      </c>
      <c r="D47" s="38">
        <v>41186</v>
      </c>
      <c r="E47" s="37" t="s">
        <v>23</v>
      </c>
      <c r="F47" s="38">
        <v>41269</v>
      </c>
      <c r="G47" s="38">
        <v>41281</v>
      </c>
      <c r="H47" s="39">
        <v>0.5</v>
      </c>
      <c r="I47" s="39">
        <v>0.8</v>
      </c>
      <c r="J47" s="39">
        <v>0.9</v>
      </c>
      <c r="K47" s="39">
        <v>0.9</v>
      </c>
      <c r="L47" s="37">
        <v>0.62</v>
      </c>
      <c r="M47" s="37" t="s">
        <v>13</v>
      </c>
      <c r="N47" s="37">
        <v>1</v>
      </c>
      <c r="P47" s="36" t="str">
        <f t="shared" si="0"/>
        <v/>
      </c>
      <c r="R47" s="39"/>
      <c r="S47" s="39"/>
      <c r="T47" s="39"/>
      <c r="U47" s="39"/>
      <c r="V47" s="39"/>
      <c r="X47" s="36" t="str">
        <f t="shared" si="1"/>
        <v/>
      </c>
    </row>
    <row r="48" spans="1:24" x14ac:dyDescent="0.25">
      <c r="B48" s="3" t="s">
        <v>12</v>
      </c>
      <c r="C48" s="3">
        <v>4</v>
      </c>
      <c r="D48" s="4">
        <v>41186</v>
      </c>
      <c r="E48" s="3" t="s">
        <v>24</v>
      </c>
      <c r="F48" s="4">
        <v>41269</v>
      </c>
      <c r="G48" s="4">
        <v>41269</v>
      </c>
      <c r="H48" s="5">
        <v>0.5</v>
      </c>
      <c r="I48" s="5">
        <v>0.1</v>
      </c>
      <c r="J48" s="5">
        <v>0.1</v>
      </c>
      <c r="K48" s="5">
        <v>0.1</v>
      </c>
      <c r="L48" s="3">
        <v>0.18</v>
      </c>
      <c r="M48" s="3" t="s">
        <v>16</v>
      </c>
      <c r="N48" s="3">
        <v>1</v>
      </c>
      <c r="P48" s="1" t="str">
        <f t="shared" si="0"/>
        <v/>
      </c>
      <c r="R48" s="5"/>
      <c r="S48" s="5"/>
      <c r="T48" s="5"/>
      <c r="U48" s="5"/>
      <c r="V48" s="5"/>
      <c r="X48" s="1" t="str">
        <f t="shared" si="1"/>
        <v/>
      </c>
    </row>
    <row r="49" spans="1:24" x14ac:dyDescent="0.25">
      <c r="B49" s="3" t="s">
        <v>14</v>
      </c>
      <c r="C49" s="3">
        <v>4</v>
      </c>
      <c r="D49" s="4">
        <v>41186</v>
      </c>
      <c r="E49" s="3" t="s">
        <v>24</v>
      </c>
      <c r="F49" s="4">
        <v>41269</v>
      </c>
      <c r="G49" s="4">
        <v>41271</v>
      </c>
      <c r="H49" s="5">
        <v>0.35</v>
      </c>
      <c r="I49" s="5">
        <v>0.2</v>
      </c>
      <c r="J49" s="5">
        <v>0.15</v>
      </c>
      <c r="K49" s="5">
        <v>0.25</v>
      </c>
      <c r="L49" s="3">
        <v>0.19</v>
      </c>
      <c r="M49" s="3" t="s">
        <v>16</v>
      </c>
      <c r="N49" s="3">
        <v>1</v>
      </c>
      <c r="P49" s="1" t="str">
        <f t="shared" si="0"/>
        <v/>
      </c>
      <c r="R49" s="5"/>
      <c r="S49" s="5"/>
      <c r="T49" s="5"/>
      <c r="U49" s="5"/>
      <c r="V49" s="5"/>
      <c r="X49" s="1" t="str">
        <f t="shared" si="1"/>
        <v/>
      </c>
    </row>
    <row r="50" spans="1:24" x14ac:dyDescent="0.25">
      <c r="B50" s="3" t="s">
        <v>15</v>
      </c>
      <c r="C50" s="3">
        <v>4</v>
      </c>
      <c r="D50" s="4">
        <v>41186</v>
      </c>
      <c r="E50" s="3" t="s">
        <v>24</v>
      </c>
      <c r="F50" s="4">
        <v>41269</v>
      </c>
      <c r="G50" s="4">
        <v>41281</v>
      </c>
      <c r="H50" s="5">
        <v>0.5</v>
      </c>
      <c r="I50" s="5">
        <v>0.2</v>
      </c>
      <c r="J50" s="5">
        <v>0.2</v>
      </c>
      <c r="K50" s="5">
        <v>0.2</v>
      </c>
      <c r="L50" s="3">
        <v>0.26</v>
      </c>
      <c r="M50" s="3" t="s">
        <v>16</v>
      </c>
      <c r="N50" s="3">
        <v>1</v>
      </c>
      <c r="P50" s="1">
        <f t="shared" si="0"/>
        <v>83</v>
      </c>
      <c r="R50" s="5">
        <f>AVERAGE(H48:H50)</f>
        <v>0.45</v>
      </c>
      <c r="S50" s="5">
        <f t="shared" ref="S50:V50" si="16">AVERAGE(I48:I50)</f>
        <v>0.16666666666666666</v>
      </c>
      <c r="T50" s="5">
        <f t="shared" si="16"/>
        <v>0.15</v>
      </c>
      <c r="U50" s="5">
        <f t="shared" si="16"/>
        <v>0.18333333333333335</v>
      </c>
      <c r="V50" s="5">
        <f t="shared" si="16"/>
        <v>0.21</v>
      </c>
      <c r="X50" s="1">
        <f t="shared" si="1"/>
        <v>1</v>
      </c>
    </row>
    <row r="51" spans="1:24" s="40" customFormat="1" x14ac:dyDescent="0.25">
      <c r="A51" s="36"/>
      <c r="B51" s="37" t="s">
        <v>12</v>
      </c>
      <c r="C51" s="37">
        <v>4</v>
      </c>
      <c r="D51" s="38">
        <v>41186</v>
      </c>
      <c r="E51" s="37" t="s">
        <v>25</v>
      </c>
      <c r="F51" s="38">
        <v>41269</v>
      </c>
      <c r="G51" s="38">
        <v>41269</v>
      </c>
      <c r="H51" s="39">
        <v>0.1</v>
      </c>
      <c r="I51" s="39">
        <v>0.1</v>
      </c>
      <c r="J51" s="39">
        <v>0.1</v>
      </c>
      <c r="K51" s="39">
        <v>0.1</v>
      </c>
      <c r="L51" s="37">
        <v>0.13</v>
      </c>
      <c r="M51" s="37" t="s">
        <v>13</v>
      </c>
      <c r="N51" s="37">
        <v>1</v>
      </c>
      <c r="P51" s="36" t="str">
        <f t="shared" si="0"/>
        <v/>
      </c>
      <c r="R51" s="39"/>
      <c r="S51" s="39"/>
      <c r="T51" s="39"/>
      <c r="U51" s="39"/>
      <c r="V51" s="39"/>
      <c r="X51" s="36" t="str">
        <f t="shared" si="1"/>
        <v/>
      </c>
    </row>
    <row r="52" spans="1:24" s="40" customFormat="1" x14ac:dyDescent="0.25">
      <c r="A52" s="36"/>
      <c r="B52" s="37" t="s">
        <v>14</v>
      </c>
      <c r="C52" s="37">
        <v>4</v>
      </c>
      <c r="D52" s="38">
        <v>41186</v>
      </c>
      <c r="E52" s="37" t="s">
        <v>25</v>
      </c>
      <c r="F52" s="38">
        <v>41269</v>
      </c>
      <c r="G52" s="38">
        <v>41271</v>
      </c>
      <c r="H52" s="39">
        <v>0.05</v>
      </c>
      <c r="I52" s="39">
        <v>0.05</v>
      </c>
      <c r="J52" s="39">
        <v>0.05</v>
      </c>
      <c r="K52" s="39">
        <v>0.05</v>
      </c>
      <c r="L52" s="37">
        <v>0.13</v>
      </c>
      <c r="M52" s="37" t="s">
        <v>13</v>
      </c>
      <c r="N52" s="37">
        <v>1</v>
      </c>
      <c r="P52" s="36" t="str">
        <f t="shared" si="0"/>
        <v/>
      </c>
      <c r="R52" s="39"/>
      <c r="S52" s="39"/>
      <c r="T52" s="39"/>
      <c r="U52" s="39"/>
      <c r="V52" s="39"/>
      <c r="X52" s="36" t="str">
        <f t="shared" si="1"/>
        <v/>
      </c>
    </row>
    <row r="53" spans="1:24" s="45" customFormat="1" ht="15.75" thickBot="1" x14ac:dyDescent="0.3">
      <c r="A53" s="41"/>
      <c r="B53" s="42" t="s">
        <v>15</v>
      </c>
      <c r="C53" s="42">
        <v>4</v>
      </c>
      <c r="D53" s="43">
        <v>41186</v>
      </c>
      <c r="E53" s="42" t="s">
        <v>25</v>
      </c>
      <c r="F53" s="43">
        <v>41269</v>
      </c>
      <c r="G53" s="43">
        <v>41281</v>
      </c>
      <c r="H53" s="44">
        <v>0.1</v>
      </c>
      <c r="I53" s="44">
        <v>0.05</v>
      </c>
      <c r="J53" s="44">
        <v>0.05</v>
      </c>
      <c r="K53" s="44">
        <v>0.05</v>
      </c>
      <c r="L53" s="42">
        <v>0.13</v>
      </c>
      <c r="M53" s="42" t="s">
        <v>13</v>
      </c>
      <c r="N53" s="42">
        <v>1</v>
      </c>
      <c r="P53" s="41" t="str">
        <f t="shared" si="0"/>
        <v/>
      </c>
      <c r="R53" s="44"/>
      <c r="S53" s="44"/>
      <c r="T53" s="44"/>
      <c r="U53" s="44"/>
      <c r="V53" s="44"/>
      <c r="X53" s="41" t="str">
        <f t="shared" si="1"/>
        <v/>
      </c>
    </row>
    <row r="54" spans="1:24" x14ac:dyDescent="0.25">
      <c r="A54" s="1">
        <v>16</v>
      </c>
      <c r="B54" s="3" t="s">
        <v>12</v>
      </c>
      <c r="C54" s="3">
        <v>5</v>
      </c>
      <c r="D54" s="4">
        <v>41248</v>
      </c>
      <c r="E54" s="3">
        <v>1</v>
      </c>
      <c r="F54" s="4">
        <v>41304</v>
      </c>
      <c r="G54" s="4">
        <v>41323</v>
      </c>
      <c r="H54" s="5">
        <v>0.2</v>
      </c>
      <c r="I54" s="5">
        <v>0.1</v>
      </c>
      <c r="J54" s="5">
        <v>0.1</v>
      </c>
      <c r="K54" s="5">
        <v>0.1</v>
      </c>
      <c r="L54" s="3">
        <v>0.6</v>
      </c>
      <c r="M54" s="3" t="s">
        <v>13</v>
      </c>
      <c r="N54" s="3">
        <v>1</v>
      </c>
      <c r="P54" s="1" t="str">
        <f t="shared" si="0"/>
        <v/>
      </c>
      <c r="R54" s="5"/>
      <c r="S54" s="5"/>
      <c r="T54" s="5"/>
      <c r="U54" s="5"/>
      <c r="V54" s="5"/>
      <c r="X54" s="1" t="str">
        <f t="shared" si="1"/>
        <v/>
      </c>
    </row>
    <row r="55" spans="1:24" s="21" customFormat="1" x14ac:dyDescent="0.25">
      <c r="A55" s="16"/>
      <c r="B55" s="17" t="s">
        <v>14</v>
      </c>
      <c r="C55" s="17">
        <v>5</v>
      </c>
      <c r="D55" s="19">
        <v>41248</v>
      </c>
      <c r="E55" s="17">
        <v>1</v>
      </c>
      <c r="F55" s="19">
        <v>41304</v>
      </c>
      <c r="G55" s="19">
        <v>41319</v>
      </c>
      <c r="H55" s="20">
        <v>0.75</v>
      </c>
      <c r="I55" s="20">
        <v>0.7</v>
      </c>
      <c r="J55" s="20">
        <v>0.8</v>
      </c>
      <c r="K55" s="20">
        <v>0.8</v>
      </c>
      <c r="L55" s="17">
        <v>0.6</v>
      </c>
      <c r="M55" s="17" t="s">
        <v>13</v>
      </c>
      <c r="N55" s="17">
        <v>1</v>
      </c>
      <c r="P55" s="16">
        <f t="shared" si="0"/>
        <v>56</v>
      </c>
      <c r="R55" s="20">
        <f>AVERAGE(H54:H55)</f>
        <v>0.47499999999999998</v>
      </c>
      <c r="S55" s="20">
        <f t="shared" ref="S55:V55" si="17">AVERAGE(I54:I55)</f>
        <v>0.39999999999999997</v>
      </c>
      <c r="T55" s="20">
        <f t="shared" si="17"/>
        <v>0.45</v>
      </c>
      <c r="U55" s="20">
        <f t="shared" si="17"/>
        <v>0.45</v>
      </c>
      <c r="V55" s="20">
        <f t="shared" si="17"/>
        <v>0.6</v>
      </c>
      <c r="X55" s="16">
        <f t="shared" si="1"/>
        <v>0</v>
      </c>
    </row>
    <row r="56" spans="1:24" x14ac:dyDescent="0.25">
      <c r="A56" s="1">
        <v>17</v>
      </c>
      <c r="B56" s="3" t="s">
        <v>12</v>
      </c>
      <c r="C56" s="3">
        <v>5</v>
      </c>
      <c r="D56" s="4">
        <v>41248</v>
      </c>
      <c r="E56" s="3">
        <v>3</v>
      </c>
      <c r="F56" s="4">
        <v>41304</v>
      </c>
      <c r="G56" s="4">
        <v>41323</v>
      </c>
      <c r="H56" s="5">
        <v>0.9</v>
      </c>
      <c r="I56" s="5">
        <v>0.95</v>
      </c>
      <c r="J56" s="5">
        <v>0.95</v>
      </c>
      <c r="K56" s="5">
        <v>0.95</v>
      </c>
      <c r="L56" s="3">
        <v>0.82</v>
      </c>
      <c r="M56" s="3" t="s">
        <v>16</v>
      </c>
      <c r="N56" s="3">
        <v>1</v>
      </c>
      <c r="P56" s="1" t="str">
        <f t="shared" si="0"/>
        <v/>
      </c>
      <c r="R56" s="5"/>
      <c r="S56" s="5"/>
      <c r="T56" s="5"/>
      <c r="U56" s="5"/>
      <c r="V56" s="5"/>
      <c r="X56" s="1" t="str">
        <f t="shared" si="1"/>
        <v/>
      </c>
    </row>
    <row r="57" spans="1:24" s="14" customFormat="1" ht="15.75" thickBot="1" x14ac:dyDescent="0.3">
      <c r="A57" s="9"/>
      <c r="B57" s="10" t="s">
        <v>14</v>
      </c>
      <c r="C57" s="10">
        <v>5</v>
      </c>
      <c r="D57" s="12">
        <v>41248</v>
      </c>
      <c r="E57" s="10">
        <v>3</v>
      </c>
      <c r="F57" s="12">
        <v>41304</v>
      </c>
      <c r="G57" s="12">
        <v>41319</v>
      </c>
      <c r="H57" s="13">
        <v>0.95</v>
      </c>
      <c r="I57" s="13">
        <v>0.95</v>
      </c>
      <c r="J57" s="13">
        <v>0.95</v>
      </c>
      <c r="K57" s="13">
        <v>0.95</v>
      </c>
      <c r="L57" s="10">
        <v>0.82</v>
      </c>
      <c r="M57" s="10" t="s">
        <v>16</v>
      </c>
      <c r="N57" s="10">
        <v>1</v>
      </c>
      <c r="P57" s="9">
        <f t="shared" si="0"/>
        <v>56</v>
      </c>
      <c r="R57" s="13">
        <f>AVERAGE(H56:H57)</f>
        <v>0.92500000000000004</v>
      </c>
      <c r="S57" s="13">
        <f t="shared" ref="S57:V57" si="18">AVERAGE(I56:I57)</f>
        <v>0.95</v>
      </c>
      <c r="T57" s="13">
        <f t="shared" si="18"/>
        <v>0.95</v>
      </c>
      <c r="U57" s="13">
        <f t="shared" si="18"/>
        <v>0.95</v>
      </c>
      <c r="V57" s="13">
        <f t="shared" si="18"/>
        <v>0.82</v>
      </c>
      <c r="X57" s="9">
        <f t="shared" si="1"/>
        <v>1</v>
      </c>
    </row>
    <row r="58" spans="1:24" x14ac:dyDescent="0.25">
      <c r="A58" s="1">
        <v>18</v>
      </c>
      <c r="B58" s="3" t="s">
        <v>12</v>
      </c>
      <c r="C58" s="3">
        <v>6</v>
      </c>
      <c r="D58" s="4">
        <v>41292</v>
      </c>
      <c r="E58" s="3">
        <v>1</v>
      </c>
      <c r="F58" s="4">
        <v>41331</v>
      </c>
      <c r="G58" s="4">
        <v>41339</v>
      </c>
      <c r="H58" s="5">
        <v>0.05</v>
      </c>
      <c r="I58" s="5">
        <v>0.1</v>
      </c>
      <c r="J58" s="5">
        <v>0.05</v>
      </c>
      <c r="K58" s="5">
        <v>0.05</v>
      </c>
      <c r="L58" s="3">
        <v>0.21</v>
      </c>
      <c r="M58" s="3" t="s">
        <v>13</v>
      </c>
      <c r="N58" s="3">
        <v>1</v>
      </c>
      <c r="P58" s="1" t="str">
        <f t="shared" si="0"/>
        <v/>
      </c>
      <c r="R58" s="5"/>
      <c r="S58" s="5"/>
      <c r="T58" s="5"/>
      <c r="U58" s="5"/>
      <c r="V58" s="5"/>
      <c r="X58" s="1" t="str">
        <f t="shared" si="1"/>
        <v/>
      </c>
    </row>
    <row r="59" spans="1:24" x14ac:dyDescent="0.25">
      <c r="B59" s="3" t="s">
        <v>14</v>
      </c>
      <c r="C59" s="3">
        <v>6</v>
      </c>
      <c r="D59" s="4">
        <v>41292</v>
      </c>
      <c r="E59" s="3">
        <v>1</v>
      </c>
      <c r="F59" s="4">
        <v>41331</v>
      </c>
      <c r="G59" s="4">
        <v>41344</v>
      </c>
      <c r="H59" s="5">
        <v>0.25</v>
      </c>
      <c r="I59" s="5">
        <v>0.75</v>
      </c>
      <c r="J59" s="5">
        <v>0.65</v>
      </c>
      <c r="K59" s="5">
        <v>0.4</v>
      </c>
      <c r="L59" s="3">
        <v>0.28999999999999998</v>
      </c>
      <c r="M59" s="3" t="s">
        <v>13</v>
      </c>
      <c r="N59" s="3">
        <v>1</v>
      </c>
      <c r="P59" s="1" t="str">
        <f t="shared" si="0"/>
        <v/>
      </c>
      <c r="R59" s="5"/>
      <c r="S59" s="5"/>
      <c r="T59" s="5"/>
      <c r="U59" s="5"/>
      <c r="V59" s="5"/>
      <c r="X59" s="1" t="str">
        <f t="shared" si="1"/>
        <v/>
      </c>
    </row>
    <row r="60" spans="1:24" s="21" customFormat="1" x14ac:dyDescent="0.25">
      <c r="A60" s="16"/>
      <c r="B60" s="17" t="s">
        <v>15</v>
      </c>
      <c r="C60" s="17">
        <v>6</v>
      </c>
      <c r="D60" s="19">
        <v>41292</v>
      </c>
      <c r="E60" s="17">
        <v>1</v>
      </c>
      <c r="F60" s="19">
        <v>41331</v>
      </c>
      <c r="G60" s="19">
        <v>41346</v>
      </c>
      <c r="H60" s="20">
        <v>0.5</v>
      </c>
      <c r="I60" s="20">
        <v>0.5</v>
      </c>
      <c r="J60" s="20">
        <v>0.5</v>
      </c>
      <c r="K60" s="20">
        <v>0.4</v>
      </c>
      <c r="L60" s="17">
        <v>0.27</v>
      </c>
      <c r="M60" s="17" t="s">
        <v>13</v>
      </c>
      <c r="N60" s="17">
        <v>1</v>
      </c>
      <c r="P60" s="16">
        <f t="shared" si="0"/>
        <v>39</v>
      </c>
      <c r="R60" s="20">
        <f>AVERAGE(H58:H60)</f>
        <v>0.26666666666666666</v>
      </c>
      <c r="S60" s="20">
        <f t="shared" ref="S60:V60" si="19">AVERAGE(I58:I60)</f>
        <v>0.45</v>
      </c>
      <c r="T60" s="20">
        <f t="shared" si="19"/>
        <v>0.40000000000000008</v>
      </c>
      <c r="U60" s="20">
        <f t="shared" si="19"/>
        <v>0.28333333333333338</v>
      </c>
      <c r="V60" s="20">
        <f t="shared" si="19"/>
        <v>0.25666666666666665</v>
      </c>
      <c r="X60" s="16">
        <f t="shared" si="1"/>
        <v>0</v>
      </c>
    </row>
    <row r="61" spans="1:24" x14ac:dyDescent="0.25">
      <c r="A61" s="1">
        <v>19</v>
      </c>
      <c r="B61" s="3" t="s">
        <v>12</v>
      </c>
      <c r="C61" s="3">
        <v>6</v>
      </c>
      <c r="D61" s="4">
        <v>41292</v>
      </c>
      <c r="E61" s="3">
        <v>2</v>
      </c>
      <c r="F61" s="4">
        <v>41331</v>
      </c>
      <c r="G61" s="4">
        <v>41339</v>
      </c>
      <c r="H61" s="5">
        <v>0.4</v>
      </c>
      <c r="I61" s="5">
        <v>0.5</v>
      </c>
      <c r="J61" s="5">
        <v>0.3</v>
      </c>
      <c r="K61" s="5">
        <v>0.3</v>
      </c>
      <c r="L61" s="3">
        <v>0.37</v>
      </c>
      <c r="M61" s="3" t="s">
        <v>13</v>
      </c>
      <c r="N61" s="3">
        <v>1</v>
      </c>
      <c r="P61" s="1" t="str">
        <f t="shared" si="0"/>
        <v/>
      </c>
      <c r="R61" s="5"/>
      <c r="S61" s="5"/>
      <c r="T61" s="5"/>
      <c r="U61" s="5"/>
      <c r="V61" s="5"/>
      <c r="X61" s="1" t="str">
        <f t="shared" si="1"/>
        <v/>
      </c>
    </row>
    <row r="62" spans="1:24" x14ac:dyDescent="0.25">
      <c r="B62" s="3" t="s">
        <v>14</v>
      </c>
      <c r="C62" s="3">
        <v>6</v>
      </c>
      <c r="D62" s="4">
        <v>41292</v>
      </c>
      <c r="E62" s="3">
        <v>2</v>
      </c>
      <c r="F62" s="4">
        <v>41331</v>
      </c>
      <c r="G62" s="4">
        <v>41344</v>
      </c>
      <c r="H62" s="5">
        <v>0.65</v>
      </c>
      <c r="I62" s="5">
        <v>0.75</v>
      </c>
      <c r="J62" s="5">
        <v>0.65</v>
      </c>
      <c r="K62" s="5">
        <v>0.6</v>
      </c>
      <c r="L62" s="3">
        <v>0.36</v>
      </c>
      <c r="M62" s="3" t="s">
        <v>13</v>
      </c>
      <c r="N62" s="3">
        <v>1</v>
      </c>
      <c r="P62" s="1" t="str">
        <f t="shared" si="0"/>
        <v/>
      </c>
      <c r="R62" s="5"/>
      <c r="S62" s="5"/>
      <c r="T62" s="5"/>
      <c r="U62" s="5"/>
      <c r="V62" s="5"/>
      <c r="X62" s="1" t="str">
        <f t="shared" si="1"/>
        <v/>
      </c>
    </row>
    <row r="63" spans="1:24" s="21" customFormat="1" x14ac:dyDescent="0.25">
      <c r="A63" s="16"/>
      <c r="B63" s="17" t="s">
        <v>15</v>
      </c>
      <c r="C63" s="17">
        <v>6</v>
      </c>
      <c r="D63" s="19">
        <v>41292</v>
      </c>
      <c r="E63" s="17">
        <v>2</v>
      </c>
      <c r="F63" s="19">
        <v>41331</v>
      </c>
      <c r="G63" s="19">
        <v>41346</v>
      </c>
      <c r="H63" s="20">
        <v>0.7</v>
      </c>
      <c r="I63" s="20">
        <v>0.75</v>
      </c>
      <c r="J63" s="20">
        <v>0.5</v>
      </c>
      <c r="K63" s="20">
        <v>0.5</v>
      </c>
      <c r="L63" s="17">
        <v>0.38</v>
      </c>
      <c r="M63" s="17" t="s">
        <v>13</v>
      </c>
      <c r="N63" s="17">
        <v>1</v>
      </c>
      <c r="P63" s="16">
        <f t="shared" si="0"/>
        <v>39</v>
      </c>
      <c r="R63" s="20">
        <f>AVERAGE(H61:H63)</f>
        <v>0.58333333333333337</v>
      </c>
      <c r="S63" s="20">
        <f t="shared" ref="S63:V63" si="20">AVERAGE(I61:I63)</f>
        <v>0.66666666666666663</v>
      </c>
      <c r="T63" s="20">
        <f t="shared" si="20"/>
        <v>0.48333333333333334</v>
      </c>
      <c r="U63" s="20">
        <f t="shared" si="20"/>
        <v>0.46666666666666662</v>
      </c>
      <c r="V63" s="20">
        <f t="shared" si="20"/>
        <v>0.36999999999999994</v>
      </c>
      <c r="X63" s="16">
        <f t="shared" si="1"/>
        <v>0</v>
      </c>
    </row>
    <row r="64" spans="1:24" x14ac:dyDescent="0.25">
      <c r="A64" s="1">
        <v>20</v>
      </c>
      <c r="B64" s="3" t="s">
        <v>12</v>
      </c>
      <c r="C64" s="3">
        <v>6</v>
      </c>
      <c r="D64" s="4">
        <v>41292</v>
      </c>
      <c r="E64" s="3">
        <v>3</v>
      </c>
      <c r="F64" s="4">
        <v>41331</v>
      </c>
      <c r="G64" s="4">
        <v>41339</v>
      </c>
      <c r="H64" s="5">
        <v>0.8</v>
      </c>
      <c r="I64" s="5">
        <v>0.9</v>
      </c>
      <c r="J64" s="5">
        <v>0.9</v>
      </c>
      <c r="K64" s="5">
        <v>0.9</v>
      </c>
      <c r="L64" s="3">
        <v>0.26</v>
      </c>
      <c r="M64" s="3" t="s">
        <v>13</v>
      </c>
      <c r="N64" s="3">
        <v>1</v>
      </c>
      <c r="P64" s="1" t="str">
        <f t="shared" si="0"/>
        <v/>
      </c>
      <c r="R64" s="5"/>
      <c r="S64" s="5"/>
      <c r="T64" s="5"/>
      <c r="U64" s="5"/>
      <c r="V64" s="5"/>
      <c r="X64" s="1" t="str">
        <f t="shared" si="1"/>
        <v/>
      </c>
    </row>
    <row r="65" spans="1:24" x14ac:dyDescent="0.25">
      <c r="B65" s="3" t="s">
        <v>14</v>
      </c>
      <c r="C65" s="3">
        <v>6</v>
      </c>
      <c r="D65" s="4">
        <v>41292</v>
      </c>
      <c r="E65" s="3">
        <v>3</v>
      </c>
      <c r="F65" s="4">
        <v>41331</v>
      </c>
      <c r="G65" s="4">
        <v>41344</v>
      </c>
      <c r="H65" s="5">
        <v>0.4</v>
      </c>
      <c r="I65" s="5">
        <v>0.2</v>
      </c>
      <c r="J65" s="5">
        <v>0.2</v>
      </c>
      <c r="K65" s="5">
        <v>0.4</v>
      </c>
      <c r="L65" s="3">
        <v>0.27</v>
      </c>
      <c r="M65" s="3" t="s">
        <v>13</v>
      </c>
      <c r="N65" s="3">
        <v>1</v>
      </c>
      <c r="P65" s="1" t="str">
        <f t="shared" si="0"/>
        <v/>
      </c>
      <c r="R65" s="5"/>
      <c r="S65" s="5"/>
      <c r="T65" s="5"/>
      <c r="U65" s="5"/>
      <c r="V65" s="5"/>
      <c r="X65" s="1" t="str">
        <f t="shared" si="1"/>
        <v/>
      </c>
    </row>
    <row r="66" spans="1:24" s="21" customFormat="1" x14ac:dyDescent="0.25">
      <c r="A66" s="16"/>
      <c r="B66" s="17" t="s">
        <v>15</v>
      </c>
      <c r="C66" s="17">
        <v>6</v>
      </c>
      <c r="D66" s="19">
        <v>41292</v>
      </c>
      <c r="E66" s="17">
        <v>3</v>
      </c>
      <c r="F66" s="19">
        <v>41331</v>
      </c>
      <c r="G66" s="19">
        <v>41346</v>
      </c>
      <c r="H66" s="20">
        <v>1</v>
      </c>
      <c r="I66" s="20">
        <v>1</v>
      </c>
      <c r="J66" s="20">
        <v>1</v>
      </c>
      <c r="K66" s="20">
        <v>1</v>
      </c>
      <c r="L66" s="17">
        <v>0.24</v>
      </c>
      <c r="M66" s="17" t="s">
        <v>13</v>
      </c>
      <c r="N66" s="17">
        <v>1</v>
      </c>
      <c r="P66" s="16">
        <f t="shared" ref="P66:P129" si="21">IF(R66="","",F66-D66)</f>
        <v>39</v>
      </c>
      <c r="R66" s="20">
        <f>AVERAGE(H64:H66)</f>
        <v>0.73333333333333339</v>
      </c>
      <c r="S66" s="20">
        <f t="shared" ref="S66:V66" si="22">AVERAGE(I64:I66)</f>
        <v>0.70000000000000007</v>
      </c>
      <c r="T66" s="20">
        <f t="shared" si="22"/>
        <v>0.70000000000000007</v>
      </c>
      <c r="U66" s="20">
        <f t="shared" si="22"/>
        <v>0.76666666666666661</v>
      </c>
      <c r="V66" s="20">
        <f t="shared" si="22"/>
        <v>0.25666666666666665</v>
      </c>
      <c r="X66" s="16">
        <f t="shared" si="1"/>
        <v>0</v>
      </c>
    </row>
    <row r="67" spans="1:24" x14ac:dyDescent="0.25">
      <c r="A67" s="1">
        <v>21</v>
      </c>
      <c r="B67" s="3" t="s">
        <v>12</v>
      </c>
      <c r="C67" s="3">
        <v>6</v>
      </c>
      <c r="D67" s="4">
        <v>41292</v>
      </c>
      <c r="E67" s="3">
        <v>4</v>
      </c>
      <c r="F67" s="4">
        <v>41331</v>
      </c>
      <c r="G67" s="4">
        <v>41339</v>
      </c>
      <c r="H67" s="5">
        <v>0.8</v>
      </c>
      <c r="I67" s="5">
        <v>0.8</v>
      </c>
      <c r="J67" s="5">
        <v>0.7</v>
      </c>
      <c r="K67" s="5">
        <v>0.7</v>
      </c>
      <c r="L67" s="3">
        <v>0.12</v>
      </c>
      <c r="M67" s="3" t="s">
        <v>13</v>
      </c>
      <c r="N67" s="3">
        <v>1</v>
      </c>
      <c r="P67" s="1" t="str">
        <f t="shared" si="21"/>
        <v/>
      </c>
      <c r="R67" s="5"/>
      <c r="S67" s="5"/>
      <c r="T67" s="5"/>
      <c r="U67" s="5"/>
      <c r="V67" s="5"/>
      <c r="X67" s="1" t="str">
        <f t="shared" ref="X67:X130" si="23">IF(V67="","",IF(M67="y",1,0))</f>
        <v/>
      </c>
    </row>
    <row r="68" spans="1:24" x14ac:dyDescent="0.25">
      <c r="B68" s="3" t="s">
        <v>14</v>
      </c>
      <c r="C68" s="3">
        <v>6</v>
      </c>
      <c r="D68" s="4">
        <v>41292</v>
      </c>
      <c r="E68" s="3">
        <v>4</v>
      </c>
      <c r="F68" s="4">
        <v>41331</v>
      </c>
      <c r="G68" s="4">
        <v>41344</v>
      </c>
      <c r="H68" s="5">
        <v>0.1</v>
      </c>
      <c r="I68" s="5">
        <v>0.1</v>
      </c>
      <c r="J68" s="5">
        <v>0.05</v>
      </c>
      <c r="K68" s="5">
        <v>0.1</v>
      </c>
      <c r="L68" s="3">
        <v>0.14000000000000001</v>
      </c>
      <c r="M68" s="3" t="s">
        <v>13</v>
      </c>
      <c r="N68" s="3">
        <v>1</v>
      </c>
      <c r="P68" s="1" t="str">
        <f t="shared" si="21"/>
        <v/>
      </c>
      <c r="R68" s="5"/>
      <c r="S68" s="5"/>
      <c r="T68" s="5"/>
      <c r="U68" s="5"/>
      <c r="V68" s="5"/>
      <c r="X68" s="1" t="str">
        <f t="shared" si="23"/>
        <v/>
      </c>
    </row>
    <row r="69" spans="1:24" s="14" customFormat="1" ht="15.75" thickBot="1" x14ac:dyDescent="0.3">
      <c r="A69" s="9"/>
      <c r="B69" s="10" t="s">
        <v>15</v>
      </c>
      <c r="C69" s="10">
        <v>6</v>
      </c>
      <c r="D69" s="12">
        <v>41292</v>
      </c>
      <c r="E69" s="10">
        <v>4</v>
      </c>
      <c r="F69" s="12">
        <v>41331</v>
      </c>
      <c r="G69" s="12">
        <v>41346</v>
      </c>
      <c r="H69" s="13">
        <v>0.2</v>
      </c>
      <c r="I69" s="13">
        <v>0.7</v>
      </c>
      <c r="J69" s="13">
        <v>0.8</v>
      </c>
      <c r="K69" s="13">
        <v>0.8</v>
      </c>
      <c r="L69" s="10">
        <v>0.21</v>
      </c>
      <c r="M69" s="10" t="s">
        <v>13</v>
      </c>
      <c r="N69" s="10">
        <v>1</v>
      </c>
      <c r="P69" s="9">
        <f t="shared" si="21"/>
        <v>39</v>
      </c>
      <c r="R69" s="13">
        <f>AVERAGE(H67:H69)</f>
        <v>0.3666666666666667</v>
      </c>
      <c r="S69" s="13">
        <f t="shared" ref="S69:V69" si="24">AVERAGE(I67:I69)</f>
        <v>0.53333333333333333</v>
      </c>
      <c r="T69" s="13">
        <f t="shared" si="24"/>
        <v>0.51666666666666672</v>
      </c>
      <c r="U69" s="13">
        <f t="shared" si="24"/>
        <v>0.53333333333333333</v>
      </c>
      <c r="V69" s="13">
        <f t="shared" si="24"/>
        <v>0.15666666666666665</v>
      </c>
      <c r="X69" s="9">
        <f t="shared" si="23"/>
        <v>0</v>
      </c>
    </row>
    <row r="70" spans="1:24" x14ac:dyDescent="0.25">
      <c r="A70" s="1">
        <v>22</v>
      </c>
      <c r="B70" s="3" t="s">
        <v>14</v>
      </c>
      <c r="C70" s="3">
        <v>7</v>
      </c>
      <c r="D70" s="4">
        <v>41310</v>
      </c>
      <c r="E70" s="3">
        <v>1</v>
      </c>
      <c r="F70" s="4">
        <v>41359</v>
      </c>
      <c r="G70" s="4">
        <v>41380</v>
      </c>
      <c r="H70" s="5">
        <v>0.75</v>
      </c>
      <c r="I70" s="5">
        <v>0.25</v>
      </c>
      <c r="J70" s="5">
        <v>0.2</v>
      </c>
      <c r="K70" s="5">
        <v>0.25</v>
      </c>
      <c r="L70" s="3">
        <v>0.23</v>
      </c>
      <c r="M70" s="3" t="s">
        <v>13</v>
      </c>
      <c r="N70" s="3">
        <v>1</v>
      </c>
      <c r="P70" s="1" t="str">
        <f t="shared" si="21"/>
        <v/>
      </c>
      <c r="R70" s="5"/>
      <c r="S70" s="5"/>
      <c r="T70" s="5"/>
      <c r="U70" s="5"/>
      <c r="V70" s="5"/>
      <c r="X70" s="1" t="str">
        <f t="shared" si="23"/>
        <v/>
      </c>
    </row>
    <row r="71" spans="1:24" s="21" customFormat="1" x14ac:dyDescent="0.25">
      <c r="A71" s="16"/>
      <c r="B71" s="17" t="s">
        <v>15</v>
      </c>
      <c r="C71" s="17">
        <v>7</v>
      </c>
      <c r="D71" s="19">
        <v>41310</v>
      </c>
      <c r="E71" s="17">
        <v>1</v>
      </c>
      <c r="F71" s="19">
        <v>41359</v>
      </c>
      <c r="G71" s="19">
        <v>41369</v>
      </c>
      <c r="H71" s="20">
        <v>0.8</v>
      </c>
      <c r="I71" s="20">
        <v>0.9</v>
      </c>
      <c r="J71" s="20">
        <v>0.9</v>
      </c>
      <c r="K71" s="20">
        <v>0.7</v>
      </c>
      <c r="L71" s="17">
        <v>0.22</v>
      </c>
      <c r="M71" s="17" t="s">
        <v>13</v>
      </c>
      <c r="N71" s="17">
        <v>1</v>
      </c>
      <c r="P71" s="16">
        <f t="shared" si="21"/>
        <v>49</v>
      </c>
      <c r="R71" s="20">
        <f>AVERAGE(H70:H71)</f>
        <v>0.77500000000000002</v>
      </c>
      <c r="S71" s="20">
        <f t="shared" ref="S71:V71" si="25">AVERAGE(I70:I71)</f>
        <v>0.57499999999999996</v>
      </c>
      <c r="T71" s="20">
        <f t="shared" si="25"/>
        <v>0.55000000000000004</v>
      </c>
      <c r="U71" s="20">
        <f t="shared" si="25"/>
        <v>0.47499999999999998</v>
      </c>
      <c r="V71" s="20">
        <f t="shared" si="25"/>
        <v>0.22500000000000001</v>
      </c>
      <c r="X71" s="16">
        <f t="shared" si="23"/>
        <v>0</v>
      </c>
    </row>
    <row r="72" spans="1:24" x14ac:dyDescent="0.25">
      <c r="A72" s="1">
        <v>23</v>
      </c>
      <c r="B72" s="3" t="s">
        <v>14</v>
      </c>
      <c r="C72" s="3">
        <v>7</v>
      </c>
      <c r="D72" s="4">
        <v>41310</v>
      </c>
      <c r="E72" s="3">
        <v>2</v>
      </c>
      <c r="F72" s="4">
        <v>41359</v>
      </c>
      <c r="G72" s="4">
        <v>41380</v>
      </c>
      <c r="H72" s="5">
        <v>0.2</v>
      </c>
      <c r="I72" s="5">
        <v>0.05</v>
      </c>
      <c r="J72" s="5">
        <v>0.05</v>
      </c>
      <c r="K72" s="5">
        <v>0.05</v>
      </c>
      <c r="L72" s="3">
        <v>0.18</v>
      </c>
      <c r="M72" s="3" t="s">
        <v>13</v>
      </c>
      <c r="N72" s="3">
        <v>1</v>
      </c>
      <c r="P72" s="1" t="str">
        <f t="shared" si="21"/>
        <v/>
      </c>
      <c r="R72" s="5"/>
      <c r="S72" s="5"/>
      <c r="T72" s="5"/>
      <c r="U72" s="5"/>
      <c r="V72" s="5"/>
      <c r="X72" s="1" t="str">
        <f t="shared" si="23"/>
        <v/>
      </c>
    </row>
    <row r="73" spans="1:24" s="21" customFormat="1" x14ac:dyDescent="0.25">
      <c r="A73" s="16"/>
      <c r="B73" s="17" t="s">
        <v>15</v>
      </c>
      <c r="C73" s="17">
        <v>7</v>
      </c>
      <c r="D73" s="19">
        <v>41310</v>
      </c>
      <c r="E73" s="17">
        <v>2</v>
      </c>
      <c r="F73" s="19">
        <v>41359</v>
      </c>
      <c r="G73" s="19">
        <v>41369</v>
      </c>
      <c r="H73" s="20">
        <v>0.75</v>
      </c>
      <c r="I73" s="20">
        <v>0.7</v>
      </c>
      <c r="J73" s="20">
        <v>0.7</v>
      </c>
      <c r="K73" s="20">
        <v>0.5</v>
      </c>
      <c r="L73" s="17">
        <v>0.18</v>
      </c>
      <c r="M73" s="17" t="s">
        <v>13</v>
      </c>
      <c r="N73" s="17">
        <v>1</v>
      </c>
      <c r="P73" s="16">
        <f t="shared" si="21"/>
        <v>49</v>
      </c>
      <c r="R73" s="20">
        <f>AVERAGE(H72:H73)</f>
        <v>0.47499999999999998</v>
      </c>
      <c r="S73" s="20">
        <f t="shared" ref="S73:V73" si="26">AVERAGE(I72:I73)</f>
        <v>0.375</v>
      </c>
      <c r="T73" s="20">
        <f t="shared" si="26"/>
        <v>0.375</v>
      </c>
      <c r="U73" s="20">
        <f t="shared" si="26"/>
        <v>0.27500000000000002</v>
      </c>
      <c r="V73" s="20">
        <f t="shared" si="26"/>
        <v>0.18</v>
      </c>
      <c r="X73" s="16">
        <f t="shared" si="23"/>
        <v>0</v>
      </c>
    </row>
    <row r="74" spans="1:24" x14ac:dyDescent="0.25">
      <c r="A74" s="1">
        <v>24</v>
      </c>
      <c r="B74" s="3" t="s">
        <v>14</v>
      </c>
      <c r="C74" s="3">
        <v>7</v>
      </c>
      <c r="D74" s="4">
        <v>41310</v>
      </c>
      <c r="E74" s="3">
        <v>3</v>
      </c>
      <c r="F74" s="4">
        <v>41359</v>
      </c>
      <c r="G74" s="4">
        <v>41380</v>
      </c>
      <c r="H74" s="5">
        <v>0.5</v>
      </c>
      <c r="I74" s="5">
        <v>0.1</v>
      </c>
      <c r="J74" s="5">
        <v>0.1</v>
      </c>
      <c r="K74" s="5">
        <v>0.2</v>
      </c>
      <c r="L74" s="3">
        <v>0.26</v>
      </c>
      <c r="M74" s="3" t="s">
        <v>13</v>
      </c>
      <c r="N74" s="3">
        <v>1</v>
      </c>
      <c r="P74" s="1" t="str">
        <f t="shared" si="21"/>
        <v/>
      </c>
      <c r="R74" s="5"/>
      <c r="S74" s="5"/>
      <c r="T74" s="5"/>
      <c r="U74" s="5"/>
      <c r="V74" s="5"/>
      <c r="X74" s="1" t="str">
        <f t="shared" si="23"/>
        <v/>
      </c>
    </row>
    <row r="75" spans="1:24" s="14" customFormat="1" ht="15.75" thickBot="1" x14ac:dyDescent="0.3">
      <c r="A75" s="9"/>
      <c r="B75" s="10" t="s">
        <v>15</v>
      </c>
      <c r="C75" s="10">
        <v>7</v>
      </c>
      <c r="D75" s="12">
        <v>41310</v>
      </c>
      <c r="E75" s="10">
        <v>3</v>
      </c>
      <c r="F75" s="12">
        <v>41359</v>
      </c>
      <c r="G75" s="12">
        <v>41369</v>
      </c>
      <c r="H75" s="13">
        <v>0.6</v>
      </c>
      <c r="I75" s="13">
        <v>0.55000000000000004</v>
      </c>
      <c r="J75" s="13">
        <v>0.55000000000000004</v>
      </c>
      <c r="K75" s="13">
        <v>0.5</v>
      </c>
      <c r="L75" s="10">
        <v>0.21</v>
      </c>
      <c r="M75" s="10" t="s">
        <v>13</v>
      </c>
      <c r="N75" s="10">
        <v>1</v>
      </c>
      <c r="P75" s="9">
        <f t="shared" si="21"/>
        <v>49</v>
      </c>
      <c r="R75" s="13">
        <f>AVERAGE(H74:H75)</f>
        <v>0.55000000000000004</v>
      </c>
      <c r="S75" s="13">
        <f t="shared" ref="S75:V75" si="27">AVERAGE(I74:I75)</f>
        <v>0.32500000000000001</v>
      </c>
      <c r="T75" s="13">
        <f t="shared" si="27"/>
        <v>0.32500000000000001</v>
      </c>
      <c r="U75" s="13">
        <f t="shared" si="27"/>
        <v>0.35</v>
      </c>
      <c r="V75" s="13">
        <f t="shared" si="27"/>
        <v>0.23499999999999999</v>
      </c>
      <c r="X75" s="9">
        <f t="shared" si="23"/>
        <v>0</v>
      </c>
    </row>
    <row r="76" spans="1:24" x14ac:dyDescent="0.25">
      <c r="A76" s="1">
        <v>25</v>
      </c>
      <c r="B76" s="3" t="s">
        <v>12</v>
      </c>
      <c r="C76" s="3">
        <v>8</v>
      </c>
      <c r="D76" s="4">
        <v>41331</v>
      </c>
      <c r="E76" s="3">
        <v>1</v>
      </c>
      <c r="F76" s="4">
        <v>41373</v>
      </c>
      <c r="G76" s="4">
        <v>41389</v>
      </c>
      <c r="H76" s="5">
        <v>0.5</v>
      </c>
      <c r="I76" s="5">
        <v>0.6</v>
      </c>
      <c r="J76" s="5">
        <v>0.7</v>
      </c>
      <c r="K76" s="5">
        <v>0.7</v>
      </c>
      <c r="L76" s="3">
        <v>0.16</v>
      </c>
      <c r="M76" s="3" t="s">
        <v>13</v>
      </c>
      <c r="N76" s="3">
        <v>1</v>
      </c>
      <c r="P76" s="1" t="str">
        <f t="shared" si="21"/>
        <v/>
      </c>
      <c r="R76" s="5"/>
      <c r="S76" s="5"/>
      <c r="T76" s="5"/>
      <c r="U76" s="5"/>
      <c r="V76" s="5"/>
      <c r="X76" s="1" t="str">
        <f t="shared" si="23"/>
        <v/>
      </c>
    </row>
    <row r="77" spans="1:24" x14ac:dyDescent="0.25">
      <c r="B77" s="3" t="s">
        <v>14</v>
      </c>
      <c r="C77" s="3">
        <v>8</v>
      </c>
      <c r="D77" s="4">
        <v>41331</v>
      </c>
      <c r="E77" s="3">
        <v>1</v>
      </c>
      <c r="F77" s="4">
        <v>41373</v>
      </c>
      <c r="G77" s="4">
        <v>41393</v>
      </c>
      <c r="H77" s="5">
        <v>0.4</v>
      </c>
      <c r="I77" s="5">
        <v>0.5</v>
      </c>
      <c r="J77" s="5">
        <v>0.6</v>
      </c>
      <c r="K77" s="5">
        <v>0.5</v>
      </c>
      <c r="L77" s="3">
        <v>0.16</v>
      </c>
      <c r="M77" s="3" t="s">
        <v>13</v>
      </c>
      <c r="N77" s="3">
        <v>1</v>
      </c>
      <c r="P77" s="1" t="str">
        <f t="shared" si="21"/>
        <v/>
      </c>
      <c r="R77" s="5"/>
      <c r="S77" s="5"/>
      <c r="T77" s="5"/>
      <c r="U77" s="5"/>
      <c r="V77" s="5"/>
      <c r="X77" s="1" t="str">
        <f t="shared" si="23"/>
        <v/>
      </c>
    </row>
    <row r="78" spans="1:24" s="21" customFormat="1" x14ac:dyDescent="0.25">
      <c r="A78" s="16"/>
      <c r="B78" s="17" t="s">
        <v>15</v>
      </c>
      <c r="C78" s="17">
        <v>8</v>
      </c>
      <c r="D78" s="19">
        <v>41331</v>
      </c>
      <c r="E78" s="17">
        <v>1</v>
      </c>
      <c r="F78" s="19">
        <v>41373</v>
      </c>
      <c r="G78" s="19">
        <v>41396</v>
      </c>
      <c r="H78" s="20">
        <v>0.2</v>
      </c>
      <c r="I78" s="20">
        <v>0.75</v>
      </c>
      <c r="J78" s="20">
        <v>0.4</v>
      </c>
      <c r="K78" s="20">
        <v>0.45</v>
      </c>
      <c r="L78" s="17">
        <v>0.28999999999999998</v>
      </c>
      <c r="M78" s="17" t="s">
        <v>13</v>
      </c>
      <c r="N78" s="17">
        <v>1</v>
      </c>
      <c r="P78" s="16">
        <f t="shared" si="21"/>
        <v>42</v>
      </c>
      <c r="R78" s="20">
        <f>AVERAGE(H76:H78)</f>
        <v>0.3666666666666667</v>
      </c>
      <c r="S78" s="20">
        <f t="shared" ref="S78:V78" si="28">AVERAGE(I76:I78)</f>
        <v>0.6166666666666667</v>
      </c>
      <c r="T78" s="20">
        <f t="shared" si="28"/>
        <v>0.56666666666666654</v>
      </c>
      <c r="U78" s="20">
        <f t="shared" si="28"/>
        <v>0.54999999999999993</v>
      </c>
      <c r="V78" s="20">
        <f t="shared" si="28"/>
        <v>0.20333333333333334</v>
      </c>
      <c r="X78" s="16">
        <f t="shared" si="23"/>
        <v>0</v>
      </c>
    </row>
    <row r="79" spans="1:24" x14ac:dyDescent="0.25">
      <c r="A79" s="1">
        <v>26</v>
      </c>
      <c r="B79" s="3" t="s">
        <v>12</v>
      </c>
      <c r="C79" s="3">
        <v>8</v>
      </c>
      <c r="D79" s="4">
        <v>41331</v>
      </c>
      <c r="E79" s="3">
        <v>2</v>
      </c>
      <c r="F79" s="4">
        <v>41373</v>
      </c>
      <c r="G79" s="4">
        <v>41389</v>
      </c>
      <c r="H79" s="5">
        <v>0.5</v>
      </c>
      <c r="I79" s="5">
        <v>0.6</v>
      </c>
      <c r="J79" s="5">
        <v>0.7</v>
      </c>
      <c r="K79" s="5">
        <v>0.7</v>
      </c>
      <c r="L79" s="3">
        <v>0.2</v>
      </c>
      <c r="M79" s="3" t="s">
        <v>13</v>
      </c>
      <c r="N79" s="3">
        <v>1</v>
      </c>
      <c r="P79" s="1" t="str">
        <f t="shared" si="21"/>
        <v/>
      </c>
      <c r="R79" s="5"/>
      <c r="S79" s="5"/>
      <c r="T79" s="5"/>
      <c r="U79" s="5"/>
      <c r="V79" s="5"/>
      <c r="X79" s="1" t="str">
        <f t="shared" si="23"/>
        <v/>
      </c>
    </row>
    <row r="80" spans="1:24" x14ac:dyDescent="0.25">
      <c r="B80" s="3" t="s">
        <v>14</v>
      </c>
      <c r="C80" s="3">
        <v>8</v>
      </c>
      <c r="D80" s="4">
        <v>41331</v>
      </c>
      <c r="E80" s="3">
        <v>2</v>
      </c>
      <c r="F80" s="4">
        <v>41373</v>
      </c>
      <c r="G80" s="4">
        <v>41393</v>
      </c>
      <c r="H80" s="5">
        <v>0.6</v>
      </c>
      <c r="I80" s="5">
        <v>0.7</v>
      </c>
      <c r="J80" s="5">
        <v>0.8</v>
      </c>
      <c r="K80" s="5">
        <v>0.9</v>
      </c>
      <c r="L80" s="3">
        <v>0.21</v>
      </c>
      <c r="M80" s="3" t="s">
        <v>13</v>
      </c>
      <c r="N80" s="3">
        <v>1</v>
      </c>
      <c r="P80" s="1" t="str">
        <f t="shared" si="21"/>
        <v/>
      </c>
      <c r="R80" s="5"/>
      <c r="S80" s="5"/>
      <c r="T80" s="5"/>
      <c r="U80" s="5"/>
      <c r="V80" s="5"/>
      <c r="X80" s="1" t="str">
        <f t="shared" si="23"/>
        <v/>
      </c>
    </row>
    <row r="81" spans="1:24" s="21" customFormat="1" x14ac:dyDescent="0.25">
      <c r="A81" s="16"/>
      <c r="B81" s="17" t="s">
        <v>15</v>
      </c>
      <c r="C81" s="17">
        <v>8</v>
      </c>
      <c r="D81" s="19">
        <v>41331</v>
      </c>
      <c r="E81" s="17">
        <v>2</v>
      </c>
      <c r="F81" s="19">
        <v>41373</v>
      </c>
      <c r="G81" s="19">
        <v>41396</v>
      </c>
      <c r="H81" s="20">
        <v>0.3</v>
      </c>
      <c r="I81" s="20">
        <v>0.75</v>
      </c>
      <c r="J81" s="20">
        <v>0.4</v>
      </c>
      <c r="K81" s="20">
        <v>0.45</v>
      </c>
      <c r="L81" s="17">
        <v>0.38</v>
      </c>
      <c r="M81" s="17" t="s">
        <v>13</v>
      </c>
      <c r="N81" s="17">
        <v>1</v>
      </c>
      <c r="P81" s="16">
        <f t="shared" si="21"/>
        <v>42</v>
      </c>
      <c r="R81" s="20">
        <f>AVERAGE(H79:H81)</f>
        <v>0.46666666666666673</v>
      </c>
      <c r="S81" s="20">
        <f t="shared" ref="S81:V81" si="29">AVERAGE(I79:I81)</f>
        <v>0.68333333333333324</v>
      </c>
      <c r="T81" s="20">
        <f t="shared" si="29"/>
        <v>0.6333333333333333</v>
      </c>
      <c r="U81" s="20">
        <f t="shared" si="29"/>
        <v>0.68333333333333346</v>
      </c>
      <c r="V81" s="20">
        <f t="shared" si="29"/>
        <v>0.26333333333333336</v>
      </c>
      <c r="X81" s="16">
        <f t="shared" si="23"/>
        <v>0</v>
      </c>
    </row>
    <row r="82" spans="1:24" x14ac:dyDescent="0.25">
      <c r="A82" s="1">
        <v>27</v>
      </c>
      <c r="B82" s="3" t="s">
        <v>12</v>
      </c>
      <c r="C82" s="3">
        <v>8</v>
      </c>
      <c r="D82" s="4">
        <v>41331</v>
      </c>
      <c r="E82" s="3">
        <v>3</v>
      </c>
      <c r="F82" s="4">
        <v>41373</v>
      </c>
      <c r="G82" s="4">
        <v>41389</v>
      </c>
      <c r="H82" s="5">
        <v>0.2</v>
      </c>
      <c r="I82" s="5">
        <v>0.5</v>
      </c>
      <c r="J82" s="5">
        <v>0.6</v>
      </c>
      <c r="K82" s="5">
        <v>0.6</v>
      </c>
      <c r="L82" s="3">
        <v>0.18</v>
      </c>
      <c r="M82" s="3" t="s">
        <v>13</v>
      </c>
      <c r="N82" s="3">
        <v>1</v>
      </c>
      <c r="P82" s="1" t="str">
        <f t="shared" si="21"/>
        <v/>
      </c>
      <c r="R82" s="5"/>
      <c r="S82" s="5"/>
      <c r="T82" s="5"/>
      <c r="U82" s="5"/>
      <c r="V82" s="5"/>
      <c r="X82" s="1" t="str">
        <f t="shared" si="23"/>
        <v/>
      </c>
    </row>
    <row r="83" spans="1:24" x14ac:dyDescent="0.25">
      <c r="B83" s="3" t="s">
        <v>14</v>
      </c>
      <c r="C83" s="3">
        <v>8</v>
      </c>
      <c r="D83" s="4">
        <v>41331</v>
      </c>
      <c r="E83" s="3">
        <v>3</v>
      </c>
      <c r="F83" s="4">
        <v>41373</v>
      </c>
      <c r="G83" s="4">
        <v>41393</v>
      </c>
      <c r="H83" s="5">
        <v>0.3</v>
      </c>
      <c r="I83" s="5">
        <v>0.25</v>
      </c>
      <c r="J83" s="5">
        <v>0.25</v>
      </c>
      <c r="K83" s="5">
        <v>0.1</v>
      </c>
      <c r="L83" s="3">
        <v>0.18</v>
      </c>
      <c r="M83" s="3" t="s">
        <v>13</v>
      </c>
      <c r="N83" s="3">
        <v>1</v>
      </c>
      <c r="P83" s="1" t="str">
        <f t="shared" si="21"/>
        <v/>
      </c>
      <c r="R83" s="5"/>
      <c r="S83" s="5"/>
      <c r="T83" s="5"/>
      <c r="U83" s="5"/>
      <c r="V83" s="5"/>
      <c r="X83" s="1" t="str">
        <f t="shared" si="23"/>
        <v/>
      </c>
    </row>
    <row r="84" spans="1:24" s="14" customFormat="1" ht="15.75" thickBot="1" x14ac:dyDescent="0.3">
      <c r="A84" s="9"/>
      <c r="B84" s="10" t="s">
        <v>15</v>
      </c>
      <c r="C84" s="10">
        <v>8</v>
      </c>
      <c r="D84" s="12">
        <v>41331</v>
      </c>
      <c r="E84" s="10">
        <v>3</v>
      </c>
      <c r="F84" s="12">
        <v>41373</v>
      </c>
      <c r="G84" s="12">
        <v>41396</v>
      </c>
      <c r="H84" s="13">
        <v>0.7</v>
      </c>
      <c r="I84" s="13">
        <v>0.6</v>
      </c>
      <c r="J84" s="13">
        <v>0.4</v>
      </c>
      <c r="K84" s="13">
        <v>0.4</v>
      </c>
      <c r="L84" s="10">
        <v>0.17</v>
      </c>
      <c r="M84" s="10" t="s">
        <v>13</v>
      </c>
      <c r="N84" s="10">
        <v>1</v>
      </c>
      <c r="P84" s="9">
        <f t="shared" si="21"/>
        <v>42</v>
      </c>
      <c r="R84" s="13">
        <f>AVERAGE(H82:H84)</f>
        <v>0.39999999999999997</v>
      </c>
      <c r="S84" s="13">
        <f t="shared" ref="S84:V84" si="30">AVERAGE(I82:I84)</f>
        <v>0.45</v>
      </c>
      <c r="T84" s="13">
        <f t="shared" si="30"/>
        <v>0.41666666666666669</v>
      </c>
      <c r="U84" s="13">
        <f t="shared" si="30"/>
        <v>0.3666666666666667</v>
      </c>
      <c r="V84" s="13">
        <f t="shared" si="30"/>
        <v>0.17666666666666667</v>
      </c>
      <c r="X84" s="9">
        <f t="shared" si="23"/>
        <v>0</v>
      </c>
    </row>
    <row r="85" spans="1:24" x14ac:dyDescent="0.25">
      <c r="A85" s="1">
        <v>28</v>
      </c>
      <c r="B85" s="3" t="s">
        <v>12</v>
      </c>
      <c r="C85" s="3">
        <v>9</v>
      </c>
      <c r="D85" s="4">
        <v>41355</v>
      </c>
      <c r="E85" s="3">
        <v>1</v>
      </c>
      <c r="F85" s="4">
        <v>41400</v>
      </c>
      <c r="G85" s="4">
        <v>41402</v>
      </c>
      <c r="H85" s="5">
        <v>0.2</v>
      </c>
      <c r="I85" s="5">
        <v>0.2</v>
      </c>
      <c r="J85" s="5">
        <v>0.2</v>
      </c>
      <c r="K85" s="5">
        <v>0.2</v>
      </c>
      <c r="L85" s="3">
        <v>0.16</v>
      </c>
      <c r="M85" s="3" t="s">
        <v>13</v>
      </c>
      <c r="N85" s="3">
        <v>1</v>
      </c>
      <c r="P85" s="1" t="str">
        <f t="shared" si="21"/>
        <v/>
      </c>
      <c r="R85" s="5"/>
      <c r="S85" s="5"/>
      <c r="T85" s="5"/>
      <c r="U85" s="5"/>
      <c r="V85" s="5"/>
      <c r="X85" s="1" t="str">
        <f t="shared" si="23"/>
        <v/>
      </c>
    </row>
    <row r="86" spans="1:24" s="21" customFormat="1" x14ac:dyDescent="0.25">
      <c r="A86" s="16"/>
      <c r="B86" s="17" t="s">
        <v>14</v>
      </c>
      <c r="C86" s="17">
        <v>9</v>
      </c>
      <c r="D86" s="19">
        <v>41355</v>
      </c>
      <c r="E86" s="17">
        <v>1</v>
      </c>
      <c r="F86" s="19">
        <v>41400</v>
      </c>
      <c r="G86" s="19">
        <v>41408</v>
      </c>
      <c r="H86" s="20">
        <v>0.25</v>
      </c>
      <c r="I86" s="20">
        <v>0.1</v>
      </c>
      <c r="J86" s="20">
        <v>0.1</v>
      </c>
      <c r="K86" s="20">
        <v>0.15</v>
      </c>
      <c r="L86" s="17">
        <v>0.16</v>
      </c>
      <c r="M86" s="17" t="s">
        <v>13</v>
      </c>
      <c r="N86" s="17">
        <v>1</v>
      </c>
      <c r="P86" s="16">
        <f t="shared" si="21"/>
        <v>45</v>
      </c>
      <c r="R86" s="20">
        <f>AVERAGE(H85:H86)</f>
        <v>0.22500000000000001</v>
      </c>
      <c r="S86" s="20">
        <f t="shared" ref="S86:V86" si="31">AVERAGE(I85:I86)</f>
        <v>0.15000000000000002</v>
      </c>
      <c r="T86" s="20">
        <f t="shared" si="31"/>
        <v>0.15000000000000002</v>
      </c>
      <c r="U86" s="20">
        <f t="shared" si="31"/>
        <v>0.17499999999999999</v>
      </c>
      <c r="V86" s="20">
        <f t="shared" si="31"/>
        <v>0.16</v>
      </c>
      <c r="X86" s="16">
        <f t="shared" si="23"/>
        <v>0</v>
      </c>
    </row>
    <row r="87" spans="1:24" x14ac:dyDescent="0.25">
      <c r="A87" s="1">
        <v>29</v>
      </c>
      <c r="B87" s="3" t="s">
        <v>12</v>
      </c>
      <c r="C87" s="3">
        <v>9</v>
      </c>
      <c r="D87" s="4">
        <v>41355</v>
      </c>
      <c r="E87" s="3">
        <v>2</v>
      </c>
      <c r="F87" s="4">
        <v>41400</v>
      </c>
      <c r="G87" s="4">
        <v>41402</v>
      </c>
      <c r="H87" s="5">
        <v>0.2</v>
      </c>
      <c r="I87" s="5">
        <v>0.2</v>
      </c>
      <c r="J87" s="5">
        <v>0.2</v>
      </c>
      <c r="K87" s="5">
        <v>0.2</v>
      </c>
      <c r="L87" s="3">
        <v>0.17</v>
      </c>
      <c r="M87" s="3" t="s">
        <v>13</v>
      </c>
      <c r="N87" s="3">
        <v>1</v>
      </c>
      <c r="P87" s="1" t="str">
        <f t="shared" si="21"/>
        <v/>
      </c>
      <c r="R87" s="5"/>
      <c r="S87" s="5"/>
      <c r="T87" s="5"/>
      <c r="U87" s="5"/>
      <c r="V87" s="5"/>
      <c r="X87" s="1" t="str">
        <f t="shared" si="23"/>
        <v/>
      </c>
    </row>
    <row r="88" spans="1:24" s="21" customFormat="1" x14ac:dyDescent="0.25">
      <c r="A88" s="16"/>
      <c r="B88" s="17" t="s">
        <v>14</v>
      </c>
      <c r="C88" s="17">
        <v>9</v>
      </c>
      <c r="D88" s="19">
        <v>41355</v>
      </c>
      <c r="E88" s="17">
        <v>2</v>
      </c>
      <c r="F88" s="19">
        <v>41400</v>
      </c>
      <c r="G88" s="19">
        <v>41408</v>
      </c>
      <c r="H88" s="20">
        <v>0.25</v>
      </c>
      <c r="I88" s="20">
        <v>0.1</v>
      </c>
      <c r="J88" s="20">
        <v>0.1</v>
      </c>
      <c r="K88" s="20">
        <v>0.15</v>
      </c>
      <c r="L88" s="17">
        <v>0.17</v>
      </c>
      <c r="M88" s="17" t="s">
        <v>13</v>
      </c>
      <c r="N88" s="17">
        <v>1</v>
      </c>
      <c r="P88" s="16">
        <f t="shared" si="21"/>
        <v>45</v>
      </c>
      <c r="R88" s="20">
        <f>AVERAGE(H87:H88)</f>
        <v>0.22500000000000001</v>
      </c>
      <c r="S88" s="20">
        <f t="shared" ref="S88:V88" si="32">AVERAGE(I87:I88)</f>
        <v>0.15000000000000002</v>
      </c>
      <c r="T88" s="20">
        <f t="shared" si="32"/>
        <v>0.15000000000000002</v>
      </c>
      <c r="U88" s="20">
        <f t="shared" si="32"/>
        <v>0.17499999999999999</v>
      </c>
      <c r="V88" s="20">
        <f t="shared" si="32"/>
        <v>0.17</v>
      </c>
      <c r="X88" s="16">
        <f t="shared" si="23"/>
        <v>0</v>
      </c>
    </row>
    <row r="89" spans="1:24" x14ac:dyDescent="0.25">
      <c r="A89" s="1">
        <v>30</v>
      </c>
      <c r="B89" s="3" t="s">
        <v>12</v>
      </c>
      <c r="C89" s="3">
        <v>9</v>
      </c>
      <c r="D89" s="4">
        <v>41355</v>
      </c>
      <c r="E89" s="3">
        <v>3</v>
      </c>
      <c r="F89" s="4">
        <v>41400</v>
      </c>
      <c r="G89" s="4">
        <v>41402</v>
      </c>
      <c r="H89" s="5">
        <v>0.5</v>
      </c>
      <c r="I89" s="5">
        <v>0.1</v>
      </c>
      <c r="J89" s="5">
        <v>0.1</v>
      </c>
      <c r="K89" s="5">
        <v>0.2</v>
      </c>
      <c r="L89" s="3">
        <v>0.36</v>
      </c>
      <c r="M89" s="3" t="s">
        <v>13</v>
      </c>
      <c r="N89" s="3">
        <v>1</v>
      </c>
      <c r="P89" s="1" t="str">
        <f t="shared" si="21"/>
        <v/>
      </c>
      <c r="R89" s="5"/>
      <c r="S89" s="5"/>
      <c r="T89" s="5"/>
      <c r="U89" s="5"/>
      <c r="V89" s="5"/>
      <c r="X89" s="1" t="str">
        <f t="shared" si="23"/>
        <v/>
      </c>
    </row>
    <row r="90" spans="1:24" s="14" customFormat="1" ht="15.75" thickBot="1" x14ac:dyDescent="0.3">
      <c r="A90" s="9"/>
      <c r="B90" s="10" t="s">
        <v>14</v>
      </c>
      <c r="C90" s="10">
        <v>9</v>
      </c>
      <c r="D90" s="12">
        <v>41355</v>
      </c>
      <c r="E90" s="10">
        <v>3</v>
      </c>
      <c r="F90" s="12">
        <v>41400</v>
      </c>
      <c r="G90" s="12">
        <v>41408</v>
      </c>
      <c r="H90" s="13">
        <v>0.35</v>
      </c>
      <c r="I90" s="13">
        <v>0.15</v>
      </c>
      <c r="J90" s="13">
        <v>0.15</v>
      </c>
      <c r="K90" s="13">
        <v>0.25</v>
      </c>
      <c r="L90" s="10">
        <v>0.36</v>
      </c>
      <c r="M90" s="10" t="s">
        <v>13</v>
      </c>
      <c r="N90" s="10">
        <v>1</v>
      </c>
      <c r="P90" s="9">
        <f t="shared" si="21"/>
        <v>45</v>
      </c>
      <c r="R90" s="13">
        <f>AVERAGE(H89:H90)</f>
        <v>0.42499999999999999</v>
      </c>
      <c r="S90" s="13">
        <f t="shared" ref="S90:V90" si="33">AVERAGE(I89:I90)</f>
        <v>0.125</v>
      </c>
      <c r="T90" s="13">
        <f t="shared" si="33"/>
        <v>0.125</v>
      </c>
      <c r="U90" s="13">
        <f t="shared" si="33"/>
        <v>0.22500000000000001</v>
      </c>
      <c r="V90" s="13">
        <f t="shared" si="33"/>
        <v>0.36</v>
      </c>
      <c r="X90" s="9">
        <f t="shared" si="23"/>
        <v>0</v>
      </c>
    </row>
    <row r="91" spans="1:24" s="27" customFormat="1" x14ac:dyDescent="0.25">
      <c r="A91" s="22">
        <v>31</v>
      </c>
      <c r="B91" s="23" t="s">
        <v>14</v>
      </c>
      <c r="C91" s="23">
        <v>10</v>
      </c>
      <c r="D91" s="25">
        <v>41296</v>
      </c>
      <c r="E91" s="23">
        <v>1</v>
      </c>
      <c r="F91" s="25">
        <v>41400</v>
      </c>
      <c r="G91" s="25">
        <v>41438</v>
      </c>
      <c r="H91" s="26">
        <v>0.4</v>
      </c>
      <c r="I91" s="26">
        <v>0.4</v>
      </c>
      <c r="J91" s="26">
        <v>0.4</v>
      </c>
      <c r="K91" s="26">
        <v>0.4</v>
      </c>
      <c r="L91" s="23">
        <v>0.66</v>
      </c>
      <c r="M91" s="23" t="s">
        <v>16</v>
      </c>
      <c r="N91" s="23">
        <v>0</v>
      </c>
      <c r="P91" s="1">
        <f t="shared" si="21"/>
        <v>104</v>
      </c>
      <c r="R91" s="26">
        <f t="shared" ref="R91:R95" si="34">H91</f>
        <v>0.4</v>
      </c>
      <c r="S91" s="26">
        <f t="shared" ref="S91:S95" si="35">I91</f>
        <v>0.4</v>
      </c>
      <c r="T91" s="26">
        <f t="shared" ref="T91:T95" si="36">J91</f>
        <v>0.4</v>
      </c>
      <c r="U91" s="26">
        <f t="shared" ref="U91:U95" si="37">K91</f>
        <v>0.4</v>
      </c>
      <c r="V91" s="26">
        <f t="shared" ref="V91:V95" si="38">L91</f>
        <v>0.66</v>
      </c>
      <c r="X91" s="22">
        <f t="shared" si="23"/>
        <v>1</v>
      </c>
    </row>
    <row r="92" spans="1:24" s="33" customFormat="1" x14ac:dyDescent="0.25">
      <c r="A92" s="28">
        <v>32</v>
      </c>
      <c r="B92" s="29" t="s">
        <v>14</v>
      </c>
      <c r="C92" s="29">
        <v>10</v>
      </c>
      <c r="D92" s="31">
        <v>41296</v>
      </c>
      <c r="E92" s="29">
        <v>2</v>
      </c>
      <c r="F92" s="31">
        <v>41400</v>
      </c>
      <c r="G92" s="31">
        <v>41438</v>
      </c>
      <c r="H92" s="32">
        <v>0.2</v>
      </c>
      <c r="I92" s="32">
        <v>0.6</v>
      </c>
      <c r="J92" s="32">
        <v>0.2</v>
      </c>
      <c r="K92" s="32">
        <v>0.2</v>
      </c>
      <c r="L92" s="29">
        <v>0.74</v>
      </c>
      <c r="M92" s="29" t="s">
        <v>16</v>
      </c>
      <c r="N92" s="29">
        <v>0</v>
      </c>
      <c r="P92" s="28">
        <f t="shared" si="21"/>
        <v>104</v>
      </c>
      <c r="R92" s="32">
        <f t="shared" si="34"/>
        <v>0.2</v>
      </c>
      <c r="S92" s="32">
        <f t="shared" si="35"/>
        <v>0.6</v>
      </c>
      <c r="T92" s="32">
        <f t="shared" si="36"/>
        <v>0.2</v>
      </c>
      <c r="U92" s="32">
        <f t="shared" si="37"/>
        <v>0.2</v>
      </c>
      <c r="V92" s="32">
        <f t="shared" si="38"/>
        <v>0.74</v>
      </c>
      <c r="X92" s="28">
        <f t="shared" si="23"/>
        <v>1</v>
      </c>
    </row>
    <row r="93" spans="1:24" s="14" customFormat="1" ht="15.75" thickBot="1" x14ac:dyDescent="0.3">
      <c r="A93" s="9">
        <v>33</v>
      </c>
      <c r="B93" s="10" t="s">
        <v>14</v>
      </c>
      <c r="C93" s="10">
        <v>10</v>
      </c>
      <c r="D93" s="12">
        <v>41296</v>
      </c>
      <c r="E93" s="10">
        <v>3</v>
      </c>
      <c r="F93" s="12">
        <v>41400</v>
      </c>
      <c r="G93" s="12">
        <v>41438</v>
      </c>
      <c r="H93" s="13">
        <v>0.5</v>
      </c>
      <c r="I93" s="13">
        <v>0.5</v>
      </c>
      <c r="J93" s="13">
        <v>0.5</v>
      </c>
      <c r="K93" s="13">
        <v>0.5</v>
      </c>
      <c r="L93" s="10">
        <v>0.36</v>
      </c>
      <c r="M93" s="10" t="s">
        <v>13</v>
      </c>
      <c r="N93" s="10">
        <v>0</v>
      </c>
      <c r="P93" s="9">
        <f t="shared" si="21"/>
        <v>104</v>
      </c>
      <c r="R93" s="13">
        <f t="shared" si="34"/>
        <v>0.5</v>
      </c>
      <c r="S93" s="13">
        <f t="shared" si="35"/>
        <v>0.5</v>
      </c>
      <c r="T93" s="13">
        <f t="shared" si="36"/>
        <v>0.5</v>
      </c>
      <c r="U93" s="13">
        <f t="shared" si="37"/>
        <v>0.5</v>
      </c>
      <c r="V93" s="13">
        <f t="shared" si="38"/>
        <v>0.36</v>
      </c>
      <c r="X93" s="9">
        <f t="shared" si="23"/>
        <v>0</v>
      </c>
    </row>
    <row r="94" spans="1:24" s="27" customFormat="1" x14ac:dyDescent="0.25">
      <c r="A94" s="22">
        <v>34</v>
      </c>
      <c r="B94" s="23" t="s">
        <v>26</v>
      </c>
      <c r="C94" s="23">
        <v>11</v>
      </c>
      <c r="D94" s="25">
        <v>41264</v>
      </c>
      <c r="E94" s="23">
        <v>1</v>
      </c>
      <c r="F94" s="25">
        <v>41402</v>
      </c>
      <c r="G94" s="25">
        <v>41535</v>
      </c>
      <c r="H94" s="26">
        <v>0.25</v>
      </c>
      <c r="I94" s="26">
        <v>0.1</v>
      </c>
      <c r="J94" s="26">
        <v>0.1</v>
      </c>
      <c r="K94" s="26">
        <v>0.05</v>
      </c>
      <c r="L94" s="23">
        <v>0.09</v>
      </c>
      <c r="M94" s="23" t="s">
        <v>13</v>
      </c>
      <c r="N94" s="23">
        <v>0</v>
      </c>
      <c r="P94" s="1">
        <f t="shared" si="21"/>
        <v>138</v>
      </c>
      <c r="R94" s="26">
        <f t="shared" si="34"/>
        <v>0.25</v>
      </c>
      <c r="S94" s="26">
        <f t="shared" si="35"/>
        <v>0.1</v>
      </c>
      <c r="T94" s="26">
        <f t="shared" si="36"/>
        <v>0.1</v>
      </c>
      <c r="U94" s="26">
        <f t="shared" si="37"/>
        <v>0.05</v>
      </c>
      <c r="V94" s="26">
        <f t="shared" si="38"/>
        <v>0.09</v>
      </c>
      <c r="X94" s="22">
        <f t="shared" si="23"/>
        <v>0</v>
      </c>
    </row>
    <row r="95" spans="1:24" s="14" customFormat="1" ht="15.75" thickBot="1" x14ac:dyDescent="0.3">
      <c r="A95" s="9">
        <v>35</v>
      </c>
      <c r="B95" s="10" t="s">
        <v>26</v>
      </c>
      <c r="C95" s="10">
        <v>11</v>
      </c>
      <c r="D95" s="12">
        <v>41264</v>
      </c>
      <c r="E95" s="10">
        <v>2</v>
      </c>
      <c r="F95" s="12">
        <v>41402</v>
      </c>
      <c r="G95" s="12">
        <v>41535</v>
      </c>
      <c r="H95" s="13">
        <v>0.9</v>
      </c>
      <c r="I95" s="13">
        <v>0.75</v>
      </c>
      <c r="J95" s="13">
        <v>0.75</v>
      </c>
      <c r="K95" s="13">
        <v>0.9</v>
      </c>
      <c r="L95" s="10">
        <v>0.93</v>
      </c>
      <c r="M95" s="10" t="s">
        <v>16</v>
      </c>
      <c r="N95" s="10">
        <v>0</v>
      </c>
      <c r="P95" s="9">
        <f t="shared" si="21"/>
        <v>138</v>
      </c>
      <c r="R95" s="13">
        <f t="shared" si="34"/>
        <v>0.9</v>
      </c>
      <c r="S95" s="13">
        <f t="shared" si="35"/>
        <v>0.75</v>
      </c>
      <c r="T95" s="13">
        <f t="shared" si="36"/>
        <v>0.75</v>
      </c>
      <c r="U95" s="13">
        <f t="shared" si="37"/>
        <v>0.9</v>
      </c>
      <c r="V95" s="13">
        <f t="shared" si="38"/>
        <v>0.93</v>
      </c>
      <c r="X95" s="9">
        <f t="shared" si="23"/>
        <v>1</v>
      </c>
    </row>
    <row r="96" spans="1:24" x14ac:dyDescent="0.25">
      <c r="A96" s="1">
        <v>36</v>
      </c>
      <c r="B96" s="3" t="s">
        <v>12</v>
      </c>
      <c r="C96" s="3">
        <v>12</v>
      </c>
      <c r="D96" s="4">
        <v>41388</v>
      </c>
      <c r="E96" s="3">
        <v>1</v>
      </c>
      <c r="F96" s="4">
        <v>41429</v>
      </c>
      <c r="G96" s="4">
        <v>41442</v>
      </c>
      <c r="H96" s="5">
        <v>0.2</v>
      </c>
      <c r="I96" s="5">
        <v>0.3</v>
      </c>
      <c r="J96" s="5">
        <v>0.3</v>
      </c>
      <c r="K96" s="5">
        <v>0.3</v>
      </c>
      <c r="L96" s="3">
        <v>0.75</v>
      </c>
      <c r="M96" s="3" t="s">
        <v>13</v>
      </c>
      <c r="N96" s="3">
        <v>1</v>
      </c>
      <c r="P96" s="1" t="str">
        <f t="shared" si="21"/>
        <v/>
      </c>
      <c r="R96" s="5"/>
      <c r="S96" s="5"/>
      <c r="T96" s="5"/>
      <c r="U96" s="5"/>
      <c r="V96" s="5"/>
      <c r="X96" s="1" t="str">
        <f t="shared" si="23"/>
        <v/>
      </c>
    </row>
    <row r="97" spans="1:24" s="21" customFormat="1" x14ac:dyDescent="0.25">
      <c r="A97" s="16"/>
      <c r="B97" s="17" t="s">
        <v>14</v>
      </c>
      <c r="C97" s="17">
        <v>12</v>
      </c>
      <c r="D97" s="19">
        <v>41388</v>
      </c>
      <c r="E97" s="17">
        <v>1</v>
      </c>
      <c r="F97" s="19">
        <v>41429</v>
      </c>
      <c r="G97" s="19">
        <v>41570</v>
      </c>
      <c r="H97" s="20">
        <v>0.3</v>
      </c>
      <c r="I97" s="20">
        <v>0.4</v>
      </c>
      <c r="J97" s="20">
        <v>0.2</v>
      </c>
      <c r="K97" s="20">
        <v>0.2</v>
      </c>
      <c r="L97" s="17">
        <v>0.49</v>
      </c>
      <c r="M97" s="17" t="s">
        <v>13</v>
      </c>
      <c r="N97" s="17">
        <v>1</v>
      </c>
      <c r="P97" s="16">
        <f t="shared" si="21"/>
        <v>41</v>
      </c>
      <c r="R97" s="20">
        <f>AVERAGE(H96:H97)</f>
        <v>0.25</v>
      </c>
      <c r="S97" s="20">
        <f t="shared" ref="S97:V97" si="39">AVERAGE(I96:I97)</f>
        <v>0.35</v>
      </c>
      <c r="T97" s="20">
        <f t="shared" si="39"/>
        <v>0.25</v>
      </c>
      <c r="U97" s="20">
        <f t="shared" si="39"/>
        <v>0.25</v>
      </c>
      <c r="V97" s="20">
        <f t="shared" si="39"/>
        <v>0.62</v>
      </c>
      <c r="X97" s="16">
        <f t="shared" si="23"/>
        <v>0</v>
      </c>
    </row>
    <row r="98" spans="1:24" x14ac:dyDescent="0.25">
      <c r="A98" s="1">
        <v>37</v>
      </c>
      <c r="B98" s="3" t="s">
        <v>12</v>
      </c>
      <c r="C98" s="3">
        <v>12</v>
      </c>
      <c r="D98" s="4">
        <v>41388</v>
      </c>
      <c r="E98" s="3">
        <v>2</v>
      </c>
      <c r="F98" s="4">
        <v>41429</v>
      </c>
      <c r="G98" s="4">
        <v>41442</v>
      </c>
      <c r="H98" s="5">
        <v>0.2</v>
      </c>
      <c r="I98" s="5">
        <v>0.3</v>
      </c>
      <c r="J98" s="5">
        <v>0.3</v>
      </c>
      <c r="K98" s="5">
        <v>0.2</v>
      </c>
      <c r="L98" s="3">
        <v>0.27</v>
      </c>
      <c r="M98" s="3" t="s">
        <v>13</v>
      </c>
      <c r="N98" s="3">
        <v>1</v>
      </c>
      <c r="P98" s="1" t="str">
        <f t="shared" si="21"/>
        <v/>
      </c>
      <c r="R98" s="5"/>
      <c r="S98" s="5"/>
      <c r="T98" s="5"/>
      <c r="U98" s="5"/>
      <c r="V98" s="5"/>
      <c r="X98" s="1" t="str">
        <f t="shared" si="23"/>
        <v/>
      </c>
    </row>
    <row r="99" spans="1:24" s="14" customFormat="1" ht="15.75" thickBot="1" x14ac:dyDescent="0.3">
      <c r="A99" s="9"/>
      <c r="B99" s="10" t="s">
        <v>14</v>
      </c>
      <c r="C99" s="10">
        <v>12</v>
      </c>
      <c r="D99" s="12">
        <v>41388</v>
      </c>
      <c r="E99" s="10">
        <v>2</v>
      </c>
      <c r="F99" s="12">
        <v>41429</v>
      </c>
      <c r="G99" s="12">
        <v>41570</v>
      </c>
      <c r="H99" s="13">
        <v>0.1</v>
      </c>
      <c r="I99" s="13">
        <v>0.1</v>
      </c>
      <c r="J99" s="13">
        <v>0.1</v>
      </c>
      <c r="K99" s="13">
        <v>0.1</v>
      </c>
      <c r="L99" s="10">
        <v>7.0000000000000007E-2</v>
      </c>
      <c r="M99" s="10" t="s">
        <v>13</v>
      </c>
      <c r="N99" s="10">
        <v>1</v>
      </c>
      <c r="P99" s="9">
        <f t="shared" si="21"/>
        <v>41</v>
      </c>
      <c r="R99" s="13">
        <f>AVERAGE(H98:H99)</f>
        <v>0.15000000000000002</v>
      </c>
      <c r="S99" s="13">
        <f t="shared" ref="S99:V99" si="40">AVERAGE(I98:I99)</f>
        <v>0.2</v>
      </c>
      <c r="T99" s="13">
        <f t="shared" si="40"/>
        <v>0.2</v>
      </c>
      <c r="U99" s="13">
        <f t="shared" si="40"/>
        <v>0.15000000000000002</v>
      </c>
      <c r="V99" s="13">
        <f t="shared" si="40"/>
        <v>0.17</v>
      </c>
      <c r="X99" s="9">
        <f t="shared" si="23"/>
        <v>0</v>
      </c>
    </row>
    <row r="100" spans="1:24" s="27" customFormat="1" x14ac:dyDescent="0.25">
      <c r="A100" s="22">
        <v>38</v>
      </c>
      <c r="B100" s="23" t="s">
        <v>12</v>
      </c>
      <c r="C100" s="23">
        <v>13</v>
      </c>
      <c r="D100" s="25">
        <v>41403</v>
      </c>
      <c r="E100" s="23">
        <v>1</v>
      </c>
      <c r="F100" s="25">
        <v>41429</v>
      </c>
      <c r="G100" s="25">
        <v>41442</v>
      </c>
      <c r="H100" s="26">
        <v>0.4</v>
      </c>
      <c r="I100" s="26">
        <v>0.6</v>
      </c>
      <c r="J100" s="26">
        <v>0.5</v>
      </c>
      <c r="K100" s="26">
        <v>0.5</v>
      </c>
      <c r="L100" s="23">
        <v>0.25</v>
      </c>
      <c r="M100" s="23" t="s">
        <v>13</v>
      </c>
      <c r="N100" s="23">
        <v>0</v>
      </c>
      <c r="P100" s="1">
        <f t="shared" si="21"/>
        <v>26</v>
      </c>
      <c r="R100" s="26">
        <f t="shared" ref="R100:R103" si="41">H100</f>
        <v>0.4</v>
      </c>
      <c r="S100" s="26">
        <f t="shared" ref="S100:S103" si="42">I100</f>
        <v>0.6</v>
      </c>
      <c r="T100" s="26">
        <f t="shared" ref="T100:T103" si="43">J100</f>
        <v>0.5</v>
      </c>
      <c r="U100" s="26">
        <f t="shared" ref="U100:U103" si="44">K100</f>
        <v>0.5</v>
      </c>
      <c r="V100" s="26">
        <f t="shared" ref="V100:V103" si="45">L100</f>
        <v>0.25</v>
      </c>
      <c r="X100" s="22">
        <f t="shared" si="23"/>
        <v>0</v>
      </c>
    </row>
    <row r="101" spans="1:24" s="33" customFormat="1" x14ac:dyDescent="0.25">
      <c r="A101" s="28">
        <v>39</v>
      </c>
      <c r="B101" s="29" t="s">
        <v>12</v>
      </c>
      <c r="C101" s="29">
        <v>13</v>
      </c>
      <c r="D101" s="31">
        <v>41403</v>
      </c>
      <c r="E101" s="29">
        <v>2</v>
      </c>
      <c r="F101" s="31">
        <v>41429</v>
      </c>
      <c r="G101" s="31">
        <v>41442</v>
      </c>
      <c r="H101" s="32">
        <v>0.6</v>
      </c>
      <c r="I101" s="32">
        <v>0.6</v>
      </c>
      <c r="J101" s="32">
        <v>0.6</v>
      </c>
      <c r="K101" s="32">
        <v>0.5</v>
      </c>
      <c r="L101" s="29">
        <v>0.65</v>
      </c>
      <c r="M101" s="29" t="s">
        <v>13</v>
      </c>
      <c r="N101" s="29">
        <v>0</v>
      </c>
      <c r="P101" s="28">
        <f t="shared" si="21"/>
        <v>26</v>
      </c>
      <c r="R101" s="32">
        <f t="shared" si="41"/>
        <v>0.6</v>
      </c>
      <c r="S101" s="32">
        <f t="shared" si="42"/>
        <v>0.6</v>
      </c>
      <c r="T101" s="32">
        <f t="shared" si="43"/>
        <v>0.6</v>
      </c>
      <c r="U101" s="32">
        <f t="shared" si="44"/>
        <v>0.5</v>
      </c>
      <c r="V101" s="32">
        <f t="shared" si="45"/>
        <v>0.65</v>
      </c>
      <c r="X101" s="28">
        <f t="shared" si="23"/>
        <v>0</v>
      </c>
    </row>
    <row r="102" spans="1:24" s="33" customFormat="1" x14ac:dyDescent="0.25">
      <c r="A102" s="28">
        <v>40</v>
      </c>
      <c r="B102" s="29" t="s">
        <v>12</v>
      </c>
      <c r="C102" s="29">
        <v>13</v>
      </c>
      <c r="D102" s="31">
        <v>41403</v>
      </c>
      <c r="E102" s="29">
        <v>3</v>
      </c>
      <c r="F102" s="31">
        <v>41429</v>
      </c>
      <c r="G102" s="31">
        <v>41442</v>
      </c>
      <c r="H102" s="32">
        <v>0.8</v>
      </c>
      <c r="I102" s="32">
        <v>0.8</v>
      </c>
      <c r="J102" s="32">
        <v>0.8</v>
      </c>
      <c r="K102" s="32">
        <v>0.7</v>
      </c>
      <c r="L102" s="29">
        <v>0.35</v>
      </c>
      <c r="M102" s="29" t="s">
        <v>13</v>
      </c>
      <c r="N102" s="29">
        <v>0</v>
      </c>
      <c r="P102" s="28">
        <f t="shared" si="21"/>
        <v>26</v>
      </c>
      <c r="R102" s="32">
        <f t="shared" si="41"/>
        <v>0.8</v>
      </c>
      <c r="S102" s="32">
        <f t="shared" si="42"/>
        <v>0.8</v>
      </c>
      <c r="T102" s="32">
        <f t="shared" si="43"/>
        <v>0.8</v>
      </c>
      <c r="U102" s="32">
        <f t="shared" si="44"/>
        <v>0.7</v>
      </c>
      <c r="V102" s="32">
        <f t="shared" si="45"/>
        <v>0.35</v>
      </c>
      <c r="X102" s="28">
        <f t="shared" si="23"/>
        <v>0</v>
      </c>
    </row>
    <row r="103" spans="1:24" s="14" customFormat="1" ht="15.75" thickBot="1" x14ac:dyDescent="0.3">
      <c r="A103" s="9">
        <v>41</v>
      </c>
      <c r="B103" s="10" t="s">
        <v>12</v>
      </c>
      <c r="C103" s="10">
        <v>13</v>
      </c>
      <c r="D103" s="12">
        <v>41403</v>
      </c>
      <c r="E103" s="10">
        <v>4</v>
      </c>
      <c r="F103" s="12">
        <v>41429</v>
      </c>
      <c r="G103" s="12">
        <v>41442</v>
      </c>
      <c r="H103" s="13">
        <v>0.6</v>
      </c>
      <c r="I103" s="13">
        <v>0.6</v>
      </c>
      <c r="J103" s="13">
        <v>0.6</v>
      </c>
      <c r="K103" s="13">
        <v>0.5</v>
      </c>
      <c r="L103" s="10">
        <v>0.04</v>
      </c>
      <c r="M103" s="10" t="s">
        <v>13</v>
      </c>
      <c r="N103" s="10">
        <v>0</v>
      </c>
      <c r="P103" s="9">
        <f t="shared" si="21"/>
        <v>26</v>
      </c>
      <c r="R103" s="13">
        <f t="shared" si="41"/>
        <v>0.6</v>
      </c>
      <c r="S103" s="13">
        <f t="shared" si="42"/>
        <v>0.6</v>
      </c>
      <c r="T103" s="13">
        <f t="shared" si="43"/>
        <v>0.6</v>
      </c>
      <c r="U103" s="13">
        <f t="shared" si="44"/>
        <v>0.5</v>
      </c>
      <c r="V103" s="13">
        <f t="shared" si="45"/>
        <v>0.04</v>
      </c>
      <c r="X103" s="9">
        <f t="shared" si="23"/>
        <v>0</v>
      </c>
    </row>
    <row r="104" spans="1:24" x14ac:dyDescent="0.25">
      <c r="A104" s="1">
        <v>42</v>
      </c>
      <c r="B104" s="3" t="s">
        <v>12</v>
      </c>
      <c r="C104" s="3">
        <v>14</v>
      </c>
      <c r="D104" s="4">
        <v>41401</v>
      </c>
      <c r="E104" s="3">
        <v>1</v>
      </c>
      <c r="F104" s="4">
        <v>41443</v>
      </c>
      <c r="G104" s="4">
        <v>41452</v>
      </c>
      <c r="H104" s="5">
        <v>0.4</v>
      </c>
      <c r="I104" s="5">
        <v>0.9</v>
      </c>
      <c r="J104" s="5">
        <v>0.9</v>
      </c>
      <c r="K104" s="5">
        <v>0.7</v>
      </c>
      <c r="L104" s="3">
        <v>0.61</v>
      </c>
      <c r="M104" s="3" t="s">
        <v>13</v>
      </c>
      <c r="N104" s="3">
        <v>1</v>
      </c>
      <c r="P104" s="1" t="str">
        <f t="shared" si="21"/>
        <v/>
      </c>
      <c r="R104" s="5"/>
      <c r="S104" s="5"/>
      <c r="T104" s="5"/>
      <c r="U104" s="5"/>
      <c r="V104" s="5"/>
      <c r="X104" s="1" t="str">
        <f t="shared" si="23"/>
        <v/>
      </c>
    </row>
    <row r="105" spans="1:24" s="21" customFormat="1" x14ac:dyDescent="0.25">
      <c r="A105" s="16"/>
      <c r="B105" s="17" t="s">
        <v>14</v>
      </c>
      <c r="C105" s="17">
        <v>14</v>
      </c>
      <c r="D105" s="19">
        <v>41401</v>
      </c>
      <c r="E105" s="17">
        <v>1</v>
      </c>
      <c r="F105" s="19">
        <v>41443</v>
      </c>
      <c r="G105" s="19">
        <v>41570</v>
      </c>
      <c r="H105" s="20">
        <v>0.6</v>
      </c>
      <c r="I105" s="20">
        <v>0.8</v>
      </c>
      <c r="J105" s="20">
        <v>0.85</v>
      </c>
      <c r="K105" s="20">
        <v>0.9</v>
      </c>
      <c r="L105" s="17">
        <v>0.69</v>
      </c>
      <c r="M105" s="17" t="s">
        <v>13</v>
      </c>
      <c r="N105" s="17">
        <v>1</v>
      </c>
      <c r="P105" s="16">
        <f t="shared" si="21"/>
        <v>42</v>
      </c>
      <c r="R105" s="20">
        <f>AVERAGE(H104:H105)</f>
        <v>0.5</v>
      </c>
      <c r="S105" s="20">
        <f t="shared" ref="S105:V105" si="46">AVERAGE(I104:I105)</f>
        <v>0.85000000000000009</v>
      </c>
      <c r="T105" s="20">
        <f t="shared" si="46"/>
        <v>0.875</v>
      </c>
      <c r="U105" s="20">
        <f t="shared" si="46"/>
        <v>0.8</v>
      </c>
      <c r="V105" s="20">
        <f t="shared" si="46"/>
        <v>0.64999999999999991</v>
      </c>
      <c r="X105" s="16">
        <f t="shared" si="23"/>
        <v>0</v>
      </c>
    </row>
    <row r="106" spans="1:24" x14ac:dyDescent="0.25">
      <c r="A106" s="1">
        <v>43</v>
      </c>
      <c r="B106" s="3" t="s">
        <v>12</v>
      </c>
      <c r="C106" s="3">
        <v>14</v>
      </c>
      <c r="D106" s="4">
        <v>41401</v>
      </c>
      <c r="E106" s="3">
        <v>2</v>
      </c>
      <c r="F106" s="4">
        <v>41443</v>
      </c>
      <c r="G106" s="4">
        <v>41452</v>
      </c>
      <c r="H106" s="5">
        <v>0.4</v>
      </c>
      <c r="I106" s="5">
        <v>0.9</v>
      </c>
      <c r="J106" s="5">
        <v>0.9</v>
      </c>
      <c r="K106" s="5">
        <v>0.7</v>
      </c>
      <c r="L106" s="3">
        <v>0.15</v>
      </c>
      <c r="M106" s="3" t="s">
        <v>13</v>
      </c>
      <c r="N106" s="3">
        <v>1</v>
      </c>
      <c r="P106" s="1" t="str">
        <f t="shared" si="21"/>
        <v/>
      </c>
      <c r="R106" s="5"/>
      <c r="S106" s="5"/>
      <c r="T106" s="5"/>
      <c r="U106" s="5"/>
      <c r="V106" s="5"/>
      <c r="X106" s="1" t="str">
        <f t="shared" si="23"/>
        <v/>
      </c>
    </row>
    <row r="107" spans="1:24" s="14" customFormat="1" ht="15.75" thickBot="1" x14ac:dyDescent="0.3">
      <c r="A107" s="9"/>
      <c r="B107" s="10" t="s">
        <v>14</v>
      </c>
      <c r="C107" s="10">
        <v>14</v>
      </c>
      <c r="D107" s="12">
        <v>41401</v>
      </c>
      <c r="E107" s="10">
        <v>2</v>
      </c>
      <c r="F107" s="12">
        <v>41443</v>
      </c>
      <c r="G107" s="12">
        <v>41570</v>
      </c>
      <c r="H107" s="13">
        <v>0.5</v>
      </c>
      <c r="I107" s="13">
        <v>0.8</v>
      </c>
      <c r="J107" s="13">
        <v>0.85</v>
      </c>
      <c r="K107" s="13">
        <v>0.9</v>
      </c>
      <c r="L107" s="10">
        <v>0.18</v>
      </c>
      <c r="M107" s="10" t="s">
        <v>13</v>
      </c>
      <c r="N107" s="10">
        <v>1</v>
      </c>
      <c r="P107" s="9">
        <f t="shared" si="21"/>
        <v>42</v>
      </c>
      <c r="R107" s="13">
        <f>AVERAGE(H106:H107)</f>
        <v>0.45</v>
      </c>
      <c r="S107" s="13">
        <f t="shared" ref="S107:V107" si="47">AVERAGE(I106:I107)</f>
        <v>0.85000000000000009</v>
      </c>
      <c r="T107" s="13">
        <f t="shared" si="47"/>
        <v>0.875</v>
      </c>
      <c r="U107" s="13">
        <f t="shared" si="47"/>
        <v>0.8</v>
      </c>
      <c r="V107" s="13">
        <f t="shared" si="47"/>
        <v>0.16499999999999998</v>
      </c>
      <c r="X107" s="9">
        <f t="shared" si="23"/>
        <v>0</v>
      </c>
    </row>
    <row r="108" spans="1:24" x14ac:dyDescent="0.25">
      <c r="A108" s="1">
        <v>44</v>
      </c>
      <c r="B108" s="3" t="s">
        <v>12</v>
      </c>
      <c r="C108" s="3">
        <v>15</v>
      </c>
      <c r="D108" s="4">
        <v>41438</v>
      </c>
      <c r="E108" s="3">
        <v>1</v>
      </c>
      <c r="F108" s="4">
        <v>41470</v>
      </c>
      <c r="G108" s="4">
        <v>41472</v>
      </c>
      <c r="H108" s="5">
        <v>0.5</v>
      </c>
      <c r="I108" s="5">
        <v>0.4</v>
      </c>
      <c r="J108" s="5">
        <v>0.4</v>
      </c>
      <c r="K108" s="5">
        <v>0.4</v>
      </c>
      <c r="L108" s="3">
        <v>0.49</v>
      </c>
      <c r="M108" s="3" t="s">
        <v>13</v>
      </c>
      <c r="N108" s="3">
        <v>1</v>
      </c>
      <c r="P108" s="1" t="str">
        <f t="shared" si="21"/>
        <v/>
      </c>
      <c r="R108" s="5"/>
      <c r="S108" s="5"/>
      <c r="T108" s="5"/>
      <c r="U108" s="5"/>
      <c r="V108" s="5"/>
      <c r="X108" s="1" t="str">
        <f t="shared" si="23"/>
        <v/>
      </c>
    </row>
    <row r="109" spans="1:24" x14ac:dyDescent="0.25">
      <c r="B109" s="3" t="s">
        <v>14</v>
      </c>
      <c r="C109" s="3">
        <v>15</v>
      </c>
      <c r="D109" s="4">
        <v>41438</v>
      </c>
      <c r="E109" s="3">
        <v>1</v>
      </c>
      <c r="F109" s="4">
        <v>41470</v>
      </c>
      <c r="G109" s="4">
        <v>41570</v>
      </c>
      <c r="H109" s="5">
        <v>0.5</v>
      </c>
      <c r="I109" s="5">
        <v>0.6</v>
      </c>
      <c r="J109" s="5">
        <v>0.6</v>
      </c>
      <c r="K109" s="5">
        <v>0.5</v>
      </c>
      <c r="L109" s="3">
        <v>0.64</v>
      </c>
      <c r="M109" s="3" t="s">
        <v>27</v>
      </c>
      <c r="N109" s="3">
        <v>1</v>
      </c>
      <c r="P109" s="1" t="str">
        <f t="shared" si="21"/>
        <v/>
      </c>
      <c r="R109" s="5"/>
      <c r="S109" s="5"/>
      <c r="T109" s="5"/>
      <c r="U109" s="5"/>
      <c r="V109" s="5"/>
      <c r="X109" s="1" t="str">
        <f t="shared" si="23"/>
        <v/>
      </c>
    </row>
    <row r="110" spans="1:24" s="21" customFormat="1" x14ac:dyDescent="0.25">
      <c r="A110" s="16"/>
      <c r="B110" s="17" t="s">
        <v>15</v>
      </c>
      <c r="C110" s="17">
        <v>15</v>
      </c>
      <c r="D110" s="19">
        <v>41438</v>
      </c>
      <c r="E110" s="17">
        <v>1</v>
      </c>
      <c r="F110" s="19">
        <v>41470</v>
      </c>
      <c r="G110" s="19">
        <v>41478</v>
      </c>
      <c r="H110" s="20">
        <v>0.8</v>
      </c>
      <c r="I110" s="20">
        <v>0.85</v>
      </c>
      <c r="J110" s="20">
        <v>0.85</v>
      </c>
      <c r="K110" s="20">
        <v>0.85</v>
      </c>
      <c r="L110" s="17">
        <v>0.69</v>
      </c>
      <c r="M110" s="17" t="s">
        <v>13</v>
      </c>
      <c r="N110" s="17">
        <v>1</v>
      </c>
      <c r="P110" s="16">
        <f t="shared" si="21"/>
        <v>32</v>
      </c>
      <c r="R110" s="20">
        <f>AVERAGE(H108:H110)</f>
        <v>0.6</v>
      </c>
      <c r="S110" s="20">
        <f t="shared" ref="S110:V110" si="48">AVERAGE(I108:I110)</f>
        <v>0.6166666666666667</v>
      </c>
      <c r="T110" s="20">
        <f t="shared" si="48"/>
        <v>0.6166666666666667</v>
      </c>
      <c r="U110" s="20">
        <f t="shared" si="48"/>
        <v>0.58333333333333337</v>
      </c>
      <c r="V110" s="20">
        <f t="shared" si="48"/>
        <v>0.60666666666666658</v>
      </c>
      <c r="X110" s="16">
        <f t="shared" si="23"/>
        <v>0</v>
      </c>
    </row>
    <row r="111" spans="1:24" x14ac:dyDescent="0.25">
      <c r="A111" s="1">
        <v>45</v>
      </c>
      <c r="B111" s="3" t="s">
        <v>12</v>
      </c>
      <c r="C111" s="3">
        <v>15</v>
      </c>
      <c r="D111" s="4">
        <v>41438</v>
      </c>
      <c r="E111" s="3">
        <v>2</v>
      </c>
      <c r="F111" s="4">
        <v>41470</v>
      </c>
      <c r="G111" s="4">
        <v>41472</v>
      </c>
      <c r="H111" s="5">
        <v>0.1</v>
      </c>
      <c r="I111" s="5">
        <v>0.1</v>
      </c>
      <c r="J111" s="5">
        <v>0.1</v>
      </c>
      <c r="K111" s="5">
        <v>0.1</v>
      </c>
      <c r="L111" s="3">
        <v>0.13</v>
      </c>
      <c r="M111" s="3" t="s">
        <v>13</v>
      </c>
      <c r="N111" s="3">
        <v>1</v>
      </c>
      <c r="P111" s="1" t="str">
        <f t="shared" si="21"/>
        <v/>
      </c>
      <c r="R111" s="5"/>
      <c r="S111" s="5"/>
      <c r="T111" s="5"/>
      <c r="U111" s="5"/>
      <c r="V111" s="5"/>
      <c r="X111" s="1" t="str">
        <f t="shared" si="23"/>
        <v/>
      </c>
    </row>
    <row r="112" spans="1:24" x14ac:dyDescent="0.25">
      <c r="B112" s="3" t="s">
        <v>14</v>
      </c>
      <c r="C112" s="3">
        <v>15</v>
      </c>
      <c r="D112" s="4">
        <v>41438</v>
      </c>
      <c r="E112" s="3">
        <v>2</v>
      </c>
      <c r="F112" s="4">
        <v>41470</v>
      </c>
      <c r="G112" s="4">
        <v>41570</v>
      </c>
      <c r="H112" s="5">
        <v>0.4</v>
      </c>
      <c r="I112" s="5">
        <v>0.3</v>
      </c>
      <c r="J112" s="5">
        <v>0.3</v>
      </c>
      <c r="K112" s="5">
        <v>0.3</v>
      </c>
      <c r="L112" s="3">
        <v>0.13</v>
      </c>
      <c r="M112" s="3" t="s">
        <v>13</v>
      </c>
      <c r="N112" s="3">
        <v>1</v>
      </c>
      <c r="P112" s="1" t="str">
        <f t="shared" si="21"/>
        <v/>
      </c>
      <c r="R112" s="5"/>
      <c r="S112" s="5"/>
      <c r="T112" s="5"/>
      <c r="U112" s="5"/>
      <c r="V112" s="5"/>
      <c r="X112" s="1" t="str">
        <f t="shared" si="23"/>
        <v/>
      </c>
    </row>
    <row r="113" spans="1:24" s="14" customFormat="1" ht="15.75" thickBot="1" x14ac:dyDescent="0.3">
      <c r="A113" s="9"/>
      <c r="B113" s="10" t="s">
        <v>15</v>
      </c>
      <c r="C113" s="10">
        <v>15</v>
      </c>
      <c r="D113" s="12">
        <v>41438</v>
      </c>
      <c r="E113" s="10">
        <v>2</v>
      </c>
      <c r="F113" s="12">
        <v>41470</v>
      </c>
      <c r="G113" s="12">
        <v>41478</v>
      </c>
      <c r="H113" s="13">
        <v>0.3</v>
      </c>
      <c r="I113" s="13">
        <v>0.4</v>
      </c>
      <c r="J113" s="13">
        <v>0.45</v>
      </c>
      <c r="K113" s="13">
        <v>0.45</v>
      </c>
      <c r="L113" s="10">
        <v>0.13</v>
      </c>
      <c r="M113" s="10" t="s">
        <v>13</v>
      </c>
      <c r="N113" s="10">
        <v>1</v>
      </c>
      <c r="P113" s="9">
        <f t="shared" si="21"/>
        <v>32</v>
      </c>
      <c r="R113" s="13">
        <f>AVERAGE(H111:H113)</f>
        <v>0.26666666666666666</v>
      </c>
      <c r="S113" s="13">
        <f t="shared" ref="S113:V113" si="49">AVERAGE(I111:I113)</f>
        <v>0.26666666666666666</v>
      </c>
      <c r="T113" s="13">
        <f t="shared" si="49"/>
        <v>0.28333333333333338</v>
      </c>
      <c r="U113" s="13">
        <f t="shared" si="49"/>
        <v>0.28333333333333338</v>
      </c>
      <c r="V113" s="13">
        <f t="shared" si="49"/>
        <v>0.13</v>
      </c>
      <c r="X113" s="9">
        <f t="shared" si="23"/>
        <v>0</v>
      </c>
    </row>
    <row r="114" spans="1:24" s="52" customFormat="1" ht="15.75" thickBot="1" x14ac:dyDescent="0.3">
      <c r="A114" s="47">
        <v>46</v>
      </c>
      <c r="B114" s="48" t="s">
        <v>26</v>
      </c>
      <c r="C114" s="48">
        <v>16</v>
      </c>
      <c r="D114" s="50">
        <v>41439</v>
      </c>
      <c r="E114" s="48">
        <v>1</v>
      </c>
      <c r="F114" s="50">
        <v>41479</v>
      </c>
      <c r="G114" s="50">
        <v>41493</v>
      </c>
      <c r="H114" s="51">
        <v>0.5</v>
      </c>
      <c r="I114" s="51">
        <v>0.3</v>
      </c>
      <c r="J114" s="51">
        <v>0.3</v>
      </c>
      <c r="K114" s="51">
        <v>0.5</v>
      </c>
      <c r="L114" s="48">
        <v>0.65</v>
      </c>
      <c r="M114" s="48" t="s">
        <v>13</v>
      </c>
      <c r="N114" s="48">
        <v>0</v>
      </c>
      <c r="P114" s="47">
        <f t="shared" si="21"/>
        <v>40</v>
      </c>
      <c r="R114" s="51">
        <f>H114</f>
        <v>0.5</v>
      </c>
      <c r="S114" s="51">
        <f t="shared" ref="S114:V116" si="50">I114</f>
        <v>0.3</v>
      </c>
      <c r="T114" s="51">
        <f t="shared" si="50"/>
        <v>0.3</v>
      </c>
      <c r="U114" s="51">
        <f t="shared" si="50"/>
        <v>0.5</v>
      </c>
      <c r="V114" s="51">
        <f t="shared" si="50"/>
        <v>0.65</v>
      </c>
      <c r="X114" s="47">
        <f t="shared" si="23"/>
        <v>0</v>
      </c>
    </row>
    <row r="115" spans="1:24" s="14" customFormat="1" ht="15.75" thickBot="1" x14ac:dyDescent="0.3">
      <c r="A115" s="9">
        <v>47</v>
      </c>
      <c r="B115" s="10" t="s">
        <v>26</v>
      </c>
      <c r="C115" s="10">
        <v>16</v>
      </c>
      <c r="D115" s="12">
        <v>41439</v>
      </c>
      <c r="E115" s="10">
        <v>2</v>
      </c>
      <c r="F115" s="12">
        <v>41479</v>
      </c>
      <c r="G115" s="12">
        <v>41493</v>
      </c>
      <c r="H115" s="13">
        <v>0.8</v>
      </c>
      <c r="I115" s="13">
        <v>0.8</v>
      </c>
      <c r="J115" s="13">
        <v>0.8</v>
      </c>
      <c r="K115" s="13">
        <v>0.65</v>
      </c>
      <c r="L115" s="10">
        <v>0.7</v>
      </c>
      <c r="M115" s="10" t="s">
        <v>16</v>
      </c>
      <c r="N115" s="10">
        <v>0</v>
      </c>
      <c r="P115" s="9">
        <f t="shared" si="21"/>
        <v>40</v>
      </c>
      <c r="R115" s="13">
        <f t="shared" ref="R115:R116" si="51">H115</f>
        <v>0.8</v>
      </c>
      <c r="S115" s="13">
        <f t="shared" si="50"/>
        <v>0.8</v>
      </c>
      <c r="T115" s="13">
        <f t="shared" si="50"/>
        <v>0.8</v>
      </c>
      <c r="U115" s="13">
        <f t="shared" si="50"/>
        <v>0.65</v>
      </c>
      <c r="V115" s="13">
        <f t="shared" si="50"/>
        <v>0.7</v>
      </c>
      <c r="X115" s="9">
        <f t="shared" si="23"/>
        <v>1</v>
      </c>
    </row>
    <row r="116" spans="1:24" s="14" customFormat="1" ht="15.75" thickBot="1" x14ac:dyDescent="0.3">
      <c r="A116" s="9">
        <v>48</v>
      </c>
      <c r="B116" s="10" t="s">
        <v>26</v>
      </c>
      <c r="C116" s="10">
        <v>16</v>
      </c>
      <c r="D116" s="12">
        <v>41439</v>
      </c>
      <c r="E116" s="10">
        <v>3</v>
      </c>
      <c r="F116" s="12">
        <v>41479</v>
      </c>
      <c r="G116" s="12">
        <v>41493</v>
      </c>
      <c r="H116" s="13">
        <v>0.15</v>
      </c>
      <c r="I116" s="13">
        <v>0.2</v>
      </c>
      <c r="J116" s="13">
        <v>0.2</v>
      </c>
      <c r="K116" s="13">
        <v>0.15</v>
      </c>
      <c r="L116" s="10">
        <v>0.24</v>
      </c>
      <c r="M116" s="10" t="s">
        <v>13</v>
      </c>
      <c r="N116" s="10">
        <v>0</v>
      </c>
      <c r="P116" s="9">
        <f t="shared" si="21"/>
        <v>40</v>
      </c>
      <c r="R116" s="13">
        <f t="shared" si="51"/>
        <v>0.15</v>
      </c>
      <c r="S116" s="13">
        <f t="shared" si="50"/>
        <v>0.2</v>
      </c>
      <c r="T116" s="13">
        <f t="shared" si="50"/>
        <v>0.2</v>
      </c>
      <c r="U116" s="13">
        <f t="shared" si="50"/>
        <v>0.15</v>
      </c>
      <c r="V116" s="13">
        <f t="shared" si="50"/>
        <v>0.24</v>
      </c>
      <c r="X116" s="9">
        <f t="shared" si="23"/>
        <v>0</v>
      </c>
    </row>
    <row r="117" spans="1:24" s="27" customFormat="1" x14ac:dyDescent="0.25">
      <c r="A117" s="22">
        <v>49</v>
      </c>
      <c r="B117" s="23" t="s">
        <v>26</v>
      </c>
      <c r="C117" s="23">
        <v>17</v>
      </c>
      <c r="D117" s="25">
        <v>41465</v>
      </c>
      <c r="E117" s="23">
        <v>1</v>
      </c>
      <c r="F117" s="25">
        <v>41493</v>
      </c>
      <c r="G117" s="25">
        <v>41499</v>
      </c>
      <c r="H117" s="26">
        <v>0.3</v>
      </c>
      <c r="I117" s="26">
        <v>0.65</v>
      </c>
      <c r="J117" s="26">
        <v>0.65</v>
      </c>
      <c r="K117" s="26">
        <v>0.65</v>
      </c>
      <c r="L117" s="23">
        <v>0.59</v>
      </c>
      <c r="M117" s="23" t="s">
        <v>13</v>
      </c>
      <c r="N117" s="23">
        <v>0</v>
      </c>
      <c r="P117" s="22">
        <f t="shared" si="21"/>
        <v>28</v>
      </c>
      <c r="R117" s="26">
        <f t="shared" ref="R117:R118" si="52">H117</f>
        <v>0.3</v>
      </c>
      <c r="S117" s="26">
        <f t="shared" ref="S117:S118" si="53">I117</f>
        <v>0.65</v>
      </c>
      <c r="T117" s="26">
        <f t="shared" ref="T117:T118" si="54">J117</f>
        <v>0.65</v>
      </c>
      <c r="U117" s="26">
        <f t="shared" ref="U117:U118" si="55">K117</f>
        <v>0.65</v>
      </c>
      <c r="V117" s="26">
        <f t="shared" ref="V117:V118" si="56">L117</f>
        <v>0.59</v>
      </c>
      <c r="X117" s="22">
        <f t="shared" si="23"/>
        <v>0</v>
      </c>
    </row>
    <row r="118" spans="1:24" s="14" customFormat="1" ht="15.75" thickBot="1" x14ac:dyDescent="0.3">
      <c r="A118" s="9">
        <v>50</v>
      </c>
      <c r="B118" s="10" t="s">
        <v>26</v>
      </c>
      <c r="C118" s="10">
        <v>17</v>
      </c>
      <c r="D118" s="12">
        <v>41465</v>
      </c>
      <c r="E118" s="10">
        <v>2</v>
      </c>
      <c r="F118" s="12">
        <v>41493</v>
      </c>
      <c r="G118" s="12">
        <v>41499</v>
      </c>
      <c r="H118" s="13">
        <v>0.2</v>
      </c>
      <c r="I118" s="13">
        <v>0.75</v>
      </c>
      <c r="J118" s="13">
        <v>0.75</v>
      </c>
      <c r="K118" s="13">
        <v>0.75</v>
      </c>
      <c r="L118" s="10">
        <v>0.72</v>
      </c>
      <c r="M118" s="10" t="s">
        <v>13</v>
      </c>
      <c r="N118" s="10">
        <v>0</v>
      </c>
      <c r="P118" s="9">
        <f t="shared" si="21"/>
        <v>28</v>
      </c>
      <c r="R118" s="13">
        <f t="shared" si="52"/>
        <v>0.2</v>
      </c>
      <c r="S118" s="13">
        <f t="shared" si="53"/>
        <v>0.75</v>
      </c>
      <c r="T118" s="13">
        <f t="shared" si="54"/>
        <v>0.75</v>
      </c>
      <c r="U118" s="13">
        <f t="shared" si="55"/>
        <v>0.75</v>
      </c>
      <c r="V118" s="13">
        <f t="shared" si="56"/>
        <v>0.72</v>
      </c>
      <c r="X118" s="9">
        <f t="shared" si="23"/>
        <v>0</v>
      </c>
    </row>
    <row r="119" spans="1:24" x14ac:dyDescent="0.25">
      <c r="A119" s="1">
        <v>51</v>
      </c>
      <c r="B119" s="3" t="s">
        <v>12</v>
      </c>
      <c r="C119" s="3">
        <v>18</v>
      </c>
      <c r="D119" s="4">
        <v>41472</v>
      </c>
      <c r="E119" s="3">
        <v>1</v>
      </c>
      <c r="F119" s="4">
        <v>41512</v>
      </c>
      <c r="G119" s="4">
        <v>41516</v>
      </c>
      <c r="H119" s="5">
        <v>0.2</v>
      </c>
      <c r="I119" s="5">
        <v>0.1</v>
      </c>
      <c r="J119" s="5">
        <v>0.15</v>
      </c>
      <c r="K119" s="5">
        <v>0.2</v>
      </c>
      <c r="L119" s="3">
        <v>0.4</v>
      </c>
      <c r="M119" s="3" t="s">
        <v>13</v>
      </c>
      <c r="N119" s="3">
        <v>1</v>
      </c>
      <c r="P119" s="1" t="str">
        <f t="shared" si="21"/>
        <v/>
      </c>
      <c r="R119" s="5"/>
      <c r="S119" s="5"/>
      <c r="T119" s="5"/>
      <c r="U119" s="5"/>
      <c r="V119" s="5"/>
      <c r="X119" s="1" t="str">
        <f t="shared" si="23"/>
        <v/>
      </c>
    </row>
    <row r="120" spans="1:24" x14ac:dyDescent="0.25">
      <c r="B120" s="3" t="s">
        <v>14</v>
      </c>
      <c r="C120" s="3">
        <v>18</v>
      </c>
      <c r="D120" s="4">
        <v>41472</v>
      </c>
      <c r="E120" s="3">
        <v>1</v>
      </c>
      <c r="F120" s="4">
        <v>41512</v>
      </c>
      <c r="G120" s="4">
        <v>41570</v>
      </c>
      <c r="H120" s="5">
        <v>0.2</v>
      </c>
      <c r="I120" s="5">
        <v>0.25</v>
      </c>
      <c r="J120" s="5">
        <v>0.1</v>
      </c>
      <c r="K120" s="5">
        <v>0.05</v>
      </c>
      <c r="L120" s="3">
        <v>0.21</v>
      </c>
      <c r="M120" s="3" t="s">
        <v>13</v>
      </c>
      <c r="N120" s="3">
        <v>1</v>
      </c>
      <c r="P120" s="1" t="str">
        <f t="shared" si="21"/>
        <v/>
      </c>
      <c r="R120" s="5"/>
      <c r="S120" s="5"/>
      <c r="T120" s="5"/>
      <c r="U120" s="5"/>
      <c r="V120" s="5"/>
      <c r="X120" s="1" t="str">
        <f t="shared" si="23"/>
        <v/>
      </c>
    </row>
    <row r="121" spans="1:24" s="21" customFormat="1" x14ac:dyDescent="0.25">
      <c r="A121" s="16"/>
      <c r="B121" s="17" t="s">
        <v>26</v>
      </c>
      <c r="C121" s="17">
        <v>18</v>
      </c>
      <c r="D121" s="19">
        <v>41472</v>
      </c>
      <c r="E121" s="17">
        <v>1</v>
      </c>
      <c r="F121" s="19">
        <v>41512</v>
      </c>
      <c r="G121" s="19">
        <v>41533</v>
      </c>
      <c r="H121" s="20">
        <v>0.7</v>
      </c>
      <c r="I121" s="20">
        <v>0.65</v>
      </c>
      <c r="J121" s="20">
        <v>0.6</v>
      </c>
      <c r="K121" s="20">
        <v>0.45</v>
      </c>
      <c r="L121" s="17">
        <v>0.23</v>
      </c>
      <c r="M121" s="17" t="s">
        <v>13</v>
      </c>
      <c r="N121" s="17">
        <v>1</v>
      </c>
      <c r="P121" s="16">
        <f t="shared" si="21"/>
        <v>40</v>
      </c>
      <c r="R121" s="20">
        <f>AVERAGE(H119:H121)</f>
        <v>0.3666666666666667</v>
      </c>
      <c r="S121" s="20">
        <f t="shared" ref="S121:V121" si="57">AVERAGE(I119:I121)</f>
        <v>0.33333333333333331</v>
      </c>
      <c r="T121" s="20">
        <f t="shared" si="57"/>
        <v>0.28333333333333333</v>
      </c>
      <c r="U121" s="20">
        <f t="shared" si="57"/>
        <v>0.23333333333333331</v>
      </c>
      <c r="V121" s="20">
        <f t="shared" si="57"/>
        <v>0.27999999999999997</v>
      </c>
      <c r="X121" s="16">
        <f t="shared" si="23"/>
        <v>0</v>
      </c>
    </row>
    <row r="122" spans="1:24" x14ac:dyDescent="0.25">
      <c r="A122" s="1">
        <v>52</v>
      </c>
      <c r="B122" s="3" t="s">
        <v>12</v>
      </c>
      <c r="C122" s="3">
        <v>18</v>
      </c>
      <c r="D122" s="4">
        <v>41472</v>
      </c>
      <c r="E122" s="3">
        <v>2</v>
      </c>
      <c r="F122" s="4">
        <v>41512</v>
      </c>
      <c r="G122" s="4">
        <v>41516</v>
      </c>
      <c r="H122" s="5">
        <v>0.4</v>
      </c>
      <c r="I122" s="5">
        <v>0.1</v>
      </c>
      <c r="J122" s="5">
        <v>0.15</v>
      </c>
      <c r="K122" s="5">
        <v>0.25</v>
      </c>
      <c r="L122" s="3">
        <v>0.38</v>
      </c>
      <c r="M122" s="3" t="s">
        <v>13</v>
      </c>
      <c r="N122" s="3">
        <v>1</v>
      </c>
      <c r="P122" s="1" t="str">
        <f t="shared" si="21"/>
        <v/>
      </c>
      <c r="R122" s="5"/>
      <c r="S122" s="5"/>
      <c r="T122" s="5"/>
      <c r="U122" s="5"/>
      <c r="V122" s="5"/>
      <c r="X122" s="1" t="str">
        <f t="shared" si="23"/>
        <v/>
      </c>
    </row>
    <row r="123" spans="1:24" x14ac:dyDescent="0.25">
      <c r="B123" s="3" t="s">
        <v>14</v>
      </c>
      <c r="C123" s="3">
        <v>18</v>
      </c>
      <c r="D123" s="4">
        <v>41472</v>
      </c>
      <c r="E123" s="3">
        <v>2</v>
      </c>
      <c r="F123" s="4">
        <v>41512</v>
      </c>
      <c r="G123" s="4">
        <v>41570</v>
      </c>
      <c r="H123" s="5">
        <v>0.2</v>
      </c>
      <c r="I123" s="5">
        <v>0.25</v>
      </c>
      <c r="J123" s="5">
        <v>0.1</v>
      </c>
      <c r="K123" s="5">
        <v>0.05</v>
      </c>
      <c r="L123" s="3">
        <v>0.19</v>
      </c>
      <c r="M123" s="3" t="s">
        <v>13</v>
      </c>
      <c r="N123" s="3">
        <v>1</v>
      </c>
      <c r="P123" s="1" t="str">
        <f t="shared" si="21"/>
        <v/>
      </c>
      <c r="R123" s="5"/>
      <c r="S123" s="5"/>
      <c r="T123" s="5"/>
      <c r="U123" s="5"/>
      <c r="V123" s="5"/>
      <c r="X123" s="1" t="str">
        <f t="shared" si="23"/>
        <v/>
      </c>
    </row>
    <row r="124" spans="1:24" s="21" customFormat="1" x14ac:dyDescent="0.25">
      <c r="A124" s="16"/>
      <c r="B124" s="17" t="s">
        <v>26</v>
      </c>
      <c r="C124" s="17">
        <v>18</v>
      </c>
      <c r="D124" s="19">
        <v>41472</v>
      </c>
      <c r="E124" s="17">
        <v>2</v>
      </c>
      <c r="F124" s="19">
        <v>41512</v>
      </c>
      <c r="G124" s="19">
        <v>41533</v>
      </c>
      <c r="H124" s="20">
        <v>0.4</v>
      </c>
      <c r="I124" s="20">
        <v>0.65</v>
      </c>
      <c r="J124" s="20">
        <v>0.6</v>
      </c>
      <c r="K124" s="20">
        <v>0.45</v>
      </c>
      <c r="L124" s="17">
        <v>0.24</v>
      </c>
      <c r="M124" s="17" t="s">
        <v>13</v>
      </c>
      <c r="N124" s="17">
        <v>1</v>
      </c>
      <c r="P124" s="16">
        <f t="shared" si="21"/>
        <v>40</v>
      </c>
      <c r="R124" s="20">
        <f>AVERAGE(H122:H124)</f>
        <v>0.33333333333333331</v>
      </c>
      <c r="S124" s="20">
        <f t="shared" ref="S124:V124" si="58">AVERAGE(I122:I124)</f>
        <v>0.33333333333333331</v>
      </c>
      <c r="T124" s="20">
        <f t="shared" si="58"/>
        <v>0.28333333333333333</v>
      </c>
      <c r="U124" s="20">
        <f t="shared" si="58"/>
        <v>0.25</v>
      </c>
      <c r="V124" s="20">
        <f t="shared" si="58"/>
        <v>0.27</v>
      </c>
      <c r="X124" s="16">
        <f t="shared" si="23"/>
        <v>0</v>
      </c>
    </row>
    <row r="125" spans="1:24" x14ac:dyDescent="0.25">
      <c r="A125" s="1">
        <v>53</v>
      </c>
      <c r="B125" s="3" t="s">
        <v>12</v>
      </c>
      <c r="C125" s="3">
        <v>18</v>
      </c>
      <c r="D125" s="4">
        <v>41472</v>
      </c>
      <c r="E125" s="3">
        <v>3</v>
      </c>
      <c r="F125" s="4">
        <v>41512</v>
      </c>
      <c r="G125" s="4">
        <v>41516</v>
      </c>
      <c r="H125" s="5">
        <v>0.2</v>
      </c>
      <c r="I125" s="5">
        <v>0.05</v>
      </c>
      <c r="J125" s="5">
        <v>0.1</v>
      </c>
      <c r="K125" s="5">
        <v>0.1</v>
      </c>
      <c r="L125" s="3">
        <v>0.24</v>
      </c>
      <c r="M125" s="3" t="s">
        <v>13</v>
      </c>
      <c r="N125" s="3">
        <v>1</v>
      </c>
      <c r="P125" s="1" t="str">
        <f t="shared" si="21"/>
        <v/>
      </c>
      <c r="R125" s="5"/>
      <c r="S125" s="5"/>
      <c r="T125" s="5"/>
      <c r="U125" s="5"/>
      <c r="V125" s="5"/>
      <c r="X125" s="1" t="str">
        <f t="shared" si="23"/>
        <v/>
      </c>
    </row>
    <row r="126" spans="1:24" x14ac:dyDescent="0.25">
      <c r="B126" s="3" t="s">
        <v>14</v>
      </c>
      <c r="C126" s="3">
        <v>18</v>
      </c>
      <c r="D126" s="4">
        <v>41472</v>
      </c>
      <c r="E126" s="3">
        <v>3</v>
      </c>
      <c r="F126" s="4">
        <v>41512</v>
      </c>
      <c r="G126" s="4">
        <v>41570</v>
      </c>
      <c r="H126" s="5">
        <v>0.2</v>
      </c>
      <c r="I126" s="5">
        <v>0.15</v>
      </c>
      <c r="J126" s="5">
        <v>0.05</v>
      </c>
      <c r="K126" s="5">
        <v>0.05</v>
      </c>
      <c r="L126" s="3">
        <v>0.2</v>
      </c>
      <c r="M126" s="3" t="s">
        <v>13</v>
      </c>
      <c r="N126" s="3">
        <v>1</v>
      </c>
      <c r="P126" s="1" t="str">
        <f t="shared" si="21"/>
        <v/>
      </c>
      <c r="R126" s="5"/>
      <c r="S126" s="5"/>
      <c r="T126" s="5"/>
      <c r="U126" s="5"/>
      <c r="V126" s="5"/>
      <c r="X126" s="1" t="str">
        <f t="shared" si="23"/>
        <v/>
      </c>
    </row>
    <row r="127" spans="1:24" s="21" customFormat="1" x14ac:dyDescent="0.25">
      <c r="A127" s="16"/>
      <c r="B127" s="17" t="s">
        <v>26</v>
      </c>
      <c r="C127" s="17">
        <v>18</v>
      </c>
      <c r="D127" s="19">
        <v>41472</v>
      </c>
      <c r="E127" s="17">
        <v>3</v>
      </c>
      <c r="F127" s="19">
        <v>41512</v>
      </c>
      <c r="G127" s="19">
        <v>41533</v>
      </c>
      <c r="H127" s="20">
        <v>0.4</v>
      </c>
      <c r="I127" s="20">
        <v>0.35</v>
      </c>
      <c r="J127" s="20">
        <v>0.4</v>
      </c>
      <c r="K127" s="20">
        <v>0.5</v>
      </c>
      <c r="L127" s="17">
        <v>0.27</v>
      </c>
      <c r="M127" s="17" t="s">
        <v>13</v>
      </c>
      <c r="N127" s="17">
        <v>1</v>
      </c>
      <c r="P127" s="16">
        <f t="shared" si="21"/>
        <v>40</v>
      </c>
      <c r="R127" s="20">
        <f>AVERAGE(H125:H127)</f>
        <v>0.26666666666666666</v>
      </c>
      <c r="S127" s="20">
        <f t="shared" ref="S127:V127" si="59">AVERAGE(I125:I127)</f>
        <v>0.18333333333333335</v>
      </c>
      <c r="T127" s="20">
        <f t="shared" si="59"/>
        <v>0.18333333333333335</v>
      </c>
      <c r="U127" s="20">
        <f t="shared" si="59"/>
        <v>0.21666666666666667</v>
      </c>
      <c r="V127" s="20">
        <f t="shared" si="59"/>
        <v>0.23666666666666666</v>
      </c>
      <c r="X127" s="16">
        <f t="shared" si="23"/>
        <v>0</v>
      </c>
    </row>
    <row r="128" spans="1:24" x14ac:dyDescent="0.25">
      <c r="A128" s="1">
        <v>54</v>
      </c>
      <c r="B128" s="3" t="s">
        <v>12</v>
      </c>
      <c r="C128" s="3">
        <v>18</v>
      </c>
      <c r="D128" s="4">
        <v>41472</v>
      </c>
      <c r="E128" s="3">
        <v>4</v>
      </c>
      <c r="F128" s="4">
        <v>41512</v>
      </c>
      <c r="G128" s="4">
        <v>41516</v>
      </c>
      <c r="H128" s="5">
        <v>0.2</v>
      </c>
      <c r="I128" s="5">
        <v>0.05</v>
      </c>
      <c r="J128" s="5">
        <v>0.1</v>
      </c>
      <c r="K128" s="5">
        <v>0.1</v>
      </c>
      <c r="L128" s="3">
        <v>0.3</v>
      </c>
      <c r="M128" s="3" t="s">
        <v>13</v>
      </c>
      <c r="N128" s="3">
        <v>1</v>
      </c>
      <c r="P128" s="1" t="str">
        <f t="shared" si="21"/>
        <v/>
      </c>
      <c r="R128" s="5"/>
      <c r="S128" s="5"/>
      <c r="T128" s="5"/>
      <c r="U128" s="5"/>
      <c r="V128" s="5"/>
      <c r="X128" s="1" t="str">
        <f t="shared" si="23"/>
        <v/>
      </c>
    </row>
    <row r="129" spans="1:24" x14ac:dyDescent="0.25">
      <c r="B129" s="3" t="s">
        <v>14</v>
      </c>
      <c r="C129" s="3">
        <v>18</v>
      </c>
      <c r="D129" s="4">
        <v>41472</v>
      </c>
      <c r="E129" s="3">
        <v>4</v>
      </c>
      <c r="F129" s="4">
        <v>41512</v>
      </c>
      <c r="G129" s="4">
        <v>41570</v>
      </c>
      <c r="H129" s="5">
        <v>0.2</v>
      </c>
      <c r="I129" s="5">
        <v>0.15</v>
      </c>
      <c r="J129" s="5">
        <v>0.05</v>
      </c>
      <c r="K129" s="5">
        <v>0.05</v>
      </c>
      <c r="L129" s="3">
        <v>0.14000000000000001</v>
      </c>
      <c r="M129" s="3" t="s">
        <v>13</v>
      </c>
      <c r="N129" s="3">
        <v>1</v>
      </c>
      <c r="P129" s="1" t="str">
        <f t="shared" si="21"/>
        <v/>
      </c>
      <c r="R129" s="5"/>
      <c r="S129" s="5"/>
      <c r="T129" s="5"/>
      <c r="U129" s="5"/>
      <c r="V129" s="5"/>
      <c r="X129" s="1" t="str">
        <f t="shared" si="23"/>
        <v/>
      </c>
    </row>
    <row r="130" spans="1:24" s="14" customFormat="1" ht="15.75" thickBot="1" x14ac:dyDescent="0.3">
      <c r="A130" s="9"/>
      <c r="B130" s="10" t="s">
        <v>26</v>
      </c>
      <c r="C130" s="10">
        <v>18</v>
      </c>
      <c r="D130" s="12">
        <v>41472</v>
      </c>
      <c r="E130" s="10">
        <v>4</v>
      </c>
      <c r="F130" s="12">
        <v>41512</v>
      </c>
      <c r="G130" s="12">
        <v>41533</v>
      </c>
      <c r="H130" s="13">
        <v>0.4</v>
      </c>
      <c r="I130" s="13">
        <v>0.35</v>
      </c>
      <c r="J130" s="13">
        <v>0.4</v>
      </c>
      <c r="K130" s="13">
        <v>0.5</v>
      </c>
      <c r="L130" s="10">
        <v>0.18</v>
      </c>
      <c r="M130" s="10" t="s">
        <v>13</v>
      </c>
      <c r="N130" s="10">
        <v>1</v>
      </c>
      <c r="P130" s="9">
        <f t="shared" ref="P130:P193" si="60">IF(R130="","",F130-D130)</f>
        <v>40</v>
      </c>
      <c r="R130" s="13">
        <f>AVERAGE(H128:H130)</f>
        <v>0.26666666666666666</v>
      </c>
      <c r="S130" s="13">
        <f t="shared" ref="S130:V130" si="61">AVERAGE(I128:I130)</f>
        <v>0.18333333333333335</v>
      </c>
      <c r="T130" s="13">
        <f t="shared" si="61"/>
        <v>0.18333333333333335</v>
      </c>
      <c r="U130" s="13">
        <f t="shared" si="61"/>
        <v>0.21666666666666667</v>
      </c>
      <c r="V130" s="13">
        <f t="shared" si="61"/>
        <v>0.20666666666666667</v>
      </c>
      <c r="X130" s="9">
        <f t="shared" si="23"/>
        <v>0</v>
      </c>
    </row>
    <row r="131" spans="1:24" x14ac:dyDescent="0.25">
      <c r="A131" s="1">
        <v>55</v>
      </c>
      <c r="B131" s="3" t="s">
        <v>12</v>
      </c>
      <c r="C131" s="3">
        <v>19</v>
      </c>
      <c r="D131" s="4">
        <v>41499</v>
      </c>
      <c r="E131" s="3">
        <v>1</v>
      </c>
      <c r="F131" s="4">
        <v>41521</v>
      </c>
      <c r="G131" s="4">
        <v>41523</v>
      </c>
      <c r="H131" s="5">
        <v>0.2</v>
      </c>
      <c r="I131" s="5">
        <v>0.8</v>
      </c>
      <c r="J131" s="5">
        <v>0.6</v>
      </c>
      <c r="K131" s="5">
        <v>0.8</v>
      </c>
      <c r="L131" s="3">
        <v>0.45</v>
      </c>
      <c r="M131" s="3" t="s">
        <v>13</v>
      </c>
      <c r="N131" s="3">
        <v>0</v>
      </c>
      <c r="P131" s="1" t="str">
        <f t="shared" si="60"/>
        <v/>
      </c>
      <c r="R131" s="5"/>
      <c r="S131" s="5"/>
      <c r="T131" s="5"/>
      <c r="U131" s="5"/>
      <c r="V131" s="5"/>
      <c r="X131" s="1" t="str">
        <f t="shared" ref="X131:X194" si="62">IF(V131="","",IF(M131="y",1,0))</f>
        <v/>
      </c>
    </row>
    <row r="132" spans="1:24" s="21" customFormat="1" x14ac:dyDescent="0.25">
      <c r="A132" s="16"/>
      <c r="B132" s="17" t="s">
        <v>26</v>
      </c>
      <c r="C132" s="17">
        <v>19</v>
      </c>
      <c r="D132" s="19">
        <v>41499</v>
      </c>
      <c r="E132" s="17">
        <v>1</v>
      </c>
      <c r="F132" s="19">
        <v>41521</v>
      </c>
      <c r="G132" s="19">
        <v>41534</v>
      </c>
      <c r="H132" s="20">
        <v>0.4</v>
      </c>
      <c r="I132" s="20">
        <v>0.2</v>
      </c>
      <c r="J132" s="20">
        <v>0.2</v>
      </c>
      <c r="K132" s="20">
        <v>0.1</v>
      </c>
      <c r="L132" s="17">
        <v>0.4</v>
      </c>
      <c r="M132" s="17" t="s">
        <v>13</v>
      </c>
      <c r="N132" s="17">
        <v>0</v>
      </c>
      <c r="P132" s="16">
        <f t="shared" si="60"/>
        <v>22</v>
      </c>
      <c r="R132" s="20">
        <f>AVERAGE(H131:H132)</f>
        <v>0.30000000000000004</v>
      </c>
      <c r="S132" s="20">
        <f t="shared" ref="S132:V132" si="63">AVERAGE(I131:I132)</f>
        <v>0.5</v>
      </c>
      <c r="T132" s="20">
        <f t="shared" si="63"/>
        <v>0.4</v>
      </c>
      <c r="U132" s="20">
        <f t="shared" si="63"/>
        <v>0.45</v>
      </c>
      <c r="V132" s="20">
        <f t="shared" si="63"/>
        <v>0.42500000000000004</v>
      </c>
      <c r="X132" s="16">
        <f t="shared" si="62"/>
        <v>0</v>
      </c>
    </row>
    <row r="133" spans="1:24" x14ac:dyDescent="0.25">
      <c r="A133" s="1">
        <v>56</v>
      </c>
      <c r="B133" s="3" t="s">
        <v>12</v>
      </c>
      <c r="C133" s="3">
        <v>19</v>
      </c>
      <c r="D133" s="4">
        <v>41499</v>
      </c>
      <c r="E133" s="3">
        <v>2</v>
      </c>
      <c r="F133" s="4">
        <v>41521</v>
      </c>
      <c r="G133" s="4">
        <v>41523</v>
      </c>
      <c r="H133" s="5">
        <v>0.6</v>
      </c>
      <c r="I133" s="5">
        <v>0.8</v>
      </c>
      <c r="J133" s="5">
        <v>0.6</v>
      </c>
      <c r="K133" s="5">
        <v>0.8</v>
      </c>
      <c r="L133" s="3">
        <v>0.66</v>
      </c>
      <c r="M133" s="3" t="s">
        <v>13</v>
      </c>
      <c r="N133" s="3">
        <v>0</v>
      </c>
      <c r="P133" s="1" t="str">
        <f t="shared" si="60"/>
        <v/>
      </c>
      <c r="R133" s="5"/>
      <c r="S133" s="5"/>
      <c r="T133" s="5"/>
      <c r="U133" s="5"/>
      <c r="V133" s="5"/>
      <c r="X133" s="1" t="str">
        <f t="shared" si="62"/>
        <v/>
      </c>
    </row>
    <row r="134" spans="1:24" s="14" customFormat="1" ht="15.75" thickBot="1" x14ac:dyDescent="0.3">
      <c r="A134" s="9"/>
      <c r="B134" s="10" t="s">
        <v>26</v>
      </c>
      <c r="C134" s="10">
        <v>19</v>
      </c>
      <c r="D134" s="12">
        <v>41499</v>
      </c>
      <c r="E134" s="10">
        <v>2</v>
      </c>
      <c r="F134" s="12">
        <v>41521</v>
      </c>
      <c r="G134" s="12">
        <v>41534</v>
      </c>
      <c r="H134" s="13">
        <v>0.35</v>
      </c>
      <c r="I134" s="13">
        <v>0.75</v>
      </c>
      <c r="J134" s="13">
        <v>0.75</v>
      </c>
      <c r="K134" s="13">
        <v>0.75</v>
      </c>
      <c r="L134" s="10">
        <v>0.7</v>
      </c>
      <c r="M134" s="10" t="s">
        <v>13</v>
      </c>
      <c r="N134" s="10">
        <v>0</v>
      </c>
      <c r="P134" s="9">
        <f t="shared" si="60"/>
        <v>22</v>
      </c>
      <c r="R134" s="13">
        <f>AVERAGE(H133:H134)</f>
        <v>0.47499999999999998</v>
      </c>
      <c r="S134" s="13">
        <f t="shared" ref="S134:V134" si="64">AVERAGE(I133:I134)</f>
        <v>0.77500000000000002</v>
      </c>
      <c r="T134" s="13">
        <f t="shared" si="64"/>
        <v>0.67500000000000004</v>
      </c>
      <c r="U134" s="13">
        <f t="shared" si="64"/>
        <v>0.77500000000000002</v>
      </c>
      <c r="V134" s="13">
        <f t="shared" si="64"/>
        <v>0.67999999999999994</v>
      </c>
      <c r="X134" s="9">
        <f t="shared" si="62"/>
        <v>0</v>
      </c>
    </row>
    <row r="135" spans="1:24" x14ac:dyDescent="0.25">
      <c r="A135" s="1">
        <v>57</v>
      </c>
      <c r="B135" s="3" t="s">
        <v>12</v>
      </c>
      <c r="C135" s="3">
        <v>20</v>
      </c>
      <c r="D135" s="4">
        <v>41527</v>
      </c>
      <c r="E135" s="3">
        <v>1</v>
      </c>
      <c r="F135" s="4">
        <v>41547</v>
      </c>
      <c r="G135" s="4">
        <v>41550</v>
      </c>
      <c r="H135" s="5">
        <v>0.2</v>
      </c>
      <c r="I135" s="5">
        <v>0.3</v>
      </c>
      <c r="J135" s="5">
        <v>0.3</v>
      </c>
      <c r="K135" s="5">
        <v>0.3</v>
      </c>
      <c r="L135" s="3">
        <v>0.49</v>
      </c>
      <c r="M135" s="3" t="s">
        <v>13</v>
      </c>
      <c r="N135" s="3">
        <v>1</v>
      </c>
      <c r="P135" s="1" t="str">
        <f t="shared" si="60"/>
        <v/>
      </c>
      <c r="R135" s="5"/>
      <c r="S135" s="5"/>
      <c r="T135" s="5"/>
      <c r="U135" s="5"/>
      <c r="V135" s="5"/>
      <c r="X135" s="1" t="str">
        <f t="shared" si="62"/>
        <v/>
      </c>
    </row>
    <row r="136" spans="1:24" s="21" customFormat="1" x14ac:dyDescent="0.25">
      <c r="A136" s="16"/>
      <c r="B136" s="17" t="s">
        <v>14</v>
      </c>
      <c r="C136" s="17">
        <v>20</v>
      </c>
      <c r="D136" s="19">
        <v>41527</v>
      </c>
      <c r="E136" s="17">
        <v>1</v>
      </c>
      <c r="F136" s="19">
        <v>41547</v>
      </c>
      <c r="G136" s="19">
        <v>41570</v>
      </c>
      <c r="H136" s="20">
        <v>0.6</v>
      </c>
      <c r="I136" s="20">
        <v>0.2</v>
      </c>
      <c r="J136" s="20">
        <v>0.2</v>
      </c>
      <c r="K136" s="20">
        <v>0.25</v>
      </c>
      <c r="L136" s="17">
        <v>0.48</v>
      </c>
      <c r="M136" s="17" t="s">
        <v>13</v>
      </c>
      <c r="N136" s="17">
        <v>1</v>
      </c>
      <c r="P136" s="16">
        <f t="shared" si="60"/>
        <v>20</v>
      </c>
      <c r="R136" s="20">
        <f>AVERAGE(H135:H136)</f>
        <v>0.4</v>
      </c>
      <c r="S136" s="20">
        <f t="shared" ref="S136:V136" si="65">AVERAGE(I135:I136)</f>
        <v>0.25</v>
      </c>
      <c r="T136" s="20">
        <f t="shared" si="65"/>
        <v>0.25</v>
      </c>
      <c r="U136" s="20">
        <f t="shared" si="65"/>
        <v>0.27500000000000002</v>
      </c>
      <c r="V136" s="20">
        <f t="shared" si="65"/>
        <v>0.48499999999999999</v>
      </c>
      <c r="X136" s="16">
        <f t="shared" si="62"/>
        <v>0</v>
      </c>
    </row>
    <row r="137" spans="1:24" x14ac:dyDescent="0.25">
      <c r="A137" s="1">
        <v>58</v>
      </c>
      <c r="B137" s="3" t="s">
        <v>12</v>
      </c>
      <c r="C137" s="3">
        <v>20</v>
      </c>
      <c r="D137" s="4">
        <v>41527</v>
      </c>
      <c r="E137" s="3">
        <v>2</v>
      </c>
      <c r="F137" s="4">
        <v>41547</v>
      </c>
      <c r="G137" s="4">
        <v>41550</v>
      </c>
      <c r="H137" s="5">
        <v>0.6</v>
      </c>
      <c r="I137" s="5">
        <v>0.1</v>
      </c>
      <c r="J137" s="5">
        <v>0.1</v>
      </c>
      <c r="K137" s="5">
        <v>0.1</v>
      </c>
      <c r="L137" s="3">
        <v>0.35</v>
      </c>
      <c r="M137" s="3" t="s">
        <v>16</v>
      </c>
      <c r="N137" s="3">
        <v>1</v>
      </c>
      <c r="P137" s="1" t="str">
        <f t="shared" si="60"/>
        <v/>
      </c>
      <c r="R137" s="5"/>
      <c r="S137" s="5"/>
      <c r="T137" s="5"/>
      <c r="U137" s="5"/>
      <c r="V137" s="5"/>
      <c r="X137" s="1" t="str">
        <f t="shared" si="62"/>
        <v/>
      </c>
    </row>
    <row r="138" spans="1:24" s="14" customFormat="1" ht="15.75" thickBot="1" x14ac:dyDescent="0.3">
      <c r="A138" s="9"/>
      <c r="B138" s="10" t="s">
        <v>14</v>
      </c>
      <c r="C138" s="10">
        <v>20</v>
      </c>
      <c r="D138" s="12">
        <v>41527</v>
      </c>
      <c r="E138" s="10">
        <v>2</v>
      </c>
      <c r="F138" s="12">
        <v>41547</v>
      </c>
      <c r="G138" s="12">
        <v>41570</v>
      </c>
      <c r="H138" s="13">
        <v>0.2</v>
      </c>
      <c r="I138" s="13">
        <v>0.05</v>
      </c>
      <c r="J138" s="13">
        <v>0.05</v>
      </c>
      <c r="K138" s="13">
        <v>0.05</v>
      </c>
      <c r="L138" s="10">
        <v>0.35</v>
      </c>
      <c r="M138" s="10" t="s">
        <v>16</v>
      </c>
      <c r="N138" s="10">
        <v>1</v>
      </c>
      <c r="P138" s="9">
        <f t="shared" si="60"/>
        <v>20</v>
      </c>
      <c r="R138" s="13">
        <f>AVERAGE(H137:H138)</f>
        <v>0.4</v>
      </c>
      <c r="S138" s="13">
        <f t="shared" ref="S138:V138" si="66">AVERAGE(I137:I138)</f>
        <v>7.5000000000000011E-2</v>
      </c>
      <c r="T138" s="13">
        <f t="shared" si="66"/>
        <v>7.5000000000000011E-2</v>
      </c>
      <c r="U138" s="13">
        <f t="shared" si="66"/>
        <v>7.5000000000000011E-2</v>
      </c>
      <c r="V138" s="13">
        <f t="shared" si="66"/>
        <v>0.35</v>
      </c>
      <c r="X138" s="9">
        <f t="shared" si="62"/>
        <v>1</v>
      </c>
    </row>
    <row r="139" spans="1:24" x14ac:dyDescent="0.25">
      <c r="A139" s="1">
        <v>59</v>
      </c>
      <c r="B139" s="3" t="s">
        <v>12</v>
      </c>
      <c r="C139" s="3">
        <v>21</v>
      </c>
      <c r="D139" s="4">
        <v>41583</v>
      </c>
      <c r="E139" s="3">
        <v>1</v>
      </c>
      <c r="F139" s="4">
        <v>41607</v>
      </c>
      <c r="G139" s="4">
        <v>41627</v>
      </c>
      <c r="H139" s="5">
        <v>0.6</v>
      </c>
      <c r="I139" s="5">
        <v>0.2</v>
      </c>
      <c r="J139" s="5">
        <v>0.2</v>
      </c>
      <c r="K139" s="5">
        <v>0.3</v>
      </c>
      <c r="L139" s="3">
        <v>0.33</v>
      </c>
      <c r="M139" s="3" t="s">
        <v>13</v>
      </c>
      <c r="N139" s="3">
        <v>0</v>
      </c>
      <c r="P139" s="1" t="str">
        <f t="shared" si="60"/>
        <v/>
      </c>
      <c r="R139" s="5"/>
      <c r="S139" s="5"/>
      <c r="T139" s="5"/>
      <c r="U139" s="5"/>
      <c r="V139" s="5"/>
      <c r="X139" s="1" t="str">
        <f t="shared" si="62"/>
        <v/>
      </c>
    </row>
    <row r="140" spans="1:24" x14ac:dyDescent="0.25">
      <c r="B140" s="3" t="s">
        <v>14</v>
      </c>
      <c r="C140" s="3">
        <v>21</v>
      </c>
      <c r="D140" s="4">
        <v>41583</v>
      </c>
      <c r="E140" s="3">
        <v>1</v>
      </c>
      <c r="F140" s="4">
        <v>41607</v>
      </c>
      <c r="G140" s="4">
        <v>41638</v>
      </c>
      <c r="H140" s="5">
        <v>0.2</v>
      </c>
      <c r="I140" s="5">
        <v>0.05</v>
      </c>
      <c r="J140" s="5">
        <v>0.05</v>
      </c>
      <c r="K140" s="5">
        <v>0.05</v>
      </c>
      <c r="L140" s="3">
        <v>0.31</v>
      </c>
      <c r="M140" s="3" t="s">
        <v>13</v>
      </c>
      <c r="N140" s="3">
        <v>0</v>
      </c>
      <c r="P140" s="1" t="str">
        <f t="shared" si="60"/>
        <v/>
      </c>
      <c r="R140" s="5"/>
      <c r="S140" s="5"/>
      <c r="T140" s="5"/>
      <c r="U140" s="5"/>
      <c r="V140" s="5"/>
      <c r="X140" s="1" t="str">
        <f t="shared" si="62"/>
        <v/>
      </c>
    </row>
    <row r="141" spans="1:24" x14ac:dyDescent="0.25">
      <c r="B141" s="3" t="s">
        <v>26</v>
      </c>
      <c r="C141" s="3">
        <v>21</v>
      </c>
      <c r="D141" s="4">
        <v>41583</v>
      </c>
      <c r="E141" s="3">
        <v>1</v>
      </c>
      <c r="F141" s="4">
        <v>41607</v>
      </c>
      <c r="G141" s="4">
        <v>41626</v>
      </c>
      <c r="H141" s="5">
        <v>0.3</v>
      </c>
      <c r="I141" s="5">
        <v>0.05</v>
      </c>
      <c r="J141" s="5">
        <v>0.05</v>
      </c>
      <c r="K141" s="5">
        <v>0.01</v>
      </c>
      <c r="L141" s="3">
        <v>0.33</v>
      </c>
      <c r="M141" s="3" t="s">
        <v>13</v>
      </c>
      <c r="N141" s="3">
        <v>0</v>
      </c>
      <c r="P141" s="1" t="str">
        <f t="shared" si="60"/>
        <v/>
      </c>
      <c r="R141" s="5"/>
      <c r="S141" s="5"/>
      <c r="T141" s="5"/>
      <c r="U141" s="5"/>
      <c r="V141" s="5"/>
      <c r="X141" s="1" t="str">
        <f t="shared" si="62"/>
        <v/>
      </c>
    </row>
    <row r="142" spans="1:24" s="14" customFormat="1" ht="15.75" thickBot="1" x14ac:dyDescent="0.3">
      <c r="A142" s="9"/>
      <c r="B142" s="10" t="s">
        <v>28</v>
      </c>
      <c r="C142" s="10">
        <v>21</v>
      </c>
      <c r="D142" s="12">
        <v>41583</v>
      </c>
      <c r="E142" s="10">
        <v>1</v>
      </c>
      <c r="F142" s="12">
        <v>41607</v>
      </c>
      <c r="G142" s="12">
        <v>41628</v>
      </c>
      <c r="H142" s="13">
        <v>0.2</v>
      </c>
      <c r="I142" s="13">
        <v>0.15</v>
      </c>
      <c r="J142" s="13">
        <v>0.13</v>
      </c>
      <c r="K142" s="13">
        <v>0.13</v>
      </c>
      <c r="L142" s="10">
        <v>0.32</v>
      </c>
      <c r="M142" s="10" t="s">
        <v>13</v>
      </c>
      <c r="N142" s="10">
        <v>0</v>
      </c>
      <c r="P142" s="9">
        <f t="shared" si="60"/>
        <v>24</v>
      </c>
      <c r="R142" s="13">
        <f>AVERAGE(H139:H142)</f>
        <v>0.32500000000000001</v>
      </c>
      <c r="S142" s="13">
        <f t="shared" ref="S142:V142" si="67">AVERAGE(I139:I142)</f>
        <v>0.11249999999999999</v>
      </c>
      <c r="T142" s="13">
        <f t="shared" si="67"/>
        <v>0.1075</v>
      </c>
      <c r="U142" s="13">
        <f t="shared" si="67"/>
        <v>0.1225</v>
      </c>
      <c r="V142" s="13">
        <f t="shared" si="67"/>
        <v>0.32250000000000001</v>
      </c>
      <c r="X142" s="9">
        <f t="shared" si="62"/>
        <v>0</v>
      </c>
    </row>
    <row r="143" spans="1:24" x14ac:dyDescent="0.25">
      <c r="A143" s="1">
        <v>60</v>
      </c>
      <c r="B143" s="3" t="s">
        <v>12</v>
      </c>
      <c r="C143" s="3">
        <v>22</v>
      </c>
      <c r="D143" s="4">
        <v>41579</v>
      </c>
      <c r="E143" s="3">
        <v>1</v>
      </c>
      <c r="F143" s="4">
        <v>41607</v>
      </c>
      <c r="G143" s="4">
        <v>41627</v>
      </c>
      <c r="H143" s="5">
        <v>0.3</v>
      </c>
      <c r="I143" s="5">
        <v>0.8</v>
      </c>
      <c r="J143" s="5">
        <v>0.6</v>
      </c>
      <c r="K143" s="5">
        <v>0.5</v>
      </c>
      <c r="L143" s="3">
        <v>0.27</v>
      </c>
      <c r="M143" s="3" t="s">
        <v>13</v>
      </c>
      <c r="N143" s="3">
        <v>0</v>
      </c>
      <c r="P143" s="1" t="str">
        <f t="shared" si="60"/>
        <v/>
      </c>
      <c r="R143" s="5"/>
      <c r="S143" s="5"/>
      <c r="T143" s="5"/>
      <c r="U143" s="5"/>
      <c r="V143" s="5"/>
      <c r="X143" s="1" t="str">
        <f t="shared" si="62"/>
        <v/>
      </c>
    </row>
    <row r="144" spans="1:24" x14ac:dyDescent="0.25">
      <c r="B144" s="3" t="s">
        <v>14</v>
      </c>
      <c r="C144" s="3">
        <v>22</v>
      </c>
      <c r="D144" s="4">
        <v>41579</v>
      </c>
      <c r="E144" s="3">
        <v>1</v>
      </c>
      <c r="F144" s="4">
        <v>41607</v>
      </c>
      <c r="G144" s="4">
        <v>41638</v>
      </c>
      <c r="H144" s="5">
        <v>0.4</v>
      </c>
      <c r="I144" s="5">
        <v>0.7</v>
      </c>
      <c r="J144" s="5">
        <v>0.2</v>
      </c>
      <c r="K144" s="5">
        <v>0.3</v>
      </c>
      <c r="L144" s="3">
        <v>0.22</v>
      </c>
      <c r="M144" s="3" t="s">
        <v>13</v>
      </c>
      <c r="N144" s="3">
        <v>0</v>
      </c>
      <c r="P144" s="1" t="str">
        <f t="shared" si="60"/>
        <v/>
      </c>
      <c r="R144" s="5"/>
      <c r="S144" s="5"/>
      <c r="T144" s="5"/>
      <c r="U144" s="5"/>
      <c r="V144" s="5"/>
      <c r="X144" s="1" t="str">
        <f t="shared" si="62"/>
        <v/>
      </c>
    </row>
    <row r="145" spans="1:24" x14ac:dyDescent="0.25">
      <c r="B145" s="3" t="s">
        <v>26</v>
      </c>
      <c r="C145" s="3">
        <v>22</v>
      </c>
      <c r="D145" s="4">
        <v>41579</v>
      </c>
      <c r="E145" s="3">
        <v>1</v>
      </c>
      <c r="F145" s="4">
        <v>41607</v>
      </c>
      <c r="G145" s="4">
        <v>41626</v>
      </c>
      <c r="H145" s="5">
        <v>1</v>
      </c>
      <c r="I145" s="5">
        <v>0.95</v>
      </c>
      <c r="J145" s="5">
        <v>1</v>
      </c>
      <c r="K145" s="5">
        <v>1</v>
      </c>
      <c r="L145" s="3">
        <v>0.25</v>
      </c>
      <c r="M145" s="3" t="s">
        <v>13</v>
      </c>
      <c r="N145" s="3">
        <v>0</v>
      </c>
      <c r="P145" s="1" t="str">
        <f t="shared" si="60"/>
        <v/>
      </c>
      <c r="R145" s="5"/>
      <c r="S145" s="5"/>
      <c r="T145" s="5"/>
      <c r="U145" s="5"/>
      <c r="V145" s="5"/>
      <c r="X145" s="1" t="str">
        <f t="shared" si="62"/>
        <v/>
      </c>
    </row>
    <row r="146" spans="1:24" s="14" customFormat="1" ht="15.75" thickBot="1" x14ac:dyDescent="0.3">
      <c r="A146" s="9"/>
      <c r="B146" s="10" t="s">
        <v>28</v>
      </c>
      <c r="C146" s="10">
        <v>22</v>
      </c>
      <c r="D146" s="12">
        <v>41579</v>
      </c>
      <c r="E146" s="10">
        <v>1</v>
      </c>
      <c r="F146" s="12">
        <v>41607</v>
      </c>
      <c r="G146" s="12">
        <v>41628</v>
      </c>
      <c r="H146" s="13">
        <v>0.25</v>
      </c>
      <c r="I146" s="13">
        <v>0.4</v>
      </c>
      <c r="J146" s="13">
        <v>0.4</v>
      </c>
      <c r="K146" s="13">
        <v>0.4</v>
      </c>
      <c r="L146" s="10">
        <v>0.25</v>
      </c>
      <c r="M146" s="10" t="s">
        <v>13</v>
      </c>
      <c r="N146" s="10">
        <v>0</v>
      </c>
      <c r="P146" s="9">
        <f t="shared" si="60"/>
        <v>28</v>
      </c>
      <c r="R146" s="13">
        <f>AVERAGE(H143:H146)</f>
        <v>0.48749999999999999</v>
      </c>
      <c r="S146" s="13">
        <f t="shared" ref="S146:V146" si="68">AVERAGE(I143:I146)</f>
        <v>0.71250000000000002</v>
      </c>
      <c r="T146" s="13">
        <f t="shared" si="68"/>
        <v>0.55000000000000004</v>
      </c>
      <c r="U146" s="13">
        <f t="shared" si="68"/>
        <v>0.55000000000000004</v>
      </c>
      <c r="V146" s="13">
        <f t="shared" si="68"/>
        <v>0.2475</v>
      </c>
      <c r="X146" s="9">
        <f t="shared" si="62"/>
        <v>0</v>
      </c>
    </row>
    <row r="147" spans="1:24" x14ac:dyDescent="0.25">
      <c r="A147" s="1">
        <v>61</v>
      </c>
      <c r="B147" s="3" t="s">
        <v>12</v>
      </c>
      <c r="C147" s="3">
        <v>23</v>
      </c>
      <c r="D147" s="4">
        <v>41563</v>
      </c>
      <c r="E147" s="3">
        <v>1</v>
      </c>
      <c r="F147" s="4">
        <v>41611</v>
      </c>
      <c r="G147" s="4">
        <v>41628</v>
      </c>
      <c r="H147" s="5">
        <v>0.3</v>
      </c>
      <c r="I147" s="5">
        <v>0.5</v>
      </c>
      <c r="J147" s="5">
        <v>0.5</v>
      </c>
      <c r="K147" s="5">
        <v>0.5</v>
      </c>
      <c r="L147" s="3">
        <v>0.74</v>
      </c>
      <c r="M147" s="3" t="s">
        <v>16</v>
      </c>
      <c r="N147" s="3">
        <v>1</v>
      </c>
      <c r="P147" s="1" t="str">
        <f t="shared" si="60"/>
        <v/>
      </c>
      <c r="R147" s="5"/>
      <c r="S147" s="5"/>
      <c r="T147" s="5"/>
      <c r="U147" s="5"/>
      <c r="V147" s="5"/>
      <c r="X147" s="1" t="str">
        <f t="shared" si="62"/>
        <v/>
      </c>
    </row>
    <row r="148" spans="1:24" x14ac:dyDescent="0.25">
      <c r="B148" s="3" t="s">
        <v>14</v>
      </c>
      <c r="C148" s="3">
        <v>23</v>
      </c>
      <c r="D148" s="4">
        <v>41563</v>
      </c>
      <c r="E148" s="3">
        <v>1</v>
      </c>
      <c r="F148" s="4">
        <v>41611</v>
      </c>
      <c r="G148" s="4">
        <v>41634</v>
      </c>
      <c r="H148" s="5">
        <v>0.25</v>
      </c>
      <c r="I148" s="5">
        <v>0.8</v>
      </c>
      <c r="J148" s="5">
        <v>0.9</v>
      </c>
      <c r="K148" s="5">
        <v>0.8</v>
      </c>
      <c r="L148" s="3">
        <v>0.74</v>
      </c>
      <c r="M148" s="3" t="s">
        <v>16</v>
      </c>
      <c r="N148" s="3">
        <v>1</v>
      </c>
      <c r="P148" s="1" t="str">
        <f t="shared" si="60"/>
        <v/>
      </c>
      <c r="R148" s="5"/>
      <c r="S148" s="5"/>
      <c r="T148" s="5"/>
      <c r="U148" s="5"/>
      <c r="V148" s="5"/>
      <c r="X148" s="1" t="str">
        <f t="shared" si="62"/>
        <v/>
      </c>
    </row>
    <row r="149" spans="1:24" x14ac:dyDescent="0.25">
      <c r="B149" s="3" t="s">
        <v>26</v>
      </c>
      <c r="C149" s="3">
        <v>23</v>
      </c>
      <c r="D149" s="4">
        <v>41563</v>
      </c>
      <c r="E149" s="3">
        <v>1</v>
      </c>
      <c r="F149" s="4">
        <v>41611</v>
      </c>
      <c r="G149" s="4">
        <v>41625</v>
      </c>
      <c r="H149" s="5">
        <v>0.2</v>
      </c>
      <c r="I149" s="5">
        <v>0.99</v>
      </c>
      <c r="J149" s="5">
        <v>1</v>
      </c>
      <c r="K149" s="5">
        <v>1</v>
      </c>
      <c r="L149" s="3">
        <v>0.73</v>
      </c>
      <c r="M149" s="3" t="s">
        <v>16</v>
      </c>
      <c r="N149" s="3">
        <v>1</v>
      </c>
      <c r="P149" s="1" t="str">
        <f t="shared" si="60"/>
        <v/>
      </c>
      <c r="R149" s="5"/>
      <c r="S149" s="5"/>
      <c r="T149" s="5"/>
      <c r="U149" s="5"/>
      <c r="V149" s="5"/>
      <c r="X149" s="1" t="str">
        <f t="shared" si="62"/>
        <v/>
      </c>
    </row>
    <row r="150" spans="1:24" s="14" customFormat="1" ht="15.75" thickBot="1" x14ac:dyDescent="0.3">
      <c r="A150" s="9"/>
      <c r="B150" s="10" t="s">
        <v>28</v>
      </c>
      <c r="C150" s="10">
        <v>23</v>
      </c>
      <c r="D150" s="12">
        <v>41563</v>
      </c>
      <c r="E150" s="10">
        <v>1</v>
      </c>
      <c r="F150" s="12">
        <v>41611</v>
      </c>
      <c r="G150" s="12">
        <v>41634</v>
      </c>
      <c r="H150" s="13">
        <v>0.05</v>
      </c>
      <c r="I150" s="13">
        <v>0.15</v>
      </c>
      <c r="J150" s="13">
        <v>0.14000000000000001</v>
      </c>
      <c r="K150" s="13">
        <v>0.14000000000000001</v>
      </c>
      <c r="L150" s="10">
        <v>0.74</v>
      </c>
      <c r="M150" s="10" t="s">
        <v>16</v>
      </c>
      <c r="N150" s="10">
        <v>1</v>
      </c>
      <c r="P150" s="9">
        <f t="shared" si="60"/>
        <v>48</v>
      </c>
      <c r="R150" s="13">
        <f>AVERAGE(H147:H150)</f>
        <v>0.2</v>
      </c>
      <c r="S150" s="13">
        <f t="shared" ref="S150:V150" si="69">AVERAGE(I147:I150)</f>
        <v>0.61</v>
      </c>
      <c r="T150" s="13">
        <f t="shared" si="69"/>
        <v>0.63500000000000001</v>
      </c>
      <c r="U150" s="13">
        <f t="shared" si="69"/>
        <v>0.61</v>
      </c>
      <c r="V150" s="13">
        <f t="shared" si="69"/>
        <v>0.73750000000000004</v>
      </c>
      <c r="X150" s="9">
        <f t="shared" si="62"/>
        <v>1</v>
      </c>
    </row>
    <row r="151" spans="1:24" x14ac:dyDescent="0.25">
      <c r="A151" s="1">
        <v>62</v>
      </c>
      <c r="B151" s="3" t="s">
        <v>12</v>
      </c>
      <c r="C151" s="3">
        <v>24</v>
      </c>
      <c r="D151" s="4">
        <v>41572</v>
      </c>
      <c r="E151" s="3">
        <v>1</v>
      </c>
      <c r="F151" s="4">
        <v>41611</v>
      </c>
      <c r="G151" s="4">
        <v>41628</v>
      </c>
      <c r="H151" s="5">
        <v>0.3</v>
      </c>
      <c r="I151" s="5">
        <v>0.9</v>
      </c>
      <c r="J151" s="5">
        <v>0.9</v>
      </c>
      <c r="K151" s="5">
        <v>0.9</v>
      </c>
      <c r="L151" s="3">
        <v>0.33</v>
      </c>
      <c r="M151" s="3" t="s">
        <v>13</v>
      </c>
      <c r="N151" s="3">
        <v>1</v>
      </c>
      <c r="P151" s="1" t="str">
        <f t="shared" si="60"/>
        <v/>
      </c>
      <c r="R151" s="5"/>
      <c r="S151" s="5"/>
      <c r="T151" s="5"/>
      <c r="U151" s="5"/>
      <c r="V151" s="5"/>
      <c r="X151" s="1" t="str">
        <f t="shared" si="62"/>
        <v/>
      </c>
    </row>
    <row r="152" spans="1:24" x14ac:dyDescent="0.25">
      <c r="B152" s="3" t="s">
        <v>14</v>
      </c>
      <c r="C152" s="3">
        <v>24</v>
      </c>
      <c r="D152" s="4">
        <v>41572</v>
      </c>
      <c r="E152" s="3">
        <v>1</v>
      </c>
      <c r="F152" s="4">
        <v>41611</v>
      </c>
      <c r="G152" s="4">
        <v>41634</v>
      </c>
      <c r="H152" s="5">
        <v>0.2</v>
      </c>
      <c r="I152" s="5">
        <v>0.8</v>
      </c>
      <c r="J152" s="5">
        <v>0.8</v>
      </c>
      <c r="K152" s="5">
        <v>0.8</v>
      </c>
      <c r="L152" s="3">
        <v>0.33</v>
      </c>
      <c r="M152" s="3" t="s">
        <v>13</v>
      </c>
      <c r="N152" s="3">
        <v>1</v>
      </c>
      <c r="P152" s="1" t="str">
        <f t="shared" si="60"/>
        <v/>
      </c>
      <c r="R152" s="5"/>
      <c r="S152" s="5"/>
      <c r="T152" s="5"/>
      <c r="U152" s="5"/>
      <c r="V152" s="5"/>
      <c r="X152" s="1" t="str">
        <f t="shared" si="62"/>
        <v/>
      </c>
    </row>
    <row r="153" spans="1:24" x14ac:dyDescent="0.25">
      <c r="B153" s="3" t="s">
        <v>26</v>
      </c>
      <c r="C153" s="3">
        <v>24</v>
      </c>
      <c r="D153" s="4">
        <v>41572</v>
      </c>
      <c r="E153" s="3">
        <v>1</v>
      </c>
      <c r="F153" s="4">
        <v>41611</v>
      </c>
      <c r="G153" s="4">
        <v>41625</v>
      </c>
      <c r="H153" s="5">
        <v>0.1</v>
      </c>
      <c r="I153" s="5">
        <v>0.7</v>
      </c>
      <c r="J153" s="5">
        <v>0.7</v>
      </c>
      <c r="K153" s="5">
        <v>0.65</v>
      </c>
      <c r="L153" s="3">
        <v>0.33</v>
      </c>
      <c r="M153" s="3" t="s">
        <v>13</v>
      </c>
      <c r="N153" s="3">
        <v>1</v>
      </c>
      <c r="P153" s="1" t="str">
        <f t="shared" si="60"/>
        <v/>
      </c>
      <c r="R153" s="5"/>
      <c r="S153" s="5"/>
      <c r="T153" s="5"/>
      <c r="U153" s="5"/>
      <c r="V153" s="5"/>
      <c r="X153" s="1" t="str">
        <f t="shared" si="62"/>
        <v/>
      </c>
    </row>
    <row r="154" spans="1:24" s="14" customFormat="1" ht="15.75" thickBot="1" x14ac:dyDescent="0.3">
      <c r="A154" s="9"/>
      <c r="B154" s="10" t="s">
        <v>28</v>
      </c>
      <c r="C154" s="10">
        <v>24</v>
      </c>
      <c r="D154" s="12">
        <v>41572</v>
      </c>
      <c r="E154" s="10">
        <v>1</v>
      </c>
      <c r="F154" s="12">
        <v>41611</v>
      </c>
      <c r="G154" s="12">
        <v>41634</v>
      </c>
      <c r="H154" s="13">
        <v>1</v>
      </c>
      <c r="I154" s="13">
        <v>0.75</v>
      </c>
      <c r="J154" s="13">
        <v>0.73</v>
      </c>
      <c r="K154" s="13">
        <v>0.73</v>
      </c>
      <c r="L154" s="10">
        <v>0.33</v>
      </c>
      <c r="M154" s="10" t="s">
        <v>13</v>
      </c>
      <c r="N154" s="10">
        <v>1</v>
      </c>
      <c r="P154" s="9">
        <f t="shared" si="60"/>
        <v>39</v>
      </c>
      <c r="R154" s="13">
        <f>AVERAGE(H151:H154)</f>
        <v>0.4</v>
      </c>
      <c r="S154" s="13">
        <f t="shared" ref="S154:V154" si="70">AVERAGE(I151:I154)</f>
        <v>0.78750000000000009</v>
      </c>
      <c r="T154" s="13">
        <f t="shared" si="70"/>
        <v>0.78250000000000008</v>
      </c>
      <c r="U154" s="13">
        <f t="shared" si="70"/>
        <v>0.77</v>
      </c>
      <c r="V154" s="13">
        <f t="shared" si="70"/>
        <v>0.33</v>
      </c>
      <c r="X154" s="9">
        <f t="shared" si="62"/>
        <v>0</v>
      </c>
    </row>
    <row r="155" spans="1:24" x14ac:dyDescent="0.25">
      <c r="A155" s="1">
        <v>63</v>
      </c>
      <c r="B155" s="3" t="s">
        <v>12</v>
      </c>
      <c r="C155" s="3">
        <v>25</v>
      </c>
      <c r="D155" s="4">
        <v>41690</v>
      </c>
      <c r="E155" s="3">
        <v>1</v>
      </c>
      <c r="F155" s="4">
        <v>41733</v>
      </c>
      <c r="G155" s="4">
        <v>41744</v>
      </c>
      <c r="H155" s="5">
        <v>0.8</v>
      </c>
      <c r="I155" s="5">
        <v>0.7</v>
      </c>
      <c r="J155" s="5">
        <v>0.7</v>
      </c>
      <c r="K155" s="5">
        <v>0.7</v>
      </c>
      <c r="L155" s="3">
        <v>0.84</v>
      </c>
      <c r="M155" s="3" t="s">
        <v>16</v>
      </c>
      <c r="N155" s="3">
        <v>1</v>
      </c>
      <c r="P155" s="1" t="str">
        <f t="shared" si="60"/>
        <v/>
      </c>
      <c r="R155" s="5"/>
      <c r="S155" s="5"/>
      <c r="T155" s="5"/>
      <c r="U155" s="5"/>
      <c r="V155" s="5"/>
      <c r="X155" s="1" t="str">
        <f t="shared" si="62"/>
        <v/>
      </c>
    </row>
    <row r="156" spans="1:24" x14ac:dyDescent="0.25">
      <c r="B156" s="3" t="s">
        <v>14</v>
      </c>
      <c r="C156" s="3">
        <v>25</v>
      </c>
      <c r="D156" s="4">
        <v>41690</v>
      </c>
      <c r="E156" s="3">
        <v>1</v>
      </c>
      <c r="F156" s="4">
        <v>41733</v>
      </c>
      <c r="G156" s="4">
        <v>41740</v>
      </c>
      <c r="H156" s="5">
        <v>0.9</v>
      </c>
      <c r="I156" s="5">
        <v>0.9</v>
      </c>
      <c r="J156" s="5">
        <v>0.9</v>
      </c>
      <c r="K156" s="5">
        <v>0.9</v>
      </c>
      <c r="L156" s="3">
        <v>0.83</v>
      </c>
      <c r="M156" s="3" t="s">
        <v>16</v>
      </c>
      <c r="N156" s="3">
        <v>1</v>
      </c>
      <c r="P156" s="1" t="str">
        <f t="shared" si="60"/>
        <v/>
      </c>
      <c r="R156" s="5"/>
      <c r="S156" s="5"/>
      <c r="T156" s="5"/>
      <c r="U156" s="5"/>
      <c r="V156" s="5"/>
      <c r="X156" s="1" t="str">
        <f t="shared" si="62"/>
        <v/>
      </c>
    </row>
    <row r="157" spans="1:24" x14ac:dyDescent="0.25">
      <c r="B157" s="3" t="s">
        <v>26</v>
      </c>
      <c r="C157" s="3">
        <v>25</v>
      </c>
      <c r="D157" s="4">
        <v>41690</v>
      </c>
      <c r="E157" s="3">
        <v>1</v>
      </c>
      <c r="F157" s="4">
        <v>41733</v>
      </c>
      <c r="G157" s="4">
        <v>41743</v>
      </c>
      <c r="H157" s="5">
        <v>0.9</v>
      </c>
      <c r="I157" s="5">
        <v>0.1</v>
      </c>
      <c r="J157" s="5">
        <v>0.1</v>
      </c>
      <c r="K157" s="5">
        <v>0.9</v>
      </c>
      <c r="L157" s="3">
        <v>0.84</v>
      </c>
      <c r="M157" s="3" t="s">
        <v>16</v>
      </c>
      <c r="N157" s="3">
        <v>1</v>
      </c>
      <c r="P157" s="1" t="str">
        <f t="shared" si="60"/>
        <v/>
      </c>
      <c r="R157" s="5"/>
      <c r="S157" s="5"/>
      <c r="T157" s="5"/>
      <c r="U157" s="5"/>
      <c r="V157" s="5"/>
      <c r="X157" s="1" t="str">
        <f t="shared" si="62"/>
        <v/>
      </c>
    </row>
    <row r="158" spans="1:24" s="14" customFormat="1" ht="15.75" thickBot="1" x14ac:dyDescent="0.3">
      <c r="A158" s="9"/>
      <c r="B158" s="10" t="s">
        <v>28</v>
      </c>
      <c r="C158" s="10">
        <v>25</v>
      </c>
      <c r="D158" s="12">
        <v>41690</v>
      </c>
      <c r="E158" s="10">
        <v>1</v>
      </c>
      <c r="F158" s="12">
        <v>41733</v>
      </c>
      <c r="G158" s="12">
        <v>41747</v>
      </c>
      <c r="H158" s="13">
        <v>0.85</v>
      </c>
      <c r="I158" s="13">
        <v>0.85</v>
      </c>
      <c r="J158" s="13">
        <v>0.86</v>
      </c>
      <c r="K158" s="13">
        <v>0.88</v>
      </c>
      <c r="L158" s="10">
        <v>0.87</v>
      </c>
      <c r="M158" s="10" t="s">
        <v>16</v>
      </c>
      <c r="N158" s="10">
        <v>1</v>
      </c>
      <c r="P158" s="9">
        <f t="shared" si="60"/>
        <v>43</v>
      </c>
      <c r="R158" s="13">
        <f>AVERAGE(H155:H158)</f>
        <v>0.86250000000000004</v>
      </c>
      <c r="S158" s="13">
        <f t="shared" ref="S158:V158" si="71">AVERAGE(I155:I158)</f>
        <v>0.63750000000000007</v>
      </c>
      <c r="T158" s="13">
        <f t="shared" si="71"/>
        <v>0.64</v>
      </c>
      <c r="U158" s="13">
        <f t="shared" si="71"/>
        <v>0.84499999999999997</v>
      </c>
      <c r="V158" s="13">
        <f t="shared" si="71"/>
        <v>0.84499999999999997</v>
      </c>
      <c r="X158" s="9">
        <f t="shared" si="62"/>
        <v>1</v>
      </c>
    </row>
    <row r="159" spans="1:24" x14ac:dyDescent="0.25">
      <c r="A159" s="1">
        <v>64</v>
      </c>
      <c r="B159" s="3" t="s">
        <v>12</v>
      </c>
      <c r="C159" s="3">
        <v>26</v>
      </c>
      <c r="D159" s="4">
        <v>41696</v>
      </c>
      <c r="E159" s="3">
        <v>1</v>
      </c>
      <c r="F159" s="4">
        <v>41733</v>
      </c>
      <c r="G159" s="4">
        <v>41744</v>
      </c>
      <c r="H159" s="5">
        <v>0.2</v>
      </c>
      <c r="I159" s="5">
        <v>0.3</v>
      </c>
      <c r="J159" s="5">
        <v>0.35</v>
      </c>
      <c r="K159" s="5">
        <v>0.35</v>
      </c>
      <c r="L159" s="3">
        <v>0.4</v>
      </c>
      <c r="M159" s="3" t="s">
        <v>13</v>
      </c>
      <c r="N159" s="3">
        <v>1</v>
      </c>
      <c r="P159" s="1" t="str">
        <f t="shared" si="60"/>
        <v/>
      </c>
      <c r="R159" s="5"/>
      <c r="S159" s="5"/>
      <c r="T159" s="5"/>
      <c r="U159" s="5"/>
      <c r="V159" s="5"/>
      <c r="X159" s="1" t="str">
        <f t="shared" si="62"/>
        <v/>
      </c>
    </row>
    <row r="160" spans="1:24" x14ac:dyDescent="0.25">
      <c r="B160" s="3" t="s">
        <v>14</v>
      </c>
      <c r="C160" s="3">
        <v>26</v>
      </c>
      <c r="D160" s="4">
        <v>41696</v>
      </c>
      <c r="E160" s="3">
        <v>1</v>
      </c>
      <c r="F160" s="4">
        <v>41733</v>
      </c>
      <c r="G160" s="4">
        <v>41740</v>
      </c>
      <c r="H160" s="5">
        <v>0.6</v>
      </c>
      <c r="I160" s="5">
        <v>0.5</v>
      </c>
      <c r="J160" s="5">
        <v>0.3</v>
      </c>
      <c r="K160" s="5">
        <v>0.25</v>
      </c>
      <c r="L160" s="3">
        <v>0.36</v>
      </c>
      <c r="M160" s="3" t="s">
        <v>13</v>
      </c>
      <c r="N160" s="3">
        <v>1</v>
      </c>
      <c r="P160" s="1" t="str">
        <f t="shared" si="60"/>
        <v/>
      </c>
      <c r="R160" s="5"/>
      <c r="S160" s="5"/>
      <c r="T160" s="5"/>
      <c r="U160" s="5"/>
      <c r="V160" s="5"/>
      <c r="X160" s="1" t="str">
        <f t="shared" si="62"/>
        <v/>
      </c>
    </row>
    <row r="161" spans="1:24" x14ac:dyDescent="0.25">
      <c r="B161" s="3" t="s">
        <v>26</v>
      </c>
      <c r="C161" s="3">
        <v>26</v>
      </c>
      <c r="D161" s="4">
        <v>41696</v>
      </c>
      <c r="E161" s="3">
        <v>1</v>
      </c>
      <c r="F161" s="4">
        <v>41733</v>
      </c>
      <c r="G161" s="4">
        <v>41743</v>
      </c>
      <c r="H161" s="5">
        <v>0.3</v>
      </c>
      <c r="I161" s="5">
        <v>0.2</v>
      </c>
      <c r="J161" s="5">
        <v>0.2</v>
      </c>
      <c r="K161" s="5">
        <v>0.15</v>
      </c>
      <c r="L161" s="3">
        <v>0.39</v>
      </c>
      <c r="M161" s="3" t="s">
        <v>13</v>
      </c>
      <c r="N161" s="3">
        <v>1</v>
      </c>
      <c r="P161" s="1" t="str">
        <f t="shared" si="60"/>
        <v/>
      </c>
      <c r="R161" s="5"/>
      <c r="S161" s="5"/>
      <c r="T161" s="5"/>
      <c r="U161" s="5"/>
      <c r="V161" s="5"/>
      <c r="X161" s="1" t="str">
        <f t="shared" si="62"/>
        <v/>
      </c>
    </row>
    <row r="162" spans="1:24" s="21" customFormat="1" x14ac:dyDescent="0.25">
      <c r="A162" s="16"/>
      <c r="B162" s="17" t="s">
        <v>28</v>
      </c>
      <c r="C162" s="17">
        <v>26</v>
      </c>
      <c r="D162" s="19">
        <v>41696</v>
      </c>
      <c r="E162" s="17">
        <v>1</v>
      </c>
      <c r="F162" s="19">
        <v>41733</v>
      </c>
      <c r="G162" s="19">
        <v>41747</v>
      </c>
      <c r="H162" s="20">
        <v>0.15</v>
      </c>
      <c r="I162" s="20">
        <v>0.2</v>
      </c>
      <c r="J162" s="20">
        <v>0.2</v>
      </c>
      <c r="K162" s="20">
        <v>0.18</v>
      </c>
      <c r="L162" s="17">
        <v>0.3</v>
      </c>
      <c r="M162" s="17" t="s">
        <v>13</v>
      </c>
      <c r="N162" s="17">
        <v>1</v>
      </c>
      <c r="P162" s="16">
        <f t="shared" si="60"/>
        <v>37</v>
      </c>
      <c r="R162" s="20">
        <f>AVERAGE(H159:H162)</f>
        <v>0.3125</v>
      </c>
      <c r="S162" s="20">
        <f t="shared" ref="S162:V162" si="72">AVERAGE(I159:I162)</f>
        <v>0.3</v>
      </c>
      <c r="T162" s="20">
        <f t="shared" si="72"/>
        <v>0.26249999999999996</v>
      </c>
      <c r="U162" s="20">
        <f t="shared" si="72"/>
        <v>0.23249999999999998</v>
      </c>
      <c r="V162" s="20">
        <f t="shared" si="72"/>
        <v>0.36249999999999999</v>
      </c>
      <c r="X162" s="16">
        <f t="shared" si="62"/>
        <v>0</v>
      </c>
    </row>
    <row r="163" spans="1:24" x14ac:dyDescent="0.25">
      <c r="A163" s="1">
        <v>65</v>
      </c>
      <c r="B163" s="3" t="s">
        <v>12</v>
      </c>
      <c r="C163" s="3">
        <v>26</v>
      </c>
      <c r="D163" s="4">
        <v>41696</v>
      </c>
      <c r="E163" s="3">
        <v>2</v>
      </c>
      <c r="F163" s="4">
        <v>41733</v>
      </c>
      <c r="G163" s="4">
        <v>41744</v>
      </c>
      <c r="H163" s="5">
        <v>0.2</v>
      </c>
      <c r="I163" s="5">
        <v>0.25</v>
      </c>
      <c r="J163" s="5">
        <v>0.3</v>
      </c>
      <c r="K163" s="5">
        <v>0.3</v>
      </c>
      <c r="L163" s="3">
        <v>0.21</v>
      </c>
      <c r="M163" s="3" t="s">
        <v>13</v>
      </c>
      <c r="N163" s="3">
        <v>1</v>
      </c>
      <c r="P163" s="1" t="str">
        <f t="shared" si="60"/>
        <v/>
      </c>
      <c r="R163" s="5"/>
      <c r="S163" s="5"/>
      <c r="T163" s="5"/>
      <c r="U163" s="5"/>
      <c r="V163" s="5"/>
      <c r="X163" s="1" t="str">
        <f t="shared" si="62"/>
        <v/>
      </c>
    </row>
    <row r="164" spans="1:24" x14ac:dyDescent="0.25">
      <c r="B164" s="3" t="s">
        <v>14</v>
      </c>
      <c r="C164" s="3">
        <v>26</v>
      </c>
      <c r="D164" s="4">
        <v>41696</v>
      </c>
      <c r="E164" s="3">
        <v>2</v>
      </c>
      <c r="F164" s="4">
        <v>41733</v>
      </c>
      <c r="G164" s="4">
        <v>41740</v>
      </c>
      <c r="H164" s="5">
        <v>0.5</v>
      </c>
      <c r="I164" s="5">
        <v>0.25</v>
      </c>
      <c r="J164" s="5">
        <v>0.3</v>
      </c>
      <c r="K164" s="5">
        <v>0.25</v>
      </c>
      <c r="L164" s="3">
        <v>0.2</v>
      </c>
      <c r="M164" s="3" t="s">
        <v>13</v>
      </c>
      <c r="N164" s="3">
        <v>1</v>
      </c>
      <c r="P164" s="1" t="str">
        <f t="shared" si="60"/>
        <v/>
      </c>
      <c r="R164" s="5"/>
      <c r="S164" s="5"/>
      <c r="T164" s="5"/>
      <c r="U164" s="5"/>
      <c r="V164" s="5"/>
      <c r="X164" s="1" t="str">
        <f t="shared" si="62"/>
        <v/>
      </c>
    </row>
    <row r="165" spans="1:24" x14ac:dyDescent="0.25">
      <c r="B165" s="3" t="s">
        <v>26</v>
      </c>
      <c r="C165" s="3">
        <v>26</v>
      </c>
      <c r="D165" s="4">
        <v>41696</v>
      </c>
      <c r="E165" s="3">
        <v>2</v>
      </c>
      <c r="F165" s="4">
        <v>41733</v>
      </c>
      <c r="G165" s="4">
        <v>41743</v>
      </c>
      <c r="H165" s="5">
        <v>0.25</v>
      </c>
      <c r="I165" s="5">
        <v>0.3</v>
      </c>
      <c r="J165" s="5">
        <v>0.3</v>
      </c>
      <c r="K165" s="5">
        <v>0.4</v>
      </c>
      <c r="L165" s="3">
        <v>0.2</v>
      </c>
      <c r="M165" s="3" t="s">
        <v>13</v>
      </c>
      <c r="N165" s="3">
        <v>1</v>
      </c>
      <c r="P165" s="1" t="str">
        <f t="shared" si="60"/>
        <v/>
      </c>
      <c r="R165" s="5"/>
      <c r="S165" s="5"/>
      <c r="T165" s="5"/>
      <c r="U165" s="5"/>
      <c r="V165" s="5"/>
      <c r="X165" s="1" t="str">
        <f t="shared" si="62"/>
        <v/>
      </c>
    </row>
    <row r="166" spans="1:24" s="14" customFormat="1" ht="15.75" thickBot="1" x14ac:dyDescent="0.3">
      <c r="A166" s="9"/>
      <c r="B166" s="10" t="s">
        <v>28</v>
      </c>
      <c r="C166" s="10">
        <v>26</v>
      </c>
      <c r="D166" s="12">
        <v>41696</v>
      </c>
      <c r="E166" s="10">
        <v>2</v>
      </c>
      <c r="F166" s="12">
        <v>41733</v>
      </c>
      <c r="G166" s="12">
        <v>41747</v>
      </c>
      <c r="H166" s="13">
        <v>0.05</v>
      </c>
      <c r="I166" s="13">
        <v>0.15</v>
      </c>
      <c r="J166" s="13">
        <v>0.15</v>
      </c>
      <c r="K166" s="13">
        <v>0.13</v>
      </c>
      <c r="L166" s="10">
        <v>0.21</v>
      </c>
      <c r="M166" s="10" t="s">
        <v>13</v>
      </c>
      <c r="N166" s="10">
        <v>1</v>
      </c>
      <c r="P166" s="9">
        <f t="shared" si="60"/>
        <v>37</v>
      </c>
      <c r="R166" s="13">
        <f>AVERAGE(H163:H166)</f>
        <v>0.25</v>
      </c>
      <c r="S166" s="13">
        <f t="shared" ref="S166:V166" si="73">AVERAGE(I163:I166)</f>
        <v>0.23750000000000002</v>
      </c>
      <c r="T166" s="13">
        <f t="shared" si="73"/>
        <v>0.26249999999999996</v>
      </c>
      <c r="U166" s="13">
        <f t="shared" si="73"/>
        <v>0.27</v>
      </c>
      <c r="V166" s="13">
        <f t="shared" si="73"/>
        <v>0.20500000000000002</v>
      </c>
      <c r="X166" s="9">
        <f t="shared" si="62"/>
        <v>0</v>
      </c>
    </row>
    <row r="167" spans="1:24" x14ac:dyDescent="0.25">
      <c r="A167" s="1">
        <v>66</v>
      </c>
      <c r="B167" s="3" t="s">
        <v>12</v>
      </c>
      <c r="C167" s="3">
        <v>27</v>
      </c>
      <c r="D167" s="4">
        <v>41731</v>
      </c>
      <c r="E167" s="3">
        <v>1</v>
      </c>
      <c r="F167" s="4">
        <v>41771</v>
      </c>
      <c r="G167" s="4">
        <v>41796</v>
      </c>
      <c r="H167" s="5">
        <v>0.01</v>
      </c>
      <c r="I167" s="5">
        <v>0.03</v>
      </c>
      <c r="J167" s="5">
        <v>0.01</v>
      </c>
      <c r="K167" s="5">
        <v>0.01</v>
      </c>
      <c r="L167" s="3">
        <v>0.03</v>
      </c>
      <c r="M167" s="3" t="s">
        <v>13</v>
      </c>
      <c r="N167" s="3">
        <v>1</v>
      </c>
      <c r="P167" s="1" t="str">
        <f t="shared" si="60"/>
        <v/>
      </c>
      <c r="R167" s="5"/>
      <c r="S167" s="5"/>
      <c r="T167" s="5"/>
      <c r="U167" s="5"/>
      <c r="V167" s="5"/>
      <c r="X167" s="1" t="str">
        <f t="shared" si="62"/>
        <v/>
      </c>
    </row>
    <row r="168" spans="1:24" x14ac:dyDescent="0.25">
      <c r="B168" s="3" t="s">
        <v>14</v>
      </c>
      <c r="C168" s="3">
        <v>27</v>
      </c>
      <c r="D168" s="4">
        <v>41731</v>
      </c>
      <c r="E168" s="3">
        <v>1</v>
      </c>
      <c r="F168" s="4">
        <v>41771</v>
      </c>
      <c r="G168" s="4">
        <v>41799</v>
      </c>
      <c r="H168" s="5">
        <v>0.2</v>
      </c>
      <c r="I168" s="5">
        <v>0.15</v>
      </c>
      <c r="J168" s="5">
        <v>0.05</v>
      </c>
      <c r="K168" s="5">
        <v>0.05</v>
      </c>
      <c r="L168" s="3">
        <v>0.05</v>
      </c>
      <c r="M168" s="3" t="s">
        <v>13</v>
      </c>
      <c r="N168" s="3">
        <v>1</v>
      </c>
      <c r="P168" s="1" t="str">
        <f t="shared" si="60"/>
        <v/>
      </c>
      <c r="R168" s="5"/>
      <c r="S168" s="5"/>
      <c r="T168" s="5"/>
      <c r="U168" s="5"/>
      <c r="V168" s="5"/>
      <c r="X168" s="1" t="str">
        <f t="shared" si="62"/>
        <v/>
      </c>
    </row>
    <row r="169" spans="1:24" x14ac:dyDescent="0.25">
      <c r="B169" s="3" t="s">
        <v>26</v>
      </c>
      <c r="C169" s="3">
        <v>27</v>
      </c>
      <c r="D169" s="4">
        <v>41731</v>
      </c>
      <c r="E169" s="3">
        <v>1</v>
      </c>
      <c r="F169" s="4">
        <v>41771</v>
      </c>
      <c r="G169" s="4">
        <v>41802</v>
      </c>
      <c r="H169" s="5">
        <v>0.05</v>
      </c>
      <c r="I169" s="5">
        <v>0.25</v>
      </c>
      <c r="J169" s="5">
        <v>0.05</v>
      </c>
      <c r="K169" s="5">
        <v>0.01</v>
      </c>
      <c r="L169" s="3">
        <v>0.05</v>
      </c>
      <c r="M169" s="3" t="s">
        <v>13</v>
      </c>
      <c r="N169" s="3">
        <v>1</v>
      </c>
      <c r="P169" s="1" t="str">
        <f t="shared" si="60"/>
        <v/>
      </c>
      <c r="R169" s="5"/>
      <c r="S169" s="5"/>
      <c r="T169" s="5"/>
      <c r="U169" s="5"/>
      <c r="V169" s="5"/>
      <c r="X169" s="1" t="str">
        <f t="shared" si="62"/>
        <v/>
      </c>
    </row>
    <row r="170" spans="1:24" s="14" customFormat="1" ht="15.75" thickBot="1" x14ac:dyDescent="0.3">
      <c r="A170" s="9"/>
      <c r="B170" s="10" t="s">
        <v>28</v>
      </c>
      <c r="C170" s="10">
        <v>27</v>
      </c>
      <c r="D170" s="12">
        <v>41731</v>
      </c>
      <c r="E170" s="10">
        <v>1</v>
      </c>
      <c r="F170" s="12">
        <v>41771</v>
      </c>
      <c r="G170" s="12">
        <v>41789</v>
      </c>
      <c r="H170" s="13">
        <v>0.05</v>
      </c>
      <c r="I170" s="13">
        <v>0.1</v>
      </c>
      <c r="J170" s="13">
        <v>0.05</v>
      </c>
      <c r="K170" s="13">
        <v>0.05</v>
      </c>
      <c r="L170" s="10">
        <v>7.0000000000000007E-2</v>
      </c>
      <c r="M170" s="10" t="s">
        <v>13</v>
      </c>
      <c r="N170" s="10">
        <v>1</v>
      </c>
      <c r="P170" s="9">
        <f t="shared" si="60"/>
        <v>40</v>
      </c>
      <c r="R170" s="13">
        <f>AVERAGE(H167:H170)</f>
        <v>7.7499999999999999E-2</v>
      </c>
      <c r="S170" s="13">
        <f t="shared" ref="S170:V170" si="74">AVERAGE(I167:I170)</f>
        <v>0.13250000000000001</v>
      </c>
      <c r="T170" s="13">
        <f t="shared" si="74"/>
        <v>4.0000000000000008E-2</v>
      </c>
      <c r="U170" s="13">
        <f t="shared" si="74"/>
        <v>3.0000000000000002E-2</v>
      </c>
      <c r="V170" s="13">
        <f t="shared" si="74"/>
        <v>0.05</v>
      </c>
      <c r="X170" s="9">
        <f t="shared" si="62"/>
        <v>0</v>
      </c>
    </row>
    <row r="171" spans="1:24" x14ac:dyDescent="0.25">
      <c r="A171" s="1">
        <v>67</v>
      </c>
      <c r="B171" s="3" t="s">
        <v>12</v>
      </c>
      <c r="C171" s="3">
        <v>28</v>
      </c>
      <c r="D171" s="4">
        <v>41724</v>
      </c>
      <c r="E171" s="3">
        <v>1</v>
      </c>
      <c r="F171" s="4">
        <v>41771</v>
      </c>
      <c r="G171" s="4">
        <v>41788</v>
      </c>
      <c r="H171" s="5">
        <v>0.3</v>
      </c>
      <c r="I171" s="5">
        <v>0.6</v>
      </c>
      <c r="J171" s="5">
        <v>0.6</v>
      </c>
      <c r="K171" s="5">
        <v>0.6</v>
      </c>
      <c r="L171" s="3">
        <v>0.25</v>
      </c>
      <c r="M171" s="3" t="s">
        <v>13</v>
      </c>
      <c r="N171" s="3">
        <v>1</v>
      </c>
      <c r="P171" s="1" t="str">
        <f t="shared" si="60"/>
        <v/>
      </c>
      <c r="R171" s="5"/>
      <c r="S171" s="5"/>
      <c r="T171" s="5"/>
      <c r="U171" s="5"/>
      <c r="V171" s="5"/>
      <c r="X171" s="1" t="str">
        <f t="shared" si="62"/>
        <v/>
      </c>
    </row>
    <row r="172" spans="1:24" x14ac:dyDescent="0.25">
      <c r="B172" s="3" t="s">
        <v>14</v>
      </c>
      <c r="C172" s="3">
        <v>28</v>
      </c>
      <c r="D172" s="4">
        <v>41724</v>
      </c>
      <c r="E172" s="3">
        <v>1</v>
      </c>
      <c r="F172" s="4">
        <v>41771</v>
      </c>
      <c r="G172" s="4">
        <v>41786</v>
      </c>
      <c r="H172" s="5">
        <v>0.1</v>
      </c>
      <c r="I172" s="5">
        <v>0.3</v>
      </c>
      <c r="J172" s="5">
        <v>0.25</v>
      </c>
      <c r="K172" s="5">
        <v>0.25</v>
      </c>
      <c r="L172" s="3">
        <v>0.25</v>
      </c>
      <c r="M172" s="3" t="s">
        <v>13</v>
      </c>
      <c r="N172" s="3">
        <v>1</v>
      </c>
      <c r="P172" s="1" t="str">
        <f t="shared" si="60"/>
        <v/>
      </c>
      <c r="R172" s="5"/>
      <c r="S172" s="5"/>
      <c r="T172" s="5"/>
      <c r="U172" s="5"/>
      <c r="V172" s="5"/>
      <c r="X172" s="1" t="str">
        <f t="shared" si="62"/>
        <v/>
      </c>
    </row>
    <row r="173" spans="1:24" x14ac:dyDescent="0.25">
      <c r="B173" s="3" t="s">
        <v>26</v>
      </c>
      <c r="C173" s="3">
        <v>28</v>
      </c>
      <c r="D173" s="4">
        <v>41724</v>
      </c>
      <c r="E173" s="3">
        <v>1</v>
      </c>
      <c r="F173" s="4">
        <v>41771</v>
      </c>
      <c r="G173" s="4">
        <v>41795</v>
      </c>
      <c r="H173" s="5">
        <v>0.2</v>
      </c>
      <c r="I173" s="5">
        <v>0.6</v>
      </c>
      <c r="J173" s="5">
        <v>0.6</v>
      </c>
      <c r="K173" s="5">
        <v>0.15</v>
      </c>
      <c r="L173" s="3">
        <v>0.25</v>
      </c>
      <c r="M173" s="3" t="s">
        <v>13</v>
      </c>
      <c r="N173" s="3">
        <v>1</v>
      </c>
      <c r="P173" s="1" t="str">
        <f t="shared" si="60"/>
        <v/>
      </c>
      <c r="R173" s="5"/>
      <c r="S173" s="5"/>
      <c r="T173" s="5"/>
      <c r="U173" s="5"/>
      <c r="V173" s="5"/>
      <c r="X173" s="1" t="str">
        <f t="shared" si="62"/>
        <v/>
      </c>
    </row>
    <row r="174" spans="1:24" s="21" customFormat="1" x14ac:dyDescent="0.25">
      <c r="A174" s="16"/>
      <c r="B174" s="17" t="s">
        <v>28</v>
      </c>
      <c r="C174" s="17">
        <v>28</v>
      </c>
      <c r="D174" s="19">
        <v>41724</v>
      </c>
      <c r="E174" s="17">
        <v>1</v>
      </c>
      <c r="F174" s="19">
        <v>41771</v>
      </c>
      <c r="G174" s="19">
        <v>41795</v>
      </c>
      <c r="H174" s="20">
        <v>0.02</v>
      </c>
      <c r="I174" s="20">
        <v>0.08</v>
      </c>
      <c r="J174" s="20">
        <v>0.01</v>
      </c>
      <c r="K174" s="20">
        <v>0.01</v>
      </c>
      <c r="L174" s="17">
        <v>0.25</v>
      </c>
      <c r="M174" s="17" t="s">
        <v>13</v>
      </c>
      <c r="N174" s="17">
        <v>1</v>
      </c>
      <c r="P174" s="16">
        <f t="shared" si="60"/>
        <v>47</v>
      </c>
      <c r="R174" s="20">
        <f>AVERAGE(H171:H174)</f>
        <v>0.15500000000000003</v>
      </c>
      <c r="S174" s="20">
        <f t="shared" ref="S174:V174" si="75">AVERAGE(I171:I174)</f>
        <v>0.39500000000000002</v>
      </c>
      <c r="T174" s="20">
        <f t="shared" si="75"/>
        <v>0.36499999999999999</v>
      </c>
      <c r="U174" s="20">
        <f t="shared" si="75"/>
        <v>0.2525</v>
      </c>
      <c r="V174" s="20">
        <f t="shared" si="75"/>
        <v>0.25</v>
      </c>
      <c r="X174" s="16">
        <f t="shared" si="62"/>
        <v>0</v>
      </c>
    </row>
    <row r="175" spans="1:24" x14ac:dyDescent="0.25">
      <c r="A175" s="1">
        <v>68</v>
      </c>
      <c r="B175" s="3" t="s">
        <v>12</v>
      </c>
      <c r="C175" s="3">
        <v>28</v>
      </c>
      <c r="D175" s="4">
        <v>41724</v>
      </c>
      <c r="E175" s="3">
        <v>2</v>
      </c>
      <c r="F175" s="4">
        <v>41771</v>
      </c>
      <c r="G175" s="4">
        <v>41788</v>
      </c>
      <c r="H175" s="5">
        <v>0.1</v>
      </c>
      <c r="I175" s="5">
        <v>0.3</v>
      </c>
      <c r="J175" s="5">
        <v>0.3</v>
      </c>
      <c r="K175" s="5">
        <v>0.4</v>
      </c>
      <c r="L175" s="3">
        <v>0.34</v>
      </c>
      <c r="M175" s="3" t="s">
        <v>13</v>
      </c>
      <c r="N175" s="3">
        <v>1</v>
      </c>
      <c r="P175" s="1" t="str">
        <f t="shared" si="60"/>
        <v/>
      </c>
      <c r="R175" s="5"/>
      <c r="S175" s="5"/>
      <c r="T175" s="5"/>
      <c r="U175" s="5"/>
      <c r="V175" s="5"/>
      <c r="X175" s="1" t="str">
        <f t="shared" si="62"/>
        <v/>
      </c>
    </row>
    <row r="176" spans="1:24" x14ac:dyDescent="0.25">
      <c r="B176" s="3" t="s">
        <v>14</v>
      </c>
      <c r="C176" s="3">
        <v>28</v>
      </c>
      <c r="D176" s="4">
        <v>41724</v>
      </c>
      <c r="E176" s="3">
        <v>2</v>
      </c>
      <c r="F176" s="4">
        <v>41771</v>
      </c>
      <c r="G176" s="4">
        <v>41786</v>
      </c>
      <c r="H176" s="5">
        <v>0.3</v>
      </c>
      <c r="I176" s="5">
        <v>0.2</v>
      </c>
      <c r="J176" s="5">
        <v>0.1</v>
      </c>
      <c r="K176" s="5">
        <v>0.1</v>
      </c>
      <c r="L176" s="3">
        <v>0.44</v>
      </c>
      <c r="M176" s="3" t="s">
        <v>13</v>
      </c>
      <c r="N176" s="3">
        <v>1</v>
      </c>
      <c r="P176" s="1" t="str">
        <f t="shared" si="60"/>
        <v/>
      </c>
      <c r="R176" s="5"/>
      <c r="S176" s="5"/>
      <c r="T176" s="5"/>
      <c r="U176" s="5"/>
      <c r="V176" s="5"/>
      <c r="X176" s="1" t="str">
        <f t="shared" si="62"/>
        <v/>
      </c>
    </row>
    <row r="177" spans="1:24" x14ac:dyDescent="0.25">
      <c r="B177" s="3" t="s">
        <v>26</v>
      </c>
      <c r="C177" s="3">
        <v>28</v>
      </c>
      <c r="D177" s="4">
        <v>41724</v>
      </c>
      <c r="E177" s="3">
        <v>2</v>
      </c>
      <c r="F177" s="4">
        <v>41771</v>
      </c>
      <c r="G177" s="4">
        <v>41795</v>
      </c>
      <c r="H177" s="5">
        <v>0.6</v>
      </c>
      <c r="I177" s="5">
        <v>0.75</v>
      </c>
      <c r="J177" s="5">
        <v>0.75</v>
      </c>
      <c r="K177" s="5">
        <v>0.25</v>
      </c>
      <c r="L177" s="3">
        <v>0.32</v>
      </c>
      <c r="M177" s="3" t="s">
        <v>13</v>
      </c>
      <c r="N177" s="3">
        <v>1</v>
      </c>
      <c r="P177" s="1" t="str">
        <f t="shared" si="60"/>
        <v/>
      </c>
      <c r="R177" s="5"/>
      <c r="S177" s="5"/>
      <c r="T177" s="5"/>
      <c r="U177" s="5"/>
      <c r="V177" s="5"/>
      <c r="X177" s="1" t="str">
        <f t="shared" si="62"/>
        <v/>
      </c>
    </row>
    <row r="178" spans="1:24" s="21" customFormat="1" x14ac:dyDescent="0.25">
      <c r="A178" s="16"/>
      <c r="B178" s="17" t="s">
        <v>28</v>
      </c>
      <c r="C178" s="17">
        <v>28</v>
      </c>
      <c r="D178" s="19">
        <v>41724</v>
      </c>
      <c r="E178" s="17">
        <v>2</v>
      </c>
      <c r="F178" s="19">
        <v>41771</v>
      </c>
      <c r="G178" s="19">
        <v>41795</v>
      </c>
      <c r="H178" s="20">
        <v>0.03</v>
      </c>
      <c r="I178" s="20">
        <v>0.09</v>
      </c>
      <c r="J178" s="20">
        <v>0.02</v>
      </c>
      <c r="K178" s="20">
        <v>0.02</v>
      </c>
      <c r="L178" s="17">
        <v>0.32</v>
      </c>
      <c r="M178" s="17" t="s">
        <v>13</v>
      </c>
      <c r="N178" s="17">
        <v>1</v>
      </c>
      <c r="P178" s="16">
        <f t="shared" si="60"/>
        <v>47</v>
      </c>
      <c r="R178" s="20">
        <f>AVERAGE(H175:H178)</f>
        <v>0.25750000000000001</v>
      </c>
      <c r="S178" s="20">
        <f t="shared" ref="S178:V178" si="76">AVERAGE(I175:I178)</f>
        <v>0.33500000000000002</v>
      </c>
      <c r="T178" s="20">
        <f t="shared" si="76"/>
        <v>0.29249999999999998</v>
      </c>
      <c r="U178" s="20">
        <f t="shared" si="76"/>
        <v>0.1925</v>
      </c>
      <c r="V178" s="20">
        <f t="shared" si="76"/>
        <v>0.35500000000000004</v>
      </c>
      <c r="X178" s="16">
        <f t="shared" si="62"/>
        <v>0</v>
      </c>
    </row>
    <row r="179" spans="1:24" x14ac:dyDescent="0.25">
      <c r="A179" s="1">
        <v>69</v>
      </c>
      <c r="B179" s="3" t="s">
        <v>12</v>
      </c>
      <c r="C179" s="3">
        <v>28</v>
      </c>
      <c r="D179" s="4">
        <v>41724</v>
      </c>
      <c r="E179" s="3">
        <v>3</v>
      </c>
      <c r="F179" s="4">
        <v>41771</v>
      </c>
      <c r="G179" s="4">
        <v>41788</v>
      </c>
      <c r="H179" s="5">
        <v>0.1</v>
      </c>
      <c r="I179" s="5">
        <v>0.3</v>
      </c>
      <c r="J179" s="5">
        <v>0.3</v>
      </c>
      <c r="K179" s="5">
        <v>0.4</v>
      </c>
      <c r="L179" s="3">
        <v>0.21</v>
      </c>
      <c r="M179" s="3" t="s">
        <v>13</v>
      </c>
      <c r="N179" s="3">
        <v>1</v>
      </c>
      <c r="P179" s="1" t="str">
        <f t="shared" si="60"/>
        <v/>
      </c>
      <c r="R179" s="5"/>
      <c r="S179" s="5"/>
      <c r="T179" s="5"/>
      <c r="U179" s="5"/>
      <c r="V179" s="5"/>
      <c r="X179" s="1" t="str">
        <f t="shared" si="62"/>
        <v/>
      </c>
    </row>
    <row r="180" spans="1:24" x14ac:dyDescent="0.25">
      <c r="B180" s="3" t="s">
        <v>14</v>
      </c>
      <c r="C180" s="3">
        <v>28</v>
      </c>
      <c r="D180" s="4">
        <v>41724</v>
      </c>
      <c r="E180" s="3">
        <v>3</v>
      </c>
      <c r="F180" s="4">
        <v>41771</v>
      </c>
      <c r="G180" s="4">
        <v>41786</v>
      </c>
      <c r="H180" s="5">
        <v>0.4</v>
      </c>
      <c r="I180" s="5">
        <v>0.3</v>
      </c>
      <c r="J180" s="5">
        <v>0.25</v>
      </c>
      <c r="K180" s="5">
        <v>0.2</v>
      </c>
      <c r="L180" s="3">
        <v>0.38</v>
      </c>
      <c r="M180" s="3" t="s">
        <v>13</v>
      </c>
      <c r="N180" s="3">
        <v>1</v>
      </c>
      <c r="P180" s="1" t="str">
        <f t="shared" si="60"/>
        <v/>
      </c>
      <c r="R180" s="5"/>
      <c r="S180" s="5"/>
      <c r="T180" s="5"/>
      <c r="U180" s="5"/>
      <c r="V180" s="5"/>
      <c r="X180" s="1" t="str">
        <f t="shared" si="62"/>
        <v/>
      </c>
    </row>
    <row r="181" spans="1:24" x14ac:dyDescent="0.25">
      <c r="B181" s="3" t="s">
        <v>26</v>
      </c>
      <c r="C181" s="3">
        <v>28</v>
      </c>
      <c r="D181" s="4">
        <v>41724</v>
      </c>
      <c r="E181" s="3">
        <v>3</v>
      </c>
      <c r="F181" s="4">
        <v>41771</v>
      </c>
      <c r="G181" s="4">
        <v>41795</v>
      </c>
      <c r="H181" s="5">
        <v>0.5</v>
      </c>
      <c r="I181" s="5">
        <v>0.3</v>
      </c>
      <c r="J181" s="5">
        <v>0.3</v>
      </c>
      <c r="K181" s="5">
        <v>0.2</v>
      </c>
      <c r="L181" s="3">
        <v>0.17</v>
      </c>
      <c r="M181" s="3" t="s">
        <v>13</v>
      </c>
      <c r="N181" s="3">
        <v>1</v>
      </c>
      <c r="P181" s="1" t="str">
        <f t="shared" si="60"/>
        <v/>
      </c>
      <c r="R181" s="5"/>
      <c r="S181" s="5"/>
      <c r="T181" s="5"/>
      <c r="U181" s="5"/>
      <c r="V181" s="5"/>
      <c r="X181" s="1" t="str">
        <f t="shared" si="62"/>
        <v/>
      </c>
    </row>
    <row r="182" spans="1:24" s="14" customFormat="1" ht="15.75" thickBot="1" x14ac:dyDescent="0.3">
      <c r="A182" s="9"/>
      <c r="B182" s="10" t="s">
        <v>28</v>
      </c>
      <c r="C182" s="10">
        <v>28</v>
      </c>
      <c r="D182" s="12">
        <v>41724</v>
      </c>
      <c r="E182" s="10">
        <v>3</v>
      </c>
      <c r="F182" s="12">
        <v>41771</v>
      </c>
      <c r="G182" s="12">
        <v>41795</v>
      </c>
      <c r="H182" s="13">
        <v>0.02</v>
      </c>
      <c r="I182" s="13">
        <v>0.11</v>
      </c>
      <c r="J182" s="13">
        <v>0.02</v>
      </c>
      <c r="K182" s="13">
        <v>0.02</v>
      </c>
      <c r="L182" s="10">
        <v>0.17</v>
      </c>
      <c r="M182" s="10" t="s">
        <v>13</v>
      </c>
      <c r="N182" s="10">
        <v>1</v>
      </c>
      <c r="P182" s="9">
        <f t="shared" si="60"/>
        <v>47</v>
      </c>
      <c r="R182" s="13">
        <f>AVERAGE(H179:H182)</f>
        <v>0.255</v>
      </c>
      <c r="S182" s="13">
        <f t="shared" ref="S182:V182" si="77">AVERAGE(I179:I182)</f>
        <v>0.2525</v>
      </c>
      <c r="T182" s="13">
        <f t="shared" si="77"/>
        <v>0.21750000000000003</v>
      </c>
      <c r="U182" s="13">
        <f t="shared" si="77"/>
        <v>0.20500000000000002</v>
      </c>
      <c r="V182" s="13">
        <f t="shared" si="77"/>
        <v>0.23250000000000001</v>
      </c>
      <c r="X182" s="9">
        <f t="shared" si="62"/>
        <v>0</v>
      </c>
    </row>
    <row r="183" spans="1:24" x14ac:dyDescent="0.25">
      <c r="A183" s="1">
        <v>70</v>
      </c>
      <c r="B183" s="3" t="s">
        <v>12</v>
      </c>
      <c r="C183" s="3">
        <v>29</v>
      </c>
      <c r="D183" s="4">
        <v>41711</v>
      </c>
      <c r="E183" s="3">
        <v>1</v>
      </c>
      <c r="F183" s="4">
        <v>41771</v>
      </c>
      <c r="G183" s="4">
        <v>41782</v>
      </c>
      <c r="H183" s="5">
        <v>0.05</v>
      </c>
      <c r="I183" s="5">
        <v>0.1</v>
      </c>
      <c r="J183" s="5">
        <v>0.1</v>
      </c>
      <c r="K183" s="5">
        <v>0.1</v>
      </c>
      <c r="L183" s="3">
        <v>0.1</v>
      </c>
      <c r="M183" s="3" t="s">
        <v>13</v>
      </c>
      <c r="N183" s="3">
        <v>1</v>
      </c>
      <c r="P183" s="1" t="str">
        <f t="shared" si="60"/>
        <v/>
      </c>
      <c r="R183" s="5"/>
      <c r="S183" s="5"/>
      <c r="T183" s="5"/>
      <c r="U183" s="5"/>
      <c r="V183" s="5"/>
      <c r="X183" s="1" t="str">
        <f t="shared" si="62"/>
        <v/>
      </c>
    </row>
    <row r="184" spans="1:24" x14ac:dyDescent="0.25">
      <c r="B184" s="3" t="s">
        <v>14</v>
      </c>
      <c r="C184" s="3">
        <v>29</v>
      </c>
      <c r="D184" s="4">
        <v>41711</v>
      </c>
      <c r="E184" s="3">
        <v>1</v>
      </c>
      <c r="F184" s="4">
        <v>41771</v>
      </c>
      <c r="G184" s="4">
        <v>41781</v>
      </c>
      <c r="H184" s="5">
        <v>0.2</v>
      </c>
      <c r="I184" s="5">
        <v>0.7</v>
      </c>
      <c r="J184" s="5">
        <v>0.2</v>
      </c>
      <c r="K184" s="5">
        <v>0.1</v>
      </c>
      <c r="L184" s="3">
        <v>0.1</v>
      </c>
      <c r="M184" s="3" t="s">
        <v>13</v>
      </c>
      <c r="N184" s="3">
        <v>1</v>
      </c>
      <c r="P184" s="1" t="str">
        <f t="shared" si="60"/>
        <v/>
      </c>
      <c r="R184" s="5"/>
      <c r="S184" s="5"/>
      <c r="T184" s="5"/>
      <c r="U184" s="5"/>
      <c r="V184" s="5"/>
      <c r="X184" s="1" t="str">
        <f t="shared" si="62"/>
        <v/>
      </c>
    </row>
    <row r="185" spans="1:24" x14ac:dyDescent="0.25">
      <c r="B185" s="3" t="s">
        <v>26</v>
      </c>
      <c r="C185" s="3">
        <v>29</v>
      </c>
      <c r="D185" s="4">
        <v>41711</v>
      </c>
      <c r="E185" s="3">
        <v>1</v>
      </c>
      <c r="F185" s="4">
        <v>41771</v>
      </c>
      <c r="G185" s="4">
        <v>41793</v>
      </c>
      <c r="H185" s="5">
        <v>0.25</v>
      </c>
      <c r="I185" s="5">
        <v>0.5</v>
      </c>
      <c r="J185" s="5">
        <v>0.4</v>
      </c>
      <c r="K185" s="5">
        <v>0.2</v>
      </c>
      <c r="L185" s="3">
        <v>0.12</v>
      </c>
      <c r="M185" s="3" t="s">
        <v>13</v>
      </c>
      <c r="N185" s="3">
        <v>1</v>
      </c>
      <c r="P185" s="1" t="str">
        <f t="shared" si="60"/>
        <v/>
      </c>
      <c r="R185" s="5"/>
      <c r="S185" s="5"/>
      <c r="T185" s="5"/>
      <c r="U185" s="5"/>
      <c r="V185" s="5"/>
      <c r="X185" s="1" t="str">
        <f t="shared" si="62"/>
        <v/>
      </c>
    </row>
    <row r="186" spans="1:24" s="21" customFormat="1" x14ac:dyDescent="0.25">
      <c r="A186" s="16"/>
      <c r="B186" s="17" t="s">
        <v>28</v>
      </c>
      <c r="C186" s="17">
        <v>29</v>
      </c>
      <c r="D186" s="19">
        <v>41711</v>
      </c>
      <c r="E186" s="17">
        <v>1</v>
      </c>
      <c r="F186" s="19">
        <v>41771</v>
      </c>
      <c r="G186" s="19">
        <v>41792</v>
      </c>
      <c r="H186" s="20">
        <v>0.02</v>
      </c>
      <c r="I186" s="20">
        <v>0.05</v>
      </c>
      <c r="J186" s="20">
        <v>0.04</v>
      </c>
      <c r="K186" s="20">
        <v>0.04</v>
      </c>
      <c r="L186" s="17">
        <v>0.12</v>
      </c>
      <c r="M186" s="17" t="s">
        <v>13</v>
      </c>
      <c r="N186" s="17">
        <v>1</v>
      </c>
      <c r="P186" s="16">
        <f t="shared" si="60"/>
        <v>60</v>
      </c>
      <c r="R186" s="20">
        <f>AVERAGE(H183:H186)</f>
        <v>0.13</v>
      </c>
      <c r="S186" s="20">
        <f t="shared" ref="S186:V186" si="78">AVERAGE(I183:I186)</f>
        <v>0.33749999999999997</v>
      </c>
      <c r="T186" s="20">
        <f t="shared" si="78"/>
        <v>0.18500000000000003</v>
      </c>
      <c r="U186" s="20">
        <f t="shared" si="78"/>
        <v>0.11</v>
      </c>
      <c r="V186" s="20">
        <f t="shared" si="78"/>
        <v>0.11</v>
      </c>
      <c r="X186" s="16">
        <f t="shared" si="62"/>
        <v>0</v>
      </c>
    </row>
    <row r="187" spans="1:24" x14ac:dyDescent="0.25">
      <c r="A187" s="1">
        <v>71</v>
      </c>
      <c r="B187" s="3" t="s">
        <v>12</v>
      </c>
      <c r="C187" s="3">
        <v>29</v>
      </c>
      <c r="D187" s="4">
        <v>41711</v>
      </c>
      <c r="E187" s="3">
        <v>2</v>
      </c>
      <c r="F187" s="4">
        <v>41771</v>
      </c>
      <c r="G187" s="4">
        <v>41782</v>
      </c>
      <c r="H187" s="5">
        <v>0.05</v>
      </c>
      <c r="I187" s="5">
        <v>0.1</v>
      </c>
      <c r="J187" s="5">
        <v>0.1</v>
      </c>
      <c r="K187" s="5">
        <v>0.1</v>
      </c>
      <c r="L187" s="3">
        <v>0.18</v>
      </c>
      <c r="M187" s="3" t="s">
        <v>13</v>
      </c>
      <c r="N187" s="3">
        <v>1</v>
      </c>
      <c r="P187" s="1" t="str">
        <f t="shared" si="60"/>
        <v/>
      </c>
      <c r="R187" s="5"/>
      <c r="S187" s="5"/>
      <c r="T187" s="5"/>
      <c r="U187" s="5"/>
      <c r="V187" s="5"/>
      <c r="X187" s="1" t="str">
        <f t="shared" si="62"/>
        <v/>
      </c>
    </row>
    <row r="188" spans="1:24" x14ac:dyDescent="0.25">
      <c r="B188" s="3" t="s">
        <v>14</v>
      </c>
      <c r="C188" s="3">
        <v>29</v>
      </c>
      <c r="D188" s="4">
        <v>41711</v>
      </c>
      <c r="E188" s="3">
        <v>2</v>
      </c>
      <c r="F188" s="4">
        <v>41771</v>
      </c>
      <c r="G188" s="4">
        <v>41781</v>
      </c>
      <c r="H188" s="5">
        <v>0.3</v>
      </c>
      <c r="I188" s="5">
        <v>0.3</v>
      </c>
      <c r="J188" s="5">
        <v>0.2</v>
      </c>
      <c r="K188" s="5">
        <v>0.1</v>
      </c>
      <c r="L188" s="3">
        <v>0.18</v>
      </c>
      <c r="M188" s="3" t="s">
        <v>13</v>
      </c>
      <c r="N188" s="3">
        <v>1</v>
      </c>
      <c r="P188" s="1" t="str">
        <f t="shared" si="60"/>
        <v/>
      </c>
      <c r="R188" s="5"/>
      <c r="S188" s="5"/>
      <c r="T188" s="5"/>
      <c r="U188" s="5"/>
      <c r="V188" s="5"/>
      <c r="X188" s="1" t="str">
        <f t="shared" si="62"/>
        <v/>
      </c>
    </row>
    <row r="189" spans="1:24" x14ac:dyDescent="0.25">
      <c r="B189" s="3" t="s">
        <v>26</v>
      </c>
      <c r="C189" s="3">
        <v>29</v>
      </c>
      <c r="D189" s="4">
        <v>41711</v>
      </c>
      <c r="E189" s="3">
        <v>2</v>
      </c>
      <c r="F189" s="4">
        <v>41771</v>
      </c>
      <c r="G189" s="4">
        <v>41793</v>
      </c>
      <c r="H189" s="5">
        <v>0.3</v>
      </c>
      <c r="I189" s="5">
        <v>0.6</v>
      </c>
      <c r="J189" s="5">
        <v>0.6</v>
      </c>
      <c r="K189" s="5">
        <v>0.25</v>
      </c>
      <c r="L189" s="3">
        <v>0.15</v>
      </c>
      <c r="M189" s="3" t="s">
        <v>13</v>
      </c>
      <c r="N189" s="3">
        <v>1</v>
      </c>
      <c r="P189" s="1" t="str">
        <f t="shared" si="60"/>
        <v/>
      </c>
      <c r="R189" s="5"/>
      <c r="S189" s="5"/>
      <c r="T189" s="5"/>
      <c r="U189" s="5"/>
      <c r="V189" s="5"/>
      <c r="X189" s="1" t="str">
        <f t="shared" si="62"/>
        <v/>
      </c>
    </row>
    <row r="190" spans="1:24" s="21" customFormat="1" x14ac:dyDescent="0.25">
      <c r="A190" s="16"/>
      <c r="B190" s="17" t="s">
        <v>28</v>
      </c>
      <c r="C190" s="17">
        <v>29</v>
      </c>
      <c r="D190" s="19">
        <v>41711</v>
      </c>
      <c r="E190" s="17">
        <v>2</v>
      </c>
      <c r="F190" s="19">
        <v>41771</v>
      </c>
      <c r="G190" s="19">
        <v>41792</v>
      </c>
      <c r="H190" s="20">
        <v>0.02</v>
      </c>
      <c r="I190" s="20">
        <v>0.05</v>
      </c>
      <c r="J190" s="20">
        <v>0.04</v>
      </c>
      <c r="K190" s="20">
        <v>0.04</v>
      </c>
      <c r="L190" s="17">
        <v>0.16</v>
      </c>
      <c r="M190" s="17" t="s">
        <v>13</v>
      </c>
      <c r="N190" s="17">
        <v>1</v>
      </c>
      <c r="P190" s="16">
        <f t="shared" si="60"/>
        <v>60</v>
      </c>
      <c r="R190" s="20">
        <f>AVERAGE(H187:H190)</f>
        <v>0.16749999999999998</v>
      </c>
      <c r="S190" s="20">
        <f t="shared" ref="S190:V190" si="79">AVERAGE(I187:I190)</f>
        <v>0.26250000000000001</v>
      </c>
      <c r="T190" s="20">
        <f t="shared" si="79"/>
        <v>0.23500000000000001</v>
      </c>
      <c r="U190" s="20">
        <f t="shared" si="79"/>
        <v>0.1225</v>
      </c>
      <c r="V190" s="20">
        <f t="shared" si="79"/>
        <v>0.16750000000000001</v>
      </c>
      <c r="X190" s="16">
        <f t="shared" si="62"/>
        <v>0</v>
      </c>
    </row>
    <row r="191" spans="1:24" x14ac:dyDescent="0.25">
      <c r="A191" s="1">
        <v>72</v>
      </c>
      <c r="B191" s="3" t="s">
        <v>12</v>
      </c>
      <c r="C191" s="3">
        <v>29</v>
      </c>
      <c r="D191" s="4">
        <v>41711</v>
      </c>
      <c r="E191" s="3">
        <v>3</v>
      </c>
      <c r="F191" s="4">
        <v>41771</v>
      </c>
      <c r="G191" s="4">
        <v>41782</v>
      </c>
      <c r="H191" s="5">
        <v>0.2</v>
      </c>
      <c r="I191" s="5">
        <v>0.3</v>
      </c>
      <c r="J191" s="5">
        <v>0.3</v>
      </c>
      <c r="K191" s="5">
        <v>0.3</v>
      </c>
      <c r="L191" s="3">
        <v>0.16</v>
      </c>
      <c r="M191" s="3" t="s">
        <v>13</v>
      </c>
      <c r="N191" s="3">
        <v>1</v>
      </c>
      <c r="P191" s="1" t="str">
        <f t="shared" si="60"/>
        <v/>
      </c>
      <c r="R191" s="5"/>
      <c r="S191" s="5"/>
      <c r="T191" s="5"/>
      <c r="U191" s="5"/>
      <c r="V191" s="5"/>
      <c r="X191" s="1" t="str">
        <f t="shared" si="62"/>
        <v/>
      </c>
    </row>
    <row r="192" spans="1:24" x14ac:dyDescent="0.25">
      <c r="B192" s="3" t="s">
        <v>14</v>
      </c>
      <c r="C192" s="3">
        <v>29</v>
      </c>
      <c r="D192" s="4">
        <v>41711</v>
      </c>
      <c r="E192" s="3">
        <v>3</v>
      </c>
      <c r="F192" s="4">
        <v>41771</v>
      </c>
      <c r="G192" s="4">
        <v>41781</v>
      </c>
      <c r="H192" s="5">
        <v>0.1</v>
      </c>
      <c r="I192" s="5">
        <v>0.5</v>
      </c>
      <c r="J192" s="5">
        <v>0.1</v>
      </c>
      <c r="K192" s="5">
        <v>0.05</v>
      </c>
      <c r="L192" s="3">
        <v>0.16</v>
      </c>
      <c r="M192" s="3" t="s">
        <v>13</v>
      </c>
      <c r="N192" s="3">
        <v>1</v>
      </c>
      <c r="P192" s="1" t="str">
        <f t="shared" si="60"/>
        <v/>
      </c>
      <c r="R192" s="5"/>
      <c r="S192" s="5"/>
      <c r="T192" s="5"/>
      <c r="U192" s="5"/>
      <c r="V192" s="5"/>
      <c r="X192" s="1" t="str">
        <f t="shared" si="62"/>
        <v/>
      </c>
    </row>
    <row r="193" spans="1:24" x14ac:dyDescent="0.25">
      <c r="B193" s="3" t="s">
        <v>26</v>
      </c>
      <c r="C193" s="3">
        <v>29</v>
      </c>
      <c r="D193" s="4">
        <v>41711</v>
      </c>
      <c r="E193" s="3">
        <v>3</v>
      </c>
      <c r="F193" s="4">
        <v>41771</v>
      </c>
      <c r="G193" s="4">
        <v>41793</v>
      </c>
      <c r="H193" s="5">
        <v>0.35</v>
      </c>
      <c r="I193" s="5">
        <v>0.6</v>
      </c>
      <c r="J193" s="5">
        <v>0.65</v>
      </c>
      <c r="K193" s="5">
        <v>0.75</v>
      </c>
      <c r="L193" s="3">
        <v>0.18</v>
      </c>
      <c r="M193" s="3" t="s">
        <v>13</v>
      </c>
      <c r="N193" s="3">
        <v>1</v>
      </c>
      <c r="P193" s="1" t="str">
        <f t="shared" si="60"/>
        <v/>
      </c>
      <c r="R193" s="5"/>
      <c r="S193" s="5"/>
      <c r="T193" s="5"/>
      <c r="U193" s="5"/>
      <c r="V193" s="5"/>
      <c r="X193" s="1" t="str">
        <f t="shared" si="62"/>
        <v/>
      </c>
    </row>
    <row r="194" spans="1:24" s="14" customFormat="1" ht="15.75" thickBot="1" x14ac:dyDescent="0.3">
      <c r="A194" s="9"/>
      <c r="B194" s="10" t="s">
        <v>28</v>
      </c>
      <c r="C194" s="10">
        <v>29</v>
      </c>
      <c r="D194" s="12">
        <v>41711</v>
      </c>
      <c r="E194" s="10">
        <v>3</v>
      </c>
      <c r="F194" s="12">
        <v>41771</v>
      </c>
      <c r="G194" s="12">
        <v>41792</v>
      </c>
      <c r="H194" s="13">
        <v>0.04</v>
      </c>
      <c r="I194" s="13">
        <v>0.05</v>
      </c>
      <c r="J194" s="13">
        <v>0.04</v>
      </c>
      <c r="K194" s="13">
        <v>0.04</v>
      </c>
      <c r="L194" s="10">
        <v>0.18</v>
      </c>
      <c r="M194" s="10" t="s">
        <v>13</v>
      </c>
      <c r="N194" s="10">
        <v>1</v>
      </c>
      <c r="P194" s="9">
        <f t="shared" ref="P194:P259" si="80">IF(R194="","",F194-D194)</f>
        <v>60</v>
      </c>
      <c r="R194" s="13">
        <f>AVERAGE(H191:H194)</f>
        <v>0.17250000000000001</v>
      </c>
      <c r="S194" s="13">
        <f t="shared" ref="S194:V194" si="81">AVERAGE(I191:I194)</f>
        <v>0.36249999999999999</v>
      </c>
      <c r="T194" s="13">
        <f t="shared" si="81"/>
        <v>0.27250000000000002</v>
      </c>
      <c r="U194" s="13">
        <f t="shared" si="81"/>
        <v>0.28500000000000003</v>
      </c>
      <c r="V194" s="13">
        <f t="shared" si="81"/>
        <v>0.16999999999999998</v>
      </c>
      <c r="X194" s="9">
        <f t="shared" si="62"/>
        <v>0</v>
      </c>
    </row>
    <row r="195" spans="1:24" x14ac:dyDescent="0.25">
      <c r="A195" s="1">
        <v>73</v>
      </c>
      <c r="B195" s="3" t="s">
        <v>12</v>
      </c>
      <c r="C195" s="3">
        <v>30</v>
      </c>
      <c r="D195" s="4">
        <v>41737</v>
      </c>
      <c r="E195" s="3">
        <v>1</v>
      </c>
      <c r="F195" s="4">
        <v>41771</v>
      </c>
      <c r="G195" s="4">
        <v>41796</v>
      </c>
      <c r="H195" s="5">
        <v>0.01</v>
      </c>
      <c r="I195" s="5">
        <v>0.1</v>
      </c>
      <c r="J195" s="5">
        <v>0.02</v>
      </c>
      <c r="K195" s="5">
        <v>0.02</v>
      </c>
      <c r="L195" s="3">
        <v>0.06</v>
      </c>
      <c r="M195" s="3" t="s">
        <v>13</v>
      </c>
      <c r="N195" s="3">
        <v>1</v>
      </c>
      <c r="P195" s="1" t="str">
        <f t="shared" si="80"/>
        <v/>
      </c>
      <c r="R195" s="5"/>
      <c r="S195" s="5"/>
      <c r="T195" s="5"/>
      <c r="U195" s="5"/>
      <c r="V195" s="5"/>
      <c r="X195" s="1" t="str">
        <f t="shared" ref="X195:X258" si="82">IF(V195="","",IF(M195="y",1,0))</f>
        <v/>
      </c>
    </row>
    <row r="196" spans="1:24" x14ac:dyDescent="0.25">
      <c r="B196" s="3" t="s">
        <v>14</v>
      </c>
      <c r="C196" s="3">
        <v>30</v>
      </c>
      <c r="D196" s="4">
        <v>41737</v>
      </c>
      <c r="E196" s="3">
        <v>1</v>
      </c>
      <c r="F196" s="4">
        <v>41771</v>
      </c>
      <c r="G196" s="4">
        <v>41799</v>
      </c>
      <c r="H196" s="5">
        <v>0.2</v>
      </c>
      <c r="I196" s="5">
        <v>0.2</v>
      </c>
      <c r="J196" s="5">
        <v>0.05</v>
      </c>
      <c r="K196" s="5">
        <v>0.05</v>
      </c>
      <c r="L196" s="3">
        <v>0.06</v>
      </c>
      <c r="M196" s="3" t="s">
        <v>13</v>
      </c>
      <c r="N196" s="3">
        <v>1</v>
      </c>
      <c r="P196" s="1" t="str">
        <f t="shared" si="80"/>
        <v/>
      </c>
      <c r="R196" s="5"/>
      <c r="S196" s="5"/>
      <c r="T196" s="5"/>
      <c r="U196" s="5"/>
      <c r="V196" s="5"/>
      <c r="X196" s="1" t="str">
        <f t="shared" si="82"/>
        <v/>
      </c>
    </row>
    <row r="197" spans="1:24" x14ac:dyDescent="0.25">
      <c r="B197" s="3" t="s">
        <v>26</v>
      </c>
      <c r="C197" s="3">
        <v>30</v>
      </c>
      <c r="D197" s="4">
        <v>41737</v>
      </c>
      <c r="E197" s="3">
        <v>1</v>
      </c>
      <c r="F197" s="4">
        <v>41771</v>
      </c>
      <c r="G197" s="4">
        <v>41802</v>
      </c>
      <c r="H197" s="5">
        <v>0.05</v>
      </c>
      <c r="I197" s="5">
        <v>0.65</v>
      </c>
      <c r="J197" s="5">
        <v>0.65</v>
      </c>
      <c r="K197" s="5">
        <v>0.15</v>
      </c>
      <c r="L197" s="3">
        <v>0.06</v>
      </c>
      <c r="M197" s="3" t="s">
        <v>13</v>
      </c>
      <c r="N197" s="3">
        <v>1</v>
      </c>
      <c r="P197" s="1" t="str">
        <f t="shared" si="80"/>
        <v/>
      </c>
      <c r="R197" s="5"/>
      <c r="S197" s="5"/>
      <c r="T197" s="5"/>
      <c r="U197" s="5"/>
      <c r="V197" s="5"/>
      <c r="X197" s="1" t="str">
        <f t="shared" si="82"/>
        <v/>
      </c>
    </row>
    <row r="198" spans="1:24" s="14" customFormat="1" ht="15.75" thickBot="1" x14ac:dyDescent="0.3">
      <c r="A198" s="9"/>
      <c r="B198" s="10" t="s">
        <v>28</v>
      </c>
      <c r="C198" s="10">
        <v>30</v>
      </c>
      <c r="D198" s="12">
        <v>41737</v>
      </c>
      <c r="E198" s="10">
        <v>1</v>
      </c>
      <c r="F198" s="12">
        <v>41771</v>
      </c>
      <c r="G198" s="12">
        <v>41789</v>
      </c>
      <c r="H198" s="13">
        <v>0.05</v>
      </c>
      <c r="I198" s="13">
        <v>0.1</v>
      </c>
      <c r="J198" s="13">
        <v>0.05</v>
      </c>
      <c r="K198" s="13">
        <v>0.05</v>
      </c>
      <c r="L198" s="10">
        <v>0.06</v>
      </c>
      <c r="M198" s="10" t="s">
        <v>13</v>
      </c>
      <c r="N198" s="10">
        <v>1</v>
      </c>
      <c r="P198" s="9">
        <f t="shared" si="80"/>
        <v>34</v>
      </c>
      <c r="R198" s="13">
        <f>AVERAGE(H195:H198)</f>
        <v>7.7499999999999999E-2</v>
      </c>
      <c r="S198" s="13">
        <f t="shared" ref="S198:V198" si="83">AVERAGE(I195:I198)</f>
        <v>0.26250000000000001</v>
      </c>
      <c r="T198" s="13">
        <f t="shared" si="83"/>
        <v>0.1925</v>
      </c>
      <c r="U198" s="13">
        <f t="shared" si="83"/>
        <v>6.7500000000000004E-2</v>
      </c>
      <c r="V198" s="13">
        <f t="shared" si="83"/>
        <v>0.06</v>
      </c>
      <c r="X198" s="9">
        <f t="shared" si="82"/>
        <v>0</v>
      </c>
    </row>
    <row r="199" spans="1:24" x14ac:dyDescent="0.25">
      <c r="A199" s="1">
        <v>74</v>
      </c>
      <c r="B199" s="3" t="s">
        <v>12</v>
      </c>
      <c r="C199" s="3">
        <v>31</v>
      </c>
      <c r="D199" s="4">
        <v>41730</v>
      </c>
      <c r="E199" s="3">
        <v>1</v>
      </c>
      <c r="F199" s="4">
        <v>41771</v>
      </c>
      <c r="G199" s="4">
        <v>41788</v>
      </c>
      <c r="H199" s="5">
        <v>0.2</v>
      </c>
      <c r="I199" s="5">
        <v>0.7</v>
      </c>
      <c r="J199" s="5">
        <v>0.7</v>
      </c>
      <c r="K199" s="5">
        <v>0.7</v>
      </c>
      <c r="L199" s="3">
        <v>7.0000000000000007E-2</v>
      </c>
      <c r="M199" s="3" t="s">
        <v>13</v>
      </c>
      <c r="N199" s="3">
        <v>1</v>
      </c>
      <c r="P199" s="1" t="str">
        <f t="shared" si="80"/>
        <v/>
      </c>
      <c r="R199" s="5"/>
      <c r="S199" s="5"/>
      <c r="T199" s="5"/>
      <c r="U199" s="5"/>
      <c r="V199" s="5"/>
      <c r="X199" s="1" t="str">
        <f t="shared" si="82"/>
        <v/>
      </c>
    </row>
    <row r="200" spans="1:24" x14ac:dyDescent="0.25">
      <c r="B200" s="3" t="s">
        <v>14</v>
      </c>
      <c r="C200" s="3">
        <v>31</v>
      </c>
      <c r="D200" s="4">
        <v>41730</v>
      </c>
      <c r="E200" s="3">
        <v>1</v>
      </c>
      <c r="F200" s="4">
        <v>41771</v>
      </c>
      <c r="G200" s="4">
        <v>41795</v>
      </c>
      <c r="H200" s="5">
        <v>0.1</v>
      </c>
      <c r="I200" s="5">
        <v>0.8</v>
      </c>
      <c r="J200" s="5">
        <v>0.6</v>
      </c>
      <c r="K200" s="5">
        <v>0.2</v>
      </c>
      <c r="L200" s="3">
        <v>0.13</v>
      </c>
      <c r="M200" s="3" t="s">
        <v>13</v>
      </c>
      <c r="N200" s="3">
        <v>1</v>
      </c>
      <c r="P200" s="1" t="str">
        <f t="shared" si="80"/>
        <v/>
      </c>
      <c r="R200" s="5"/>
      <c r="S200" s="5"/>
      <c r="T200" s="5"/>
      <c r="U200" s="5"/>
      <c r="V200" s="5"/>
      <c r="X200" s="1" t="str">
        <f t="shared" si="82"/>
        <v/>
      </c>
    </row>
    <row r="201" spans="1:24" x14ac:dyDescent="0.25">
      <c r="B201" s="3" t="s">
        <v>26</v>
      </c>
      <c r="C201" s="3">
        <v>31</v>
      </c>
      <c r="D201" s="4">
        <v>41730</v>
      </c>
      <c r="E201" s="3">
        <v>1</v>
      </c>
      <c r="F201" s="4">
        <v>41771</v>
      </c>
      <c r="G201" s="4">
        <v>41801</v>
      </c>
      <c r="H201" s="5">
        <v>0.5</v>
      </c>
      <c r="I201" s="5">
        <v>0.75</v>
      </c>
      <c r="J201" s="5">
        <v>0.8</v>
      </c>
      <c r="K201" s="5">
        <v>0.8</v>
      </c>
      <c r="L201" s="3">
        <v>0.11</v>
      </c>
      <c r="M201" s="3" t="s">
        <v>13</v>
      </c>
      <c r="N201" s="3">
        <v>1</v>
      </c>
      <c r="P201" s="1" t="str">
        <f t="shared" si="80"/>
        <v/>
      </c>
      <c r="R201" s="5"/>
      <c r="S201" s="5"/>
      <c r="T201" s="5"/>
      <c r="U201" s="5"/>
      <c r="V201" s="5"/>
      <c r="X201" s="1" t="str">
        <f t="shared" si="82"/>
        <v/>
      </c>
    </row>
    <row r="202" spans="1:24" s="21" customFormat="1" x14ac:dyDescent="0.25">
      <c r="A202" s="16"/>
      <c r="B202" s="17" t="s">
        <v>28</v>
      </c>
      <c r="C202" s="17">
        <v>31</v>
      </c>
      <c r="D202" s="19">
        <v>41730</v>
      </c>
      <c r="E202" s="17">
        <v>1</v>
      </c>
      <c r="F202" s="19">
        <v>41771</v>
      </c>
      <c r="G202" s="19">
        <v>41796</v>
      </c>
      <c r="H202" s="20">
        <v>7.0000000000000007E-2</v>
      </c>
      <c r="I202" s="20">
        <v>0.7</v>
      </c>
      <c r="J202" s="20">
        <v>0.3</v>
      </c>
      <c r="K202" s="20">
        <v>0.25</v>
      </c>
      <c r="L202" s="17">
        <v>0.13</v>
      </c>
      <c r="M202" s="17" t="s">
        <v>13</v>
      </c>
      <c r="N202" s="17">
        <v>1</v>
      </c>
      <c r="P202" s="16">
        <f t="shared" si="80"/>
        <v>41</v>
      </c>
      <c r="R202" s="20">
        <f>AVERAGE(H199:H202)</f>
        <v>0.21750000000000003</v>
      </c>
      <c r="S202" s="20">
        <f t="shared" ref="S202:V202" si="84">AVERAGE(I199:I202)</f>
        <v>0.73750000000000004</v>
      </c>
      <c r="T202" s="20">
        <f t="shared" si="84"/>
        <v>0.59999999999999987</v>
      </c>
      <c r="U202" s="20">
        <f t="shared" si="84"/>
        <v>0.48749999999999999</v>
      </c>
      <c r="V202" s="20">
        <f t="shared" si="84"/>
        <v>0.11</v>
      </c>
      <c r="X202" s="16">
        <f t="shared" si="82"/>
        <v>0</v>
      </c>
    </row>
    <row r="203" spans="1:24" x14ac:dyDescent="0.25">
      <c r="A203" s="1">
        <v>75</v>
      </c>
      <c r="B203" s="3" t="s">
        <v>12</v>
      </c>
      <c r="C203" s="3">
        <v>31</v>
      </c>
      <c r="D203" s="4">
        <v>41730</v>
      </c>
      <c r="E203" s="3">
        <v>2</v>
      </c>
      <c r="F203" s="4">
        <v>41771</v>
      </c>
      <c r="G203" s="4">
        <v>41788</v>
      </c>
      <c r="H203" s="5">
        <v>0.1</v>
      </c>
      <c r="I203" s="5">
        <v>0.2</v>
      </c>
      <c r="J203" s="5">
        <v>0.2</v>
      </c>
      <c r="K203" s="5">
        <v>0.2</v>
      </c>
      <c r="L203" s="3">
        <v>0.06</v>
      </c>
      <c r="M203" s="3" t="s">
        <v>13</v>
      </c>
      <c r="N203" s="3">
        <v>1</v>
      </c>
      <c r="P203" s="1" t="str">
        <f t="shared" si="80"/>
        <v/>
      </c>
      <c r="R203" s="5"/>
      <c r="S203" s="5"/>
      <c r="T203" s="5"/>
      <c r="U203" s="5"/>
      <c r="V203" s="5"/>
      <c r="X203" s="1" t="str">
        <f t="shared" si="82"/>
        <v/>
      </c>
    </row>
    <row r="204" spans="1:24" x14ac:dyDescent="0.25">
      <c r="B204" s="3" t="s">
        <v>14</v>
      </c>
      <c r="C204" s="3">
        <v>31</v>
      </c>
      <c r="D204" s="4">
        <v>41730</v>
      </c>
      <c r="E204" s="3">
        <v>2</v>
      </c>
      <c r="F204" s="4">
        <v>41771</v>
      </c>
      <c r="G204" s="4">
        <v>41795</v>
      </c>
      <c r="H204" s="5">
        <v>0.1</v>
      </c>
      <c r="I204" s="5">
        <v>0.2</v>
      </c>
      <c r="J204" s="5">
        <v>0.2</v>
      </c>
      <c r="K204" s="5">
        <v>0.1</v>
      </c>
      <c r="L204" s="3">
        <v>0.02</v>
      </c>
      <c r="M204" s="3" t="s">
        <v>13</v>
      </c>
      <c r="N204" s="3">
        <v>1</v>
      </c>
      <c r="P204" s="1" t="str">
        <f t="shared" si="80"/>
        <v/>
      </c>
      <c r="R204" s="5"/>
      <c r="S204" s="5"/>
      <c r="T204" s="5"/>
      <c r="U204" s="5"/>
      <c r="V204" s="5"/>
      <c r="X204" s="1" t="str">
        <f t="shared" si="82"/>
        <v/>
      </c>
    </row>
    <row r="205" spans="1:24" x14ac:dyDescent="0.25">
      <c r="B205" s="3" t="s">
        <v>26</v>
      </c>
      <c r="C205" s="3">
        <v>31</v>
      </c>
      <c r="D205" s="4">
        <v>41730</v>
      </c>
      <c r="E205" s="3">
        <v>2</v>
      </c>
      <c r="F205" s="4">
        <v>41771</v>
      </c>
      <c r="G205" s="4">
        <v>41801</v>
      </c>
      <c r="H205" s="5">
        <v>0.15</v>
      </c>
      <c r="I205" s="5">
        <v>0.25</v>
      </c>
      <c r="J205" s="5">
        <v>0.05</v>
      </c>
      <c r="K205" s="5">
        <v>0.05</v>
      </c>
      <c r="L205" s="3">
        <v>0.02</v>
      </c>
      <c r="M205" s="3" t="s">
        <v>13</v>
      </c>
      <c r="N205" s="3">
        <v>1</v>
      </c>
      <c r="P205" s="1" t="str">
        <f t="shared" si="80"/>
        <v/>
      </c>
      <c r="R205" s="5"/>
      <c r="S205" s="5"/>
      <c r="T205" s="5"/>
      <c r="U205" s="5"/>
      <c r="V205" s="5"/>
      <c r="X205" s="1" t="str">
        <f t="shared" si="82"/>
        <v/>
      </c>
    </row>
    <row r="206" spans="1:24" s="14" customFormat="1" ht="15.75" thickBot="1" x14ac:dyDescent="0.3">
      <c r="A206" s="9"/>
      <c r="B206" s="10" t="s">
        <v>28</v>
      </c>
      <c r="C206" s="10">
        <v>31</v>
      </c>
      <c r="D206" s="12">
        <v>41730</v>
      </c>
      <c r="E206" s="10">
        <v>2</v>
      </c>
      <c r="F206" s="12">
        <v>41771</v>
      </c>
      <c r="G206" s="12">
        <v>41796</v>
      </c>
      <c r="H206" s="13">
        <v>0.04</v>
      </c>
      <c r="I206" s="13">
        <v>0.08</v>
      </c>
      <c r="J206" s="13">
        <v>0.02</v>
      </c>
      <c r="K206" s="13">
        <v>0.02</v>
      </c>
      <c r="L206" s="10">
        <v>0.02</v>
      </c>
      <c r="M206" s="10" t="s">
        <v>13</v>
      </c>
      <c r="N206" s="10">
        <v>1</v>
      </c>
      <c r="P206" s="9">
        <f t="shared" si="80"/>
        <v>41</v>
      </c>
      <c r="R206" s="13">
        <f>AVERAGE(H203:H206)</f>
        <v>9.7499999999999989E-2</v>
      </c>
      <c r="S206" s="13">
        <f t="shared" ref="S206:V206" si="85">AVERAGE(I203:I206)</f>
        <v>0.1825</v>
      </c>
      <c r="T206" s="13">
        <f t="shared" si="85"/>
        <v>0.11750000000000001</v>
      </c>
      <c r="U206" s="13">
        <f t="shared" si="85"/>
        <v>9.2500000000000013E-2</v>
      </c>
      <c r="V206" s="13">
        <f t="shared" si="85"/>
        <v>3.0000000000000002E-2</v>
      </c>
      <c r="X206" s="9">
        <f t="shared" si="82"/>
        <v>0</v>
      </c>
    </row>
    <row r="207" spans="1:24" x14ac:dyDescent="0.25">
      <c r="A207" s="1">
        <v>76</v>
      </c>
      <c r="B207" s="3" t="s">
        <v>26</v>
      </c>
      <c r="C207" s="3">
        <v>32</v>
      </c>
      <c r="D207" s="4">
        <v>41556</v>
      </c>
      <c r="E207" s="3">
        <v>1</v>
      </c>
      <c r="F207" s="4">
        <v>41793</v>
      </c>
      <c r="G207" s="4">
        <v>41808</v>
      </c>
      <c r="H207" s="5">
        <v>0.65</v>
      </c>
      <c r="I207" s="5">
        <v>0.1</v>
      </c>
      <c r="J207" s="5">
        <v>0.25</v>
      </c>
      <c r="K207" s="5">
        <v>0.05</v>
      </c>
      <c r="L207" s="3">
        <v>0.1</v>
      </c>
      <c r="M207" s="3" t="s">
        <v>13</v>
      </c>
      <c r="N207" s="3">
        <v>1</v>
      </c>
      <c r="P207" s="1" t="str">
        <f t="shared" si="80"/>
        <v/>
      </c>
      <c r="R207" s="5"/>
      <c r="S207" s="5"/>
      <c r="T207" s="5"/>
      <c r="U207" s="5"/>
      <c r="V207" s="5"/>
      <c r="X207" s="1" t="str">
        <f t="shared" si="82"/>
        <v/>
      </c>
    </row>
    <row r="208" spans="1:24" s="21" customFormat="1" x14ac:dyDescent="0.25">
      <c r="A208" s="16"/>
      <c r="B208" s="17" t="s">
        <v>28</v>
      </c>
      <c r="C208" s="17">
        <v>32</v>
      </c>
      <c r="D208" s="19">
        <v>41556</v>
      </c>
      <c r="E208" s="17">
        <v>1</v>
      </c>
      <c r="F208" s="19">
        <v>41793</v>
      </c>
      <c r="G208" s="19">
        <v>41809</v>
      </c>
      <c r="H208" s="20">
        <v>0.02</v>
      </c>
      <c r="I208" s="20">
        <v>0.25</v>
      </c>
      <c r="J208" s="20">
        <v>0.01</v>
      </c>
      <c r="K208" s="20">
        <v>0.01</v>
      </c>
      <c r="L208" s="17">
        <v>0.05</v>
      </c>
      <c r="M208" s="17" t="s">
        <v>13</v>
      </c>
      <c r="N208" s="17">
        <v>1</v>
      </c>
      <c r="P208" s="16">
        <f t="shared" si="80"/>
        <v>237</v>
      </c>
      <c r="R208" s="20">
        <f>AVERAGE(H207:H208)</f>
        <v>0.33500000000000002</v>
      </c>
      <c r="S208" s="20">
        <f t="shared" ref="S208:V208" si="86">AVERAGE(I207:I208)</f>
        <v>0.17499999999999999</v>
      </c>
      <c r="T208" s="20">
        <f t="shared" si="86"/>
        <v>0.13</v>
      </c>
      <c r="U208" s="20">
        <f t="shared" si="86"/>
        <v>3.0000000000000002E-2</v>
      </c>
      <c r="V208" s="20">
        <f t="shared" si="86"/>
        <v>7.5000000000000011E-2</v>
      </c>
      <c r="X208" s="16">
        <f t="shared" si="82"/>
        <v>0</v>
      </c>
    </row>
    <row r="209" spans="1:24" x14ac:dyDescent="0.25">
      <c r="A209" s="1">
        <v>77</v>
      </c>
      <c r="B209" s="3" t="s">
        <v>26</v>
      </c>
      <c r="C209" s="3">
        <v>32</v>
      </c>
      <c r="D209" s="4">
        <v>41556</v>
      </c>
      <c r="E209" s="3">
        <v>2</v>
      </c>
      <c r="F209" s="4">
        <v>41793</v>
      </c>
      <c r="G209" s="4">
        <v>41808</v>
      </c>
      <c r="H209" s="5">
        <v>0.55000000000000004</v>
      </c>
      <c r="I209" s="5">
        <v>0.1</v>
      </c>
      <c r="J209" s="5">
        <v>0.15</v>
      </c>
      <c r="K209" s="5">
        <v>0.05</v>
      </c>
      <c r="L209" s="3">
        <v>0.09</v>
      </c>
      <c r="M209" s="3" t="s">
        <v>13</v>
      </c>
      <c r="N209" s="3">
        <v>1</v>
      </c>
      <c r="P209" s="1" t="str">
        <f t="shared" si="80"/>
        <v/>
      </c>
      <c r="R209" s="5"/>
      <c r="S209" s="5"/>
      <c r="T209" s="5"/>
      <c r="U209" s="5"/>
      <c r="V209" s="5"/>
      <c r="X209" s="1" t="str">
        <f t="shared" si="82"/>
        <v/>
      </c>
    </row>
    <row r="210" spans="1:24" s="21" customFormat="1" x14ac:dyDescent="0.25">
      <c r="A210" s="16"/>
      <c r="B210" s="17" t="s">
        <v>28</v>
      </c>
      <c r="C210" s="17">
        <v>32</v>
      </c>
      <c r="D210" s="19">
        <v>41556</v>
      </c>
      <c r="E210" s="17">
        <v>2</v>
      </c>
      <c r="F210" s="19">
        <v>41793</v>
      </c>
      <c r="G210" s="19">
        <v>41809</v>
      </c>
      <c r="H210" s="20">
        <v>0.02</v>
      </c>
      <c r="I210" s="20">
        <v>0.25</v>
      </c>
      <c r="J210" s="20">
        <v>0.01</v>
      </c>
      <c r="K210" s="20">
        <v>0.01</v>
      </c>
      <c r="L210" s="17">
        <v>0.09</v>
      </c>
      <c r="M210" s="17" t="s">
        <v>13</v>
      </c>
      <c r="N210" s="17">
        <v>1</v>
      </c>
      <c r="P210" s="16">
        <f t="shared" si="80"/>
        <v>237</v>
      </c>
      <c r="R210" s="20">
        <f>AVERAGE(H209:H210)</f>
        <v>0.28500000000000003</v>
      </c>
      <c r="S210" s="20">
        <f t="shared" ref="S210:V210" si="87">AVERAGE(I209:I210)</f>
        <v>0.17499999999999999</v>
      </c>
      <c r="T210" s="20">
        <f t="shared" si="87"/>
        <v>0.08</v>
      </c>
      <c r="U210" s="20">
        <f t="shared" si="87"/>
        <v>3.0000000000000002E-2</v>
      </c>
      <c r="V210" s="20">
        <f t="shared" si="87"/>
        <v>0.09</v>
      </c>
      <c r="X210" s="16">
        <f t="shared" si="82"/>
        <v>0</v>
      </c>
    </row>
    <row r="211" spans="1:24" x14ac:dyDescent="0.25">
      <c r="A211" s="1">
        <v>78</v>
      </c>
      <c r="B211" s="3" t="s">
        <v>26</v>
      </c>
      <c r="C211" s="3">
        <v>32</v>
      </c>
      <c r="D211" s="4">
        <v>41556</v>
      </c>
      <c r="E211" s="3">
        <v>3</v>
      </c>
      <c r="F211" s="4">
        <v>41793</v>
      </c>
      <c r="G211" s="4">
        <v>41808</v>
      </c>
      <c r="H211" s="5">
        <v>0.25</v>
      </c>
      <c r="I211" s="5">
        <v>0.15</v>
      </c>
      <c r="J211" s="5">
        <v>0.15</v>
      </c>
      <c r="K211" s="5">
        <v>0.05</v>
      </c>
      <c r="L211" s="3">
        <v>0.06</v>
      </c>
      <c r="M211" s="3" t="s">
        <v>13</v>
      </c>
      <c r="N211" s="3">
        <v>1</v>
      </c>
      <c r="P211" s="1" t="str">
        <f t="shared" si="80"/>
        <v/>
      </c>
      <c r="R211" s="5"/>
      <c r="S211" s="5"/>
      <c r="T211" s="5"/>
      <c r="U211" s="5"/>
      <c r="V211" s="5"/>
      <c r="X211" s="1" t="str">
        <f t="shared" si="82"/>
        <v/>
      </c>
    </row>
    <row r="212" spans="1:24" s="14" customFormat="1" ht="15.75" thickBot="1" x14ac:dyDescent="0.3">
      <c r="A212" s="9"/>
      <c r="B212" s="10" t="s">
        <v>28</v>
      </c>
      <c r="C212" s="10">
        <v>32</v>
      </c>
      <c r="D212" s="12">
        <v>41556</v>
      </c>
      <c r="E212" s="10">
        <v>3</v>
      </c>
      <c r="F212" s="12">
        <v>41793</v>
      </c>
      <c r="G212" s="12">
        <v>41809</v>
      </c>
      <c r="H212" s="13">
        <v>0.02</v>
      </c>
      <c r="I212" s="13">
        <v>0.15</v>
      </c>
      <c r="J212" s="13">
        <v>0.01</v>
      </c>
      <c r="K212" s="13">
        <v>0.01</v>
      </c>
      <c r="L212" s="10">
        <v>0.06</v>
      </c>
      <c r="M212" s="10" t="s">
        <v>13</v>
      </c>
      <c r="N212" s="10">
        <v>1</v>
      </c>
      <c r="P212" s="9">
        <f t="shared" si="80"/>
        <v>237</v>
      </c>
      <c r="R212" s="13">
        <f>AVERAGE(H211:H212)</f>
        <v>0.13500000000000001</v>
      </c>
      <c r="S212" s="13">
        <f t="shared" ref="S212:V212" si="88">AVERAGE(I211:I212)</f>
        <v>0.15</v>
      </c>
      <c r="T212" s="13">
        <f t="shared" si="88"/>
        <v>0.08</v>
      </c>
      <c r="U212" s="13">
        <f t="shared" si="88"/>
        <v>3.0000000000000002E-2</v>
      </c>
      <c r="V212" s="13">
        <f t="shared" si="88"/>
        <v>0.06</v>
      </c>
      <c r="X212" s="9">
        <f t="shared" si="82"/>
        <v>0</v>
      </c>
    </row>
    <row r="213" spans="1:24" x14ac:dyDescent="0.25">
      <c r="A213" s="1">
        <v>79</v>
      </c>
      <c r="B213" s="3" t="s">
        <v>12</v>
      </c>
      <c r="C213" s="3">
        <v>33</v>
      </c>
      <c r="D213" s="4">
        <v>41753</v>
      </c>
      <c r="E213" s="3">
        <v>1</v>
      </c>
      <c r="F213" s="4">
        <v>41793</v>
      </c>
      <c r="G213" s="4">
        <v>41796</v>
      </c>
      <c r="H213" s="5">
        <v>0.2</v>
      </c>
      <c r="I213" s="5">
        <v>0.05</v>
      </c>
      <c r="J213" s="5">
        <v>0.05</v>
      </c>
      <c r="K213" s="5">
        <v>0.1</v>
      </c>
      <c r="L213" s="3">
        <v>0.33</v>
      </c>
      <c r="M213" s="3" t="s">
        <v>16</v>
      </c>
      <c r="N213" s="3">
        <v>1</v>
      </c>
      <c r="P213" s="1" t="str">
        <f t="shared" si="80"/>
        <v/>
      </c>
      <c r="R213" s="5"/>
      <c r="S213" s="5"/>
      <c r="T213" s="5"/>
      <c r="U213" s="5"/>
      <c r="V213" s="5"/>
      <c r="X213" s="1" t="str">
        <f t="shared" si="82"/>
        <v/>
      </c>
    </row>
    <row r="214" spans="1:24" x14ac:dyDescent="0.25">
      <c r="B214" s="3" t="s">
        <v>14</v>
      </c>
      <c r="C214" s="3">
        <v>33</v>
      </c>
      <c r="D214" s="4">
        <v>41753</v>
      </c>
      <c r="E214" s="3">
        <v>1</v>
      </c>
      <c r="F214" s="4">
        <v>41793</v>
      </c>
      <c r="G214" s="4">
        <v>41809</v>
      </c>
      <c r="H214" s="5">
        <v>0.1</v>
      </c>
      <c r="I214" s="5">
        <v>0.1</v>
      </c>
      <c r="J214" s="5">
        <v>0.05</v>
      </c>
      <c r="K214" s="5">
        <v>0.05</v>
      </c>
      <c r="L214" s="3">
        <v>0.63</v>
      </c>
      <c r="M214" s="3" t="s">
        <v>16</v>
      </c>
      <c r="N214" s="3">
        <v>1</v>
      </c>
      <c r="P214" s="1" t="str">
        <f t="shared" si="80"/>
        <v/>
      </c>
      <c r="R214" s="5"/>
      <c r="S214" s="5"/>
      <c r="T214" s="5"/>
      <c r="U214" s="5"/>
      <c r="V214" s="5"/>
      <c r="X214" s="1" t="str">
        <f t="shared" si="82"/>
        <v/>
      </c>
    </row>
    <row r="215" spans="1:24" s="14" customFormat="1" ht="15.75" thickBot="1" x14ac:dyDescent="0.3">
      <c r="A215" s="9"/>
      <c r="B215" s="10" t="s">
        <v>28</v>
      </c>
      <c r="C215" s="10">
        <v>33</v>
      </c>
      <c r="D215" s="12">
        <v>41753</v>
      </c>
      <c r="E215" s="10">
        <v>1</v>
      </c>
      <c r="F215" s="12">
        <v>41793</v>
      </c>
      <c r="G215" s="12">
        <v>41809</v>
      </c>
      <c r="H215" s="13">
        <v>0.02</v>
      </c>
      <c r="I215" s="13">
        <v>0.2</v>
      </c>
      <c r="J215" s="13">
        <v>0.03</v>
      </c>
      <c r="K215" s="13">
        <v>0.03</v>
      </c>
      <c r="L215" s="10">
        <v>0.63</v>
      </c>
      <c r="M215" s="10" t="s">
        <v>16</v>
      </c>
      <c r="N215" s="10">
        <v>1</v>
      </c>
      <c r="P215" s="9">
        <f t="shared" si="80"/>
        <v>40</v>
      </c>
      <c r="R215" s="13">
        <f>AVERAGE(H213:H215)</f>
        <v>0.10666666666666669</v>
      </c>
      <c r="S215" s="13">
        <f t="shared" ref="S215:V215" si="89">AVERAGE(I213:I215)</f>
        <v>0.11666666666666668</v>
      </c>
      <c r="T215" s="13">
        <f t="shared" si="89"/>
        <v>4.3333333333333335E-2</v>
      </c>
      <c r="U215" s="13">
        <f t="shared" si="89"/>
        <v>6.0000000000000005E-2</v>
      </c>
      <c r="V215" s="13">
        <f t="shared" si="89"/>
        <v>0.52999999999999992</v>
      </c>
      <c r="X215" s="9">
        <f t="shared" si="82"/>
        <v>1</v>
      </c>
    </row>
    <row r="216" spans="1:24" x14ac:dyDescent="0.25">
      <c r="A216" s="1">
        <v>80</v>
      </c>
      <c r="B216" s="3" t="s">
        <v>14</v>
      </c>
      <c r="C216" s="3">
        <v>34</v>
      </c>
      <c r="D216" s="4">
        <v>41780</v>
      </c>
      <c r="E216" s="3">
        <v>1</v>
      </c>
      <c r="F216" s="4">
        <v>41793</v>
      </c>
      <c r="G216" s="4">
        <v>41809</v>
      </c>
      <c r="H216" s="5">
        <v>0.1</v>
      </c>
      <c r="I216" s="5">
        <v>0.1</v>
      </c>
      <c r="J216" s="5">
        <v>0.05</v>
      </c>
      <c r="K216" s="5">
        <v>0.05</v>
      </c>
      <c r="L216" s="3">
        <v>7.0000000000000007E-2</v>
      </c>
      <c r="M216" s="3" t="s">
        <v>16</v>
      </c>
      <c r="N216" s="3">
        <v>1</v>
      </c>
      <c r="P216" s="1" t="str">
        <f t="shared" si="80"/>
        <v/>
      </c>
      <c r="R216" s="5"/>
      <c r="S216" s="5"/>
      <c r="T216" s="5"/>
      <c r="U216" s="5"/>
      <c r="V216" s="5"/>
      <c r="X216" s="1" t="str">
        <f t="shared" si="82"/>
        <v/>
      </c>
    </row>
    <row r="217" spans="1:24" x14ac:dyDescent="0.25">
      <c r="B217" s="3" t="s">
        <v>26</v>
      </c>
      <c r="C217" s="3">
        <v>34</v>
      </c>
      <c r="D217" s="4">
        <v>41780</v>
      </c>
      <c r="E217" s="3">
        <v>1</v>
      </c>
      <c r="F217" s="4">
        <v>41793</v>
      </c>
      <c r="G217" s="4">
        <v>41807</v>
      </c>
      <c r="H217" s="5">
        <v>0.05</v>
      </c>
      <c r="I217" s="5">
        <v>1</v>
      </c>
      <c r="J217" s="5">
        <v>0.9</v>
      </c>
      <c r="K217" s="5">
        <v>0.95</v>
      </c>
      <c r="L217" s="3">
        <v>0.06</v>
      </c>
      <c r="M217" s="3" t="s">
        <v>16</v>
      </c>
      <c r="N217" s="3">
        <v>1</v>
      </c>
      <c r="P217" s="1" t="str">
        <f t="shared" si="80"/>
        <v/>
      </c>
      <c r="R217" s="5"/>
      <c r="S217" s="5"/>
      <c r="T217" s="5"/>
      <c r="U217" s="5"/>
      <c r="V217" s="5"/>
      <c r="X217" s="1" t="str">
        <f t="shared" si="82"/>
        <v/>
      </c>
    </row>
    <row r="218" spans="1:24" s="14" customFormat="1" ht="15.75" thickBot="1" x14ac:dyDescent="0.3">
      <c r="A218" s="9"/>
      <c r="B218" s="10" t="s">
        <v>28</v>
      </c>
      <c r="C218" s="10">
        <v>34</v>
      </c>
      <c r="D218" s="12">
        <v>41780</v>
      </c>
      <c r="E218" s="10">
        <v>1</v>
      </c>
      <c r="F218" s="12">
        <v>41793</v>
      </c>
      <c r="G218" s="12">
        <v>41809</v>
      </c>
      <c r="H218" s="13">
        <v>0.06</v>
      </c>
      <c r="I218" s="13">
        <v>7.0000000000000007E-2</v>
      </c>
      <c r="J218" s="13">
        <v>0.05</v>
      </c>
      <c r="K218" s="13">
        <v>0.05</v>
      </c>
      <c r="L218" s="10">
        <v>7.0000000000000007E-2</v>
      </c>
      <c r="M218" s="10" t="s">
        <v>16</v>
      </c>
      <c r="N218" s="10">
        <v>1</v>
      </c>
      <c r="P218" s="9">
        <f t="shared" si="80"/>
        <v>13</v>
      </c>
      <c r="R218" s="13">
        <f>AVERAGE(H216:H218)</f>
        <v>7.0000000000000007E-2</v>
      </c>
      <c r="S218" s="13">
        <f t="shared" ref="S218:V218" si="90">AVERAGE(I216:I218)</f>
        <v>0.39000000000000007</v>
      </c>
      <c r="T218" s="13">
        <f t="shared" si="90"/>
        <v>0.33333333333333331</v>
      </c>
      <c r="U218" s="13">
        <f t="shared" si="90"/>
        <v>0.35000000000000003</v>
      </c>
      <c r="V218" s="13">
        <f t="shared" si="90"/>
        <v>6.6666666666666666E-2</v>
      </c>
      <c r="X218" s="9">
        <f t="shared" si="82"/>
        <v>1</v>
      </c>
    </row>
    <row r="219" spans="1:24" x14ac:dyDescent="0.25">
      <c r="A219" s="1">
        <v>81</v>
      </c>
      <c r="B219" s="3" t="s">
        <v>12</v>
      </c>
      <c r="C219" s="3">
        <v>35</v>
      </c>
      <c r="D219" s="4">
        <v>41765</v>
      </c>
      <c r="E219" s="3">
        <v>1</v>
      </c>
      <c r="F219" s="4">
        <v>41793</v>
      </c>
      <c r="G219" s="4">
        <v>41800</v>
      </c>
      <c r="H219" s="5">
        <v>0.1</v>
      </c>
      <c r="I219" s="5">
        <v>0.2</v>
      </c>
      <c r="J219" s="5">
        <v>0.2</v>
      </c>
      <c r="K219" s="5">
        <v>0.2</v>
      </c>
      <c r="L219" s="3">
        <v>0.03</v>
      </c>
      <c r="M219" s="3" t="s">
        <v>13</v>
      </c>
      <c r="N219" s="3">
        <v>1</v>
      </c>
      <c r="P219" s="1" t="str">
        <f t="shared" si="80"/>
        <v/>
      </c>
      <c r="R219" s="5"/>
      <c r="S219" s="5"/>
      <c r="T219" s="5"/>
      <c r="U219" s="5"/>
      <c r="V219" s="5"/>
      <c r="X219" s="1" t="str">
        <f t="shared" si="82"/>
        <v/>
      </c>
    </row>
    <row r="220" spans="1:24" x14ac:dyDescent="0.25">
      <c r="B220" s="3" t="s">
        <v>14</v>
      </c>
      <c r="C220" s="3">
        <v>35</v>
      </c>
      <c r="D220" s="4">
        <v>41765</v>
      </c>
      <c r="E220" s="3">
        <v>1</v>
      </c>
      <c r="F220" s="4">
        <v>41793</v>
      </c>
      <c r="G220" s="4">
        <v>41809</v>
      </c>
      <c r="H220" s="5">
        <v>7.0000000000000007E-2</v>
      </c>
      <c r="I220" s="5">
        <v>0.06</v>
      </c>
      <c r="J220" s="5">
        <v>0.03</v>
      </c>
      <c r="K220" s="5">
        <v>0.03</v>
      </c>
      <c r="L220" s="3">
        <v>0.03</v>
      </c>
      <c r="M220" s="3" t="s">
        <v>13</v>
      </c>
      <c r="N220" s="3">
        <v>1</v>
      </c>
      <c r="P220" s="1" t="str">
        <f t="shared" si="80"/>
        <v/>
      </c>
      <c r="R220" s="5"/>
      <c r="S220" s="5"/>
      <c r="T220" s="5"/>
      <c r="U220" s="5"/>
      <c r="V220" s="5"/>
      <c r="X220" s="1" t="str">
        <f t="shared" si="82"/>
        <v/>
      </c>
    </row>
    <row r="221" spans="1:24" s="21" customFormat="1" x14ac:dyDescent="0.25">
      <c r="A221" s="16"/>
      <c r="B221" s="17" t="s">
        <v>28</v>
      </c>
      <c r="C221" s="17">
        <v>35</v>
      </c>
      <c r="D221" s="19">
        <v>41765</v>
      </c>
      <c r="E221" s="17">
        <v>1</v>
      </c>
      <c r="F221" s="19">
        <v>41793</v>
      </c>
      <c r="G221" s="19">
        <v>41809</v>
      </c>
      <c r="H221" s="20">
        <v>0.15</v>
      </c>
      <c r="I221" s="20">
        <v>0.2</v>
      </c>
      <c r="J221" s="20">
        <v>0.05</v>
      </c>
      <c r="K221" s="20">
        <v>0.05</v>
      </c>
      <c r="L221" s="17">
        <v>0.03</v>
      </c>
      <c r="M221" s="17" t="s">
        <v>13</v>
      </c>
      <c r="N221" s="17">
        <v>1</v>
      </c>
      <c r="P221" s="16">
        <f t="shared" si="80"/>
        <v>28</v>
      </c>
      <c r="R221" s="20">
        <f>AVERAGE(H219:H221)</f>
        <v>0.10666666666666667</v>
      </c>
      <c r="S221" s="20">
        <f t="shared" ref="S221:V221" si="91">AVERAGE(I219:I221)</f>
        <v>0.15333333333333335</v>
      </c>
      <c r="T221" s="20">
        <f t="shared" si="91"/>
        <v>9.3333333333333338E-2</v>
      </c>
      <c r="U221" s="20">
        <f t="shared" si="91"/>
        <v>9.3333333333333338E-2</v>
      </c>
      <c r="V221" s="20">
        <f t="shared" si="91"/>
        <v>0.03</v>
      </c>
      <c r="X221" s="16">
        <f t="shared" si="82"/>
        <v>0</v>
      </c>
    </row>
    <row r="222" spans="1:24" x14ac:dyDescent="0.25">
      <c r="A222" s="1">
        <v>82</v>
      </c>
      <c r="B222" s="3" t="s">
        <v>12</v>
      </c>
      <c r="C222" s="3">
        <v>35</v>
      </c>
      <c r="D222" s="4">
        <v>41765</v>
      </c>
      <c r="E222" s="3">
        <v>2</v>
      </c>
      <c r="F222" s="4">
        <v>41793</v>
      </c>
      <c r="G222" s="4">
        <v>41800</v>
      </c>
      <c r="H222" s="5">
        <v>0.1</v>
      </c>
      <c r="I222" s="5">
        <v>0.4</v>
      </c>
      <c r="J222" s="5">
        <v>0.4</v>
      </c>
      <c r="K222" s="5">
        <v>0.05</v>
      </c>
      <c r="L222" s="3">
        <v>0.13</v>
      </c>
      <c r="M222" s="3" t="s">
        <v>13</v>
      </c>
      <c r="N222" s="3">
        <v>1</v>
      </c>
      <c r="P222" s="1" t="str">
        <f t="shared" si="80"/>
        <v/>
      </c>
      <c r="R222" s="5"/>
      <c r="S222" s="5"/>
      <c r="T222" s="5"/>
      <c r="U222" s="5"/>
      <c r="V222" s="5"/>
      <c r="X222" s="1" t="str">
        <f t="shared" si="82"/>
        <v/>
      </c>
    </row>
    <row r="223" spans="1:24" x14ac:dyDescent="0.25">
      <c r="B223" s="3" t="s">
        <v>14</v>
      </c>
      <c r="C223" s="3">
        <v>35</v>
      </c>
      <c r="D223" s="4">
        <v>41765</v>
      </c>
      <c r="E223" s="3">
        <v>2</v>
      </c>
      <c r="F223" s="4">
        <v>41793</v>
      </c>
      <c r="G223" s="4">
        <v>41809</v>
      </c>
      <c r="H223" s="5">
        <v>0.02</v>
      </c>
      <c r="I223" s="5">
        <v>0.15</v>
      </c>
      <c r="J223" s="5">
        <v>0.1</v>
      </c>
      <c r="K223" s="5">
        <v>0.01</v>
      </c>
      <c r="L223" s="3">
        <v>0.06</v>
      </c>
      <c r="M223" s="3" t="s">
        <v>13</v>
      </c>
      <c r="N223" s="3">
        <v>1</v>
      </c>
      <c r="P223" s="1" t="str">
        <f t="shared" si="80"/>
        <v/>
      </c>
      <c r="R223" s="5"/>
      <c r="S223" s="5"/>
      <c r="T223" s="5"/>
      <c r="U223" s="5"/>
      <c r="V223" s="5"/>
      <c r="X223" s="1" t="str">
        <f t="shared" si="82"/>
        <v/>
      </c>
    </row>
    <row r="224" spans="1:24" s="14" customFormat="1" ht="15.75" thickBot="1" x14ac:dyDescent="0.3">
      <c r="A224" s="9"/>
      <c r="B224" s="10" t="s">
        <v>28</v>
      </c>
      <c r="C224" s="10">
        <v>35</v>
      </c>
      <c r="D224" s="12">
        <v>41765</v>
      </c>
      <c r="E224" s="10">
        <v>2</v>
      </c>
      <c r="F224" s="12">
        <v>41793</v>
      </c>
      <c r="G224" s="12">
        <v>41809</v>
      </c>
      <c r="H224" s="13">
        <v>0.15</v>
      </c>
      <c r="I224" s="13">
        <v>0.15</v>
      </c>
      <c r="J224" s="13">
        <v>0.2</v>
      </c>
      <c r="K224" s="13">
        <v>0.2</v>
      </c>
      <c r="L224" s="10">
        <v>0.06</v>
      </c>
      <c r="M224" s="10" t="s">
        <v>13</v>
      </c>
      <c r="N224" s="10">
        <v>1</v>
      </c>
      <c r="P224" s="9">
        <f t="shared" si="80"/>
        <v>28</v>
      </c>
      <c r="R224" s="13">
        <f>AVERAGE(H222:H224)</f>
        <v>9.0000000000000011E-2</v>
      </c>
      <c r="S224" s="13">
        <f t="shared" ref="S224:V224" si="92">AVERAGE(I222:I224)</f>
        <v>0.23333333333333336</v>
      </c>
      <c r="T224" s="13">
        <f t="shared" si="92"/>
        <v>0.23333333333333331</v>
      </c>
      <c r="U224" s="13">
        <f t="shared" si="92"/>
        <v>8.666666666666667E-2</v>
      </c>
      <c r="V224" s="13">
        <f t="shared" si="92"/>
        <v>8.3333333333333329E-2</v>
      </c>
      <c r="X224" s="9">
        <f t="shared" si="82"/>
        <v>0</v>
      </c>
    </row>
    <row r="225" spans="1:24" x14ac:dyDescent="0.25">
      <c r="A225" s="1">
        <v>83</v>
      </c>
      <c r="B225" s="3" t="s">
        <v>29</v>
      </c>
      <c r="C225" s="3">
        <v>36</v>
      </c>
      <c r="D225" s="4">
        <v>41775</v>
      </c>
      <c r="E225" s="3">
        <v>3</v>
      </c>
      <c r="F225" s="4">
        <v>41793</v>
      </c>
      <c r="G225" s="4">
        <v>41809</v>
      </c>
      <c r="H225" s="5">
        <v>0.25</v>
      </c>
      <c r="I225" s="5">
        <v>0.3</v>
      </c>
      <c r="J225" s="5">
        <v>0.2</v>
      </c>
      <c r="K225" s="5">
        <v>0.2</v>
      </c>
      <c r="L225" s="3">
        <v>0.03</v>
      </c>
      <c r="M225" s="3" t="s">
        <v>13</v>
      </c>
      <c r="N225" s="3">
        <v>1</v>
      </c>
      <c r="P225" s="1" t="str">
        <f t="shared" si="80"/>
        <v/>
      </c>
      <c r="R225" s="5"/>
      <c r="S225" s="5"/>
      <c r="T225" s="5"/>
      <c r="U225" s="5"/>
      <c r="V225" s="5"/>
      <c r="X225" s="1" t="str">
        <f t="shared" si="82"/>
        <v/>
      </c>
    </row>
    <row r="226" spans="1:24" x14ac:dyDescent="0.25">
      <c r="B226" s="3" t="s">
        <v>26</v>
      </c>
      <c r="C226" s="3">
        <v>36</v>
      </c>
      <c r="D226" s="4">
        <v>41775</v>
      </c>
      <c r="E226" s="3">
        <v>3</v>
      </c>
      <c r="F226" s="4">
        <v>41793</v>
      </c>
      <c r="G226" s="4">
        <v>41807</v>
      </c>
      <c r="H226" s="5">
        <v>0.35</v>
      </c>
      <c r="I226" s="5">
        <v>0.6</v>
      </c>
      <c r="J226" s="5">
        <v>0.55000000000000004</v>
      </c>
      <c r="K226" s="5">
        <v>0.3</v>
      </c>
      <c r="L226" s="3">
        <v>0.03</v>
      </c>
      <c r="M226" s="3" t="s">
        <v>13</v>
      </c>
      <c r="N226" s="3">
        <v>1</v>
      </c>
      <c r="P226" s="1" t="str">
        <f t="shared" si="80"/>
        <v/>
      </c>
      <c r="R226" s="5"/>
      <c r="S226" s="5"/>
      <c r="T226" s="5"/>
      <c r="U226" s="5"/>
      <c r="V226" s="5"/>
      <c r="X226" s="1" t="str">
        <f t="shared" si="82"/>
        <v/>
      </c>
    </row>
    <row r="227" spans="1:24" s="14" customFormat="1" ht="15.75" thickBot="1" x14ac:dyDescent="0.3">
      <c r="A227" s="9"/>
      <c r="B227" s="10" t="s">
        <v>28</v>
      </c>
      <c r="C227" s="10">
        <v>36</v>
      </c>
      <c r="D227" s="12">
        <v>41775</v>
      </c>
      <c r="E227" s="10">
        <v>3</v>
      </c>
      <c r="F227" s="12">
        <v>41793</v>
      </c>
      <c r="G227" s="12">
        <v>41809</v>
      </c>
      <c r="H227" s="13">
        <v>0.02</v>
      </c>
      <c r="I227" s="13">
        <v>0.3</v>
      </c>
      <c r="J227" s="13">
        <v>0.15</v>
      </c>
      <c r="K227" s="13">
        <v>0.01</v>
      </c>
      <c r="L227" s="10">
        <v>0.03</v>
      </c>
      <c r="M227" s="10" t="s">
        <v>13</v>
      </c>
      <c r="N227" s="10">
        <v>1</v>
      </c>
      <c r="P227" s="9">
        <f t="shared" si="80"/>
        <v>18</v>
      </c>
      <c r="R227" s="13">
        <f>AVERAGE(H225:H227)</f>
        <v>0.20666666666666667</v>
      </c>
      <c r="S227" s="13">
        <f t="shared" ref="S227:V227" si="93">AVERAGE(I225:I227)</f>
        <v>0.39999999999999997</v>
      </c>
      <c r="T227" s="13">
        <f t="shared" si="93"/>
        <v>0.3</v>
      </c>
      <c r="U227" s="13">
        <f t="shared" si="93"/>
        <v>0.17</v>
      </c>
      <c r="V227" s="13">
        <f t="shared" si="93"/>
        <v>0.03</v>
      </c>
      <c r="X227" s="9">
        <f t="shared" si="82"/>
        <v>0</v>
      </c>
    </row>
    <row r="228" spans="1:24" x14ac:dyDescent="0.25">
      <c r="A228" s="1">
        <v>84</v>
      </c>
      <c r="B228" s="3" t="s">
        <v>29</v>
      </c>
      <c r="C228" s="3">
        <v>37</v>
      </c>
      <c r="D228" s="4">
        <v>41775</v>
      </c>
      <c r="E228" s="3">
        <v>2</v>
      </c>
      <c r="F228" s="4">
        <v>41793</v>
      </c>
      <c r="G228" s="4">
        <v>41809</v>
      </c>
      <c r="H228" s="5">
        <v>0.05</v>
      </c>
      <c r="I228" s="5">
        <v>0.25</v>
      </c>
      <c r="J228" s="5">
        <v>0.15</v>
      </c>
      <c r="K228" s="5">
        <v>0.1</v>
      </c>
      <c r="L228" s="3">
        <v>0.09</v>
      </c>
      <c r="M228" s="3" t="s">
        <v>13</v>
      </c>
      <c r="N228" s="3">
        <v>1</v>
      </c>
      <c r="P228" s="1" t="str">
        <f t="shared" si="80"/>
        <v/>
      </c>
      <c r="R228" s="5"/>
      <c r="S228" s="5"/>
      <c r="T228" s="5"/>
      <c r="U228" s="5"/>
      <c r="V228" s="5"/>
      <c r="X228" s="1" t="str">
        <f t="shared" si="82"/>
        <v/>
      </c>
    </row>
    <row r="229" spans="1:24" x14ac:dyDescent="0.25">
      <c r="B229" s="3" t="s">
        <v>26</v>
      </c>
      <c r="C229" s="3">
        <v>37</v>
      </c>
      <c r="D229" s="4">
        <v>41775</v>
      </c>
      <c r="E229" s="3">
        <v>2</v>
      </c>
      <c r="F229" s="4">
        <v>41793</v>
      </c>
      <c r="G229" s="4">
        <v>41807</v>
      </c>
      <c r="H229" s="5">
        <v>0.4</v>
      </c>
      <c r="I229" s="5">
        <v>0.5</v>
      </c>
      <c r="J229" s="5">
        <v>0.5</v>
      </c>
      <c r="K229" s="5">
        <v>0.65</v>
      </c>
      <c r="L229" s="3">
        <v>0.11</v>
      </c>
      <c r="M229" s="3" t="s">
        <v>13</v>
      </c>
      <c r="N229" s="3">
        <v>1</v>
      </c>
      <c r="P229" s="1" t="str">
        <f t="shared" si="80"/>
        <v/>
      </c>
      <c r="R229" s="5"/>
      <c r="S229" s="5"/>
      <c r="T229" s="5"/>
      <c r="U229" s="5"/>
      <c r="V229" s="5"/>
      <c r="X229" s="1" t="str">
        <f t="shared" si="82"/>
        <v/>
      </c>
    </row>
    <row r="230" spans="1:24" s="14" customFormat="1" ht="15.75" thickBot="1" x14ac:dyDescent="0.3">
      <c r="A230" s="9"/>
      <c r="B230" s="10" t="s">
        <v>28</v>
      </c>
      <c r="C230" s="10">
        <v>37</v>
      </c>
      <c r="D230" s="12">
        <v>41775</v>
      </c>
      <c r="E230" s="10">
        <v>2</v>
      </c>
      <c r="F230" s="12">
        <v>41793</v>
      </c>
      <c r="G230" s="12">
        <v>41809</v>
      </c>
      <c r="H230" s="13">
        <v>0.03</v>
      </c>
      <c r="I230" s="13">
        <v>0.2</v>
      </c>
      <c r="J230" s="13">
        <v>0.15</v>
      </c>
      <c r="K230" s="13">
        <v>0.15</v>
      </c>
      <c r="L230" s="10">
        <v>0.09</v>
      </c>
      <c r="M230" s="10" t="s">
        <v>13</v>
      </c>
      <c r="N230" s="10">
        <v>1</v>
      </c>
      <c r="P230" s="9">
        <f t="shared" si="80"/>
        <v>18</v>
      </c>
      <c r="R230" s="13">
        <f>AVERAGE(H228:H230)</f>
        <v>0.16</v>
      </c>
      <c r="S230" s="13">
        <f t="shared" ref="S230:V230" si="94">AVERAGE(I228:I230)</f>
        <v>0.31666666666666665</v>
      </c>
      <c r="T230" s="13">
        <f t="shared" si="94"/>
        <v>0.26666666666666666</v>
      </c>
      <c r="U230" s="13">
        <f t="shared" si="94"/>
        <v>0.3</v>
      </c>
      <c r="V230" s="13">
        <f t="shared" si="94"/>
        <v>9.6666666666666679E-2</v>
      </c>
      <c r="X230" s="9">
        <f t="shared" si="82"/>
        <v>0</v>
      </c>
    </row>
    <row r="231" spans="1:24" x14ac:dyDescent="0.25">
      <c r="A231" s="1">
        <v>85</v>
      </c>
      <c r="B231" s="3" t="s">
        <v>12</v>
      </c>
      <c r="C231" s="3">
        <v>38</v>
      </c>
      <c r="D231" s="4">
        <v>41746</v>
      </c>
      <c r="E231" s="3">
        <v>1</v>
      </c>
      <c r="F231" s="4">
        <v>41793</v>
      </c>
      <c r="G231" s="4">
        <v>41796</v>
      </c>
      <c r="H231" s="5">
        <v>0.2</v>
      </c>
      <c r="I231" s="5">
        <v>0.8</v>
      </c>
      <c r="J231" s="5">
        <v>0.8</v>
      </c>
      <c r="K231" s="5">
        <v>0.75</v>
      </c>
      <c r="L231" s="3">
        <v>0.28000000000000003</v>
      </c>
      <c r="M231" s="3" t="s">
        <v>13</v>
      </c>
      <c r="N231" s="3">
        <v>1</v>
      </c>
      <c r="P231" s="1" t="str">
        <f t="shared" si="80"/>
        <v/>
      </c>
      <c r="R231" s="5"/>
      <c r="S231" s="5"/>
      <c r="T231" s="5"/>
      <c r="U231" s="5"/>
      <c r="V231" s="5"/>
      <c r="X231" s="1" t="str">
        <f t="shared" si="82"/>
        <v/>
      </c>
    </row>
    <row r="232" spans="1:24" x14ac:dyDescent="0.25">
      <c r="B232" s="3" t="s">
        <v>14</v>
      </c>
      <c r="C232" s="3">
        <v>38</v>
      </c>
      <c r="D232" s="4">
        <v>41746</v>
      </c>
      <c r="E232" s="3">
        <v>1</v>
      </c>
      <c r="F232" s="4">
        <v>41793</v>
      </c>
      <c r="G232" s="4">
        <v>41809</v>
      </c>
      <c r="H232" s="5">
        <v>0.3</v>
      </c>
      <c r="I232" s="5">
        <v>0.75</v>
      </c>
      <c r="J232" s="5">
        <v>0.75</v>
      </c>
      <c r="K232" s="5">
        <v>0.75</v>
      </c>
      <c r="L232" s="3">
        <v>7.0000000000000007E-2</v>
      </c>
      <c r="M232" s="3" t="s">
        <v>13</v>
      </c>
      <c r="N232" s="3">
        <v>1</v>
      </c>
      <c r="P232" s="1" t="str">
        <f t="shared" si="80"/>
        <v/>
      </c>
      <c r="R232" s="5"/>
      <c r="S232" s="5"/>
      <c r="T232" s="5"/>
      <c r="U232" s="5"/>
      <c r="V232" s="5"/>
      <c r="X232" s="1" t="str">
        <f t="shared" si="82"/>
        <v/>
      </c>
    </row>
    <row r="233" spans="1:24" s="14" customFormat="1" ht="15.75" thickBot="1" x14ac:dyDescent="0.3">
      <c r="A233" s="9"/>
      <c r="B233" s="10" t="s">
        <v>28</v>
      </c>
      <c r="C233" s="10">
        <v>38</v>
      </c>
      <c r="D233" s="12">
        <v>41746</v>
      </c>
      <c r="E233" s="10">
        <v>1</v>
      </c>
      <c r="F233" s="12">
        <v>41793</v>
      </c>
      <c r="G233" s="12">
        <v>41809</v>
      </c>
      <c r="H233" s="13">
        <v>0.25</v>
      </c>
      <c r="I233" s="13">
        <v>0.85</v>
      </c>
      <c r="J233" s="13">
        <v>0.05</v>
      </c>
      <c r="K233" s="13">
        <v>0.05</v>
      </c>
      <c r="L233" s="10">
        <v>7.0000000000000007E-2</v>
      </c>
      <c r="M233" s="10" t="s">
        <v>13</v>
      </c>
      <c r="N233" s="10">
        <v>1</v>
      </c>
      <c r="P233" s="9">
        <f t="shared" si="80"/>
        <v>47</v>
      </c>
      <c r="R233" s="13">
        <f>AVERAGE(H231:H233)</f>
        <v>0.25</v>
      </c>
      <c r="S233" s="13">
        <f t="shared" ref="S233:V233" si="95">AVERAGE(I231:I233)</f>
        <v>0.79999999999999993</v>
      </c>
      <c r="T233" s="13">
        <f t="shared" si="95"/>
        <v>0.53333333333333333</v>
      </c>
      <c r="U233" s="13">
        <f t="shared" si="95"/>
        <v>0.51666666666666672</v>
      </c>
      <c r="V233" s="13">
        <f t="shared" si="95"/>
        <v>0.14000000000000001</v>
      </c>
      <c r="X233" s="9">
        <f t="shared" si="82"/>
        <v>0</v>
      </c>
    </row>
    <row r="234" spans="1:24" s="52" customFormat="1" ht="15.75" thickBot="1" x14ac:dyDescent="0.3">
      <c r="A234" s="47">
        <v>86</v>
      </c>
      <c r="B234" s="48" t="s">
        <v>12</v>
      </c>
      <c r="C234" s="48">
        <v>39</v>
      </c>
      <c r="D234" s="50">
        <v>41758</v>
      </c>
      <c r="E234" s="48">
        <v>1</v>
      </c>
      <c r="F234" s="50">
        <v>41799</v>
      </c>
      <c r="G234" s="50">
        <v>41802</v>
      </c>
      <c r="H234" s="51">
        <v>0.3</v>
      </c>
      <c r="I234" s="51">
        <v>0.7</v>
      </c>
      <c r="J234" s="51">
        <v>0.8</v>
      </c>
      <c r="K234" s="51">
        <v>0.8</v>
      </c>
      <c r="L234" s="48">
        <v>0.92</v>
      </c>
      <c r="M234" s="48" t="s">
        <v>16</v>
      </c>
      <c r="N234" s="48">
        <v>1</v>
      </c>
      <c r="P234" s="47">
        <f t="shared" si="80"/>
        <v>41</v>
      </c>
      <c r="R234" s="51">
        <f>H234</f>
        <v>0.3</v>
      </c>
      <c r="S234" s="51">
        <f t="shared" ref="S234:V234" si="96">I234</f>
        <v>0.7</v>
      </c>
      <c r="T234" s="51">
        <f t="shared" si="96"/>
        <v>0.8</v>
      </c>
      <c r="U234" s="51">
        <f t="shared" si="96"/>
        <v>0.8</v>
      </c>
      <c r="V234" s="51">
        <f t="shared" si="96"/>
        <v>0.92</v>
      </c>
      <c r="X234" s="47">
        <f t="shared" si="82"/>
        <v>1</v>
      </c>
    </row>
    <row r="235" spans="1:24" s="14" customFormat="1" ht="15.75" thickBot="1" x14ac:dyDescent="0.3">
      <c r="A235" s="9">
        <v>87</v>
      </c>
      <c r="B235" s="10" t="s">
        <v>12</v>
      </c>
      <c r="C235" s="10">
        <v>39</v>
      </c>
      <c r="D235" s="12">
        <v>41758</v>
      </c>
      <c r="E235" s="10">
        <v>2</v>
      </c>
      <c r="F235" s="12">
        <v>41799</v>
      </c>
      <c r="G235" s="12">
        <v>41802</v>
      </c>
      <c r="H235" s="13">
        <v>0.9</v>
      </c>
      <c r="I235" s="13">
        <v>0.95</v>
      </c>
      <c r="J235" s="13">
        <v>0.95</v>
      </c>
      <c r="K235" s="13">
        <v>0.95</v>
      </c>
      <c r="L235" s="10">
        <v>0.93</v>
      </c>
      <c r="M235" s="10" t="s">
        <v>16</v>
      </c>
      <c r="N235" s="10">
        <v>0</v>
      </c>
      <c r="P235" s="9">
        <f t="shared" si="80"/>
        <v>41</v>
      </c>
      <c r="R235" s="13">
        <f>H235</f>
        <v>0.9</v>
      </c>
      <c r="S235" s="13">
        <f t="shared" ref="S235" si="97">I235</f>
        <v>0.95</v>
      </c>
      <c r="T235" s="13">
        <f t="shared" ref="T235" si="98">J235</f>
        <v>0.95</v>
      </c>
      <c r="U235" s="13">
        <f t="shared" ref="U235" si="99">K235</f>
        <v>0.95</v>
      </c>
      <c r="V235" s="13">
        <f t="shared" ref="V235" si="100">L235</f>
        <v>0.93</v>
      </c>
      <c r="X235" s="9">
        <f t="shared" si="82"/>
        <v>1</v>
      </c>
    </row>
    <row r="236" spans="1:24" x14ac:dyDescent="0.25">
      <c r="A236" s="1">
        <v>88</v>
      </c>
      <c r="B236" s="3" t="s">
        <v>12</v>
      </c>
      <c r="C236" s="3">
        <v>40</v>
      </c>
      <c r="D236" s="4">
        <v>41781</v>
      </c>
      <c r="E236" s="3">
        <v>1</v>
      </c>
      <c r="F236" s="4">
        <v>41799</v>
      </c>
      <c r="G236" s="4">
        <v>41802</v>
      </c>
      <c r="H236" s="5">
        <v>0.2</v>
      </c>
      <c r="I236" s="5">
        <v>0.5</v>
      </c>
      <c r="J236" s="5">
        <v>0.5</v>
      </c>
      <c r="K236" s="5">
        <v>0.5</v>
      </c>
      <c r="L236" s="3">
        <v>0.25</v>
      </c>
      <c r="M236" s="3" t="s">
        <v>13</v>
      </c>
      <c r="N236" s="3">
        <v>1</v>
      </c>
      <c r="P236" s="1" t="str">
        <f t="shared" si="80"/>
        <v/>
      </c>
      <c r="R236" s="5"/>
      <c r="S236" s="5"/>
      <c r="T236" s="5"/>
      <c r="U236" s="5"/>
      <c r="V236" s="5"/>
      <c r="X236" s="1" t="str">
        <f t="shared" si="82"/>
        <v/>
      </c>
    </row>
    <row r="237" spans="1:24" s="21" customFormat="1" x14ac:dyDescent="0.25">
      <c r="A237" s="16"/>
      <c r="B237" s="17" t="s">
        <v>26</v>
      </c>
      <c r="C237" s="17">
        <v>40</v>
      </c>
      <c r="D237" s="19">
        <v>41781</v>
      </c>
      <c r="E237" s="17">
        <v>1</v>
      </c>
      <c r="F237" s="19">
        <v>41799</v>
      </c>
      <c r="G237" s="19">
        <v>41813</v>
      </c>
      <c r="H237" s="20">
        <v>0.65</v>
      </c>
      <c r="I237" s="20">
        <v>0.75</v>
      </c>
      <c r="J237" s="20">
        <v>0.65</v>
      </c>
      <c r="K237" s="20">
        <v>0.2</v>
      </c>
      <c r="L237" s="17">
        <v>0.16</v>
      </c>
      <c r="M237" s="17" t="s">
        <v>13</v>
      </c>
      <c r="N237" s="17">
        <v>1</v>
      </c>
      <c r="P237" s="16">
        <f t="shared" si="80"/>
        <v>18</v>
      </c>
      <c r="R237" s="20">
        <f>AVERAGE(H236:H237)</f>
        <v>0.42500000000000004</v>
      </c>
      <c r="S237" s="20">
        <f t="shared" ref="S237:V237" si="101">AVERAGE(I236:I237)</f>
        <v>0.625</v>
      </c>
      <c r="T237" s="20">
        <f t="shared" si="101"/>
        <v>0.57499999999999996</v>
      </c>
      <c r="U237" s="20">
        <f t="shared" si="101"/>
        <v>0.35</v>
      </c>
      <c r="V237" s="20">
        <f t="shared" si="101"/>
        <v>0.20500000000000002</v>
      </c>
      <c r="X237" s="16">
        <f t="shared" si="82"/>
        <v>0</v>
      </c>
    </row>
    <row r="238" spans="1:24" x14ac:dyDescent="0.25">
      <c r="A238" s="1">
        <v>89</v>
      </c>
      <c r="B238" s="3" t="s">
        <v>12</v>
      </c>
      <c r="C238" s="3">
        <v>40</v>
      </c>
      <c r="D238" s="4">
        <v>41781</v>
      </c>
      <c r="E238" s="3">
        <v>2</v>
      </c>
      <c r="F238" s="4">
        <v>41799</v>
      </c>
      <c r="G238" s="4">
        <v>41802</v>
      </c>
      <c r="H238" s="5">
        <v>0.2</v>
      </c>
      <c r="I238" s="5">
        <v>0.5</v>
      </c>
      <c r="J238" s="5">
        <v>0.5</v>
      </c>
      <c r="K238" s="5">
        <v>0.5</v>
      </c>
      <c r="L238" s="3">
        <v>0.21</v>
      </c>
      <c r="M238" s="3" t="s">
        <v>16</v>
      </c>
      <c r="N238" s="3">
        <v>1</v>
      </c>
      <c r="P238" s="1" t="str">
        <f t="shared" si="80"/>
        <v/>
      </c>
      <c r="R238" s="5"/>
      <c r="S238" s="5"/>
      <c r="T238" s="5"/>
      <c r="U238" s="5"/>
      <c r="V238" s="5"/>
      <c r="X238" s="1" t="str">
        <f t="shared" si="82"/>
        <v/>
      </c>
    </row>
    <row r="239" spans="1:24" s="14" customFormat="1" ht="15.75" thickBot="1" x14ac:dyDescent="0.3">
      <c r="A239" s="9"/>
      <c r="B239" s="10" t="s">
        <v>26</v>
      </c>
      <c r="C239" s="10">
        <v>40</v>
      </c>
      <c r="D239" s="12">
        <v>41781</v>
      </c>
      <c r="E239" s="10">
        <v>2</v>
      </c>
      <c r="F239" s="12">
        <v>41799</v>
      </c>
      <c r="G239" s="12">
        <v>41813</v>
      </c>
      <c r="H239" s="13">
        <v>0.7</v>
      </c>
      <c r="I239" s="13">
        <v>0.99</v>
      </c>
      <c r="J239" s="13">
        <v>0.9</v>
      </c>
      <c r="K239" s="13">
        <v>0.9</v>
      </c>
      <c r="L239" s="10">
        <v>0.35</v>
      </c>
      <c r="M239" s="10" t="s">
        <v>16</v>
      </c>
      <c r="N239" s="10">
        <v>1</v>
      </c>
      <c r="P239" s="9">
        <f t="shared" si="80"/>
        <v>18</v>
      </c>
      <c r="R239" s="13">
        <f>AVERAGE(H238:H239)</f>
        <v>0.44999999999999996</v>
      </c>
      <c r="S239" s="13">
        <f t="shared" ref="S239:V239" si="102">AVERAGE(I238:I239)</f>
        <v>0.745</v>
      </c>
      <c r="T239" s="13">
        <f t="shared" si="102"/>
        <v>0.7</v>
      </c>
      <c r="U239" s="13">
        <f t="shared" si="102"/>
        <v>0.7</v>
      </c>
      <c r="V239" s="13">
        <f t="shared" si="102"/>
        <v>0.27999999999999997</v>
      </c>
      <c r="X239" s="9">
        <f t="shared" si="82"/>
        <v>1</v>
      </c>
    </row>
    <row r="240" spans="1:24" x14ac:dyDescent="0.25">
      <c r="A240" s="1">
        <v>90</v>
      </c>
      <c r="B240" s="3" t="s">
        <v>12</v>
      </c>
      <c r="C240" s="3">
        <v>41</v>
      </c>
      <c r="D240" s="4">
        <v>41749</v>
      </c>
      <c r="E240" s="3">
        <v>1</v>
      </c>
      <c r="F240" s="4">
        <v>41799</v>
      </c>
      <c r="G240" s="4">
        <v>41802</v>
      </c>
      <c r="H240" s="5">
        <v>0.1</v>
      </c>
      <c r="I240" s="5">
        <v>0.45</v>
      </c>
      <c r="J240" s="5">
        <v>0.35</v>
      </c>
      <c r="K240" s="5">
        <v>0.25</v>
      </c>
      <c r="L240" s="3">
        <v>0.25</v>
      </c>
      <c r="M240" s="3" t="s">
        <v>13</v>
      </c>
      <c r="N240" s="3">
        <v>0</v>
      </c>
      <c r="P240" s="1" t="str">
        <f t="shared" si="80"/>
        <v/>
      </c>
      <c r="R240" s="5"/>
      <c r="S240" s="5"/>
      <c r="T240" s="5"/>
      <c r="U240" s="5"/>
      <c r="V240" s="5"/>
      <c r="X240" s="1" t="str">
        <f t="shared" si="82"/>
        <v/>
      </c>
    </row>
    <row r="241" spans="1:24" s="21" customFormat="1" x14ac:dyDescent="0.25">
      <c r="A241" s="16"/>
      <c r="B241" s="17" t="s">
        <v>26</v>
      </c>
      <c r="C241" s="17">
        <v>41</v>
      </c>
      <c r="D241" s="19">
        <v>41749</v>
      </c>
      <c r="E241" s="17">
        <v>1</v>
      </c>
      <c r="F241" s="19">
        <v>41799</v>
      </c>
      <c r="G241" s="19">
        <v>41809</v>
      </c>
      <c r="H241" s="20">
        <v>0.4</v>
      </c>
      <c r="I241" s="20">
        <v>0.3</v>
      </c>
      <c r="J241" s="20">
        <v>0.2</v>
      </c>
      <c r="K241" s="20">
        <v>0.4</v>
      </c>
      <c r="L241" s="17">
        <v>0.24</v>
      </c>
      <c r="M241" s="17" t="s">
        <v>13</v>
      </c>
      <c r="N241" s="17">
        <v>0</v>
      </c>
      <c r="P241" s="16">
        <f t="shared" si="80"/>
        <v>50</v>
      </c>
      <c r="R241" s="20">
        <f>AVERAGE(H240:H241)</f>
        <v>0.25</v>
      </c>
      <c r="S241" s="20">
        <f t="shared" ref="S241:V241" si="103">AVERAGE(I240:I241)</f>
        <v>0.375</v>
      </c>
      <c r="T241" s="20">
        <f t="shared" si="103"/>
        <v>0.27500000000000002</v>
      </c>
      <c r="U241" s="20">
        <f t="shared" si="103"/>
        <v>0.32500000000000001</v>
      </c>
      <c r="V241" s="20">
        <f t="shared" si="103"/>
        <v>0.245</v>
      </c>
      <c r="X241" s="16">
        <f t="shared" si="82"/>
        <v>0</v>
      </c>
    </row>
    <row r="242" spans="1:24" x14ac:dyDescent="0.25">
      <c r="A242" s="1">
        <v>91</v>
      </c>
      <c r="B242" s="3" t="s">
        <v>12</v>
      </c>
      <c r="C242" s="3">
        <v>41</v>
      </c>
      <c r="D242" s="4">
        <v>41749</v>
      </c>
      <c r="E242" s="3">
        <v>2</v>
      </c>
      <c r="F242" s="4">
        <v>41799</v>
      </c>
      <c r="G242" s="4">
        <v>41802</v>
      </c>
      <c r="H242" s="5">
        <v>0.1</v>
      </c>
      <c r="I242" s="5">
        <v>0.45</v>
      </c>
      <c r="J242" s="5">
        <v>0.35</v>
      </c>
      <c r="K242" s="5">
        <v>0.25</v>
      </c>
      <c r="L242" s="3">
        <v>0.23</v>
      </c>
      <c r="M242" s="3" t="s">
        <v>13</v>
      </c>
      <c r="N242" s="3">
        <v>0</v>
      </c>
      <c r="P242" s="1" t="str">
        <f t="shared" si="80"/>
        <v/>
      </c>
      <c r="R242" s="5"/>
      <c r="S242" s="5"/>
      <c r="T242" s="5"/>
      <c r="U242" s="5"/>
      <c r="V242" s="5"/>
      <c r="X242" s="1" t="str">
        <f t="shared" si="82"/>
        <v/>
      </c>
    </row>
    <row r="243" spans="1:24" s="21" customFormat="1" x14ac:dyDescent="0.25">
      <c r="A243" s="16"/>
      <c r="B243" s="17" t="s">
        <v>26</v>
      </c>
      <c r="C243" s="17">
        <v>41</v>
      </c>
      <c r="D243" s="19">
        <v>41749</v>
      </c>
      <c r="E243" s="17">
        <v>2</v>
      </c>
      <c r="F243" s="19">
        <v>41799</v>
      </c>
      <c r="G243" s="19">
        <v>41809</v>
      </c>
      <c r="H243" s="20">
        <v>0.4</v>
      </c>
      <c r="I243" s="20">
        <v>0.3</v>
      </c>
      <c r="J243" s="20">
        <v>0.2</v>
      </c>
      <c r="K243" s="20">
        <v>0.4</v>
      </c>
      <c r="L243" s="17">
        <v>0.22</v>
      </c>
      <c r="M243" s="17" t="s">
        <v>13</v>
      </c>
      <c r="N243" s="17">
        <v>0</v>
      </c>
      <c r="P243" s="16">
        <f t="shared" si="80"/>
        <v>50</v>
      </c>
      <c r="R243" s="20">
        <f>AVERAGE(H242:H243)</f>
        <v>0.25</v>
      </c>
      <c r="S243" s="20">
        <f t="shared" ref="S243:V243" si="104">AVERAGE(I242:I243)</f>
        <v>0.375</v>
      </c>
      <c r="T243" s="20">
        <f t="shared" si="104"/>
        <v>0.27500000000000002</v>
      </c>
      <c r="U243" s="20">
        <f t="shared" si="104"/>
        <v>0.32500000000000001</v>
      </c>
      <c r="V243" s="20">
        <f t="shared" si="104"/>
        <v>0.22500000000000001</v>
      </c>
      <c r="X243" s="16">
        <f t="shared" si="82"/>
        <v>0</v>
      </c>
    </row>
    <row r="244" spans="1:24" x14ac:dyDescent="0.25">
      <c r="A244" s="1">
        <v>92</v>
      </c>
      <c r="B244" s="3" t="s">
        <v>12</v>
      </c>
      <c r="C244" s="3">
        <v>41</v>
      </c>
      <c r="D244" s="4">
        <v>41749</v>
      </c>
      <c r="E244" s="3">
        <v>3</v>
      </c>
      <c r="F244" s="4">
        <v>41799</v>
      </c>
      <c r="G244" s="4">
        <v>41802</v>
      </c>
      <c r="H244" s="5">
        <v>0.1</v>
      </c>
      <c r="I244" s="5">
        <v>0.65</v>
      </c>
      <c r="J244" s="5">
        <v>0.6</v>
      </c>
      <c r="K244" s="5">
        <v>0.5</v>
      </c>
      <c r="L244" s="3">
        <v>0.09</v>
      </c>
      <c r="M244" s="3" t="s">
        <v>13</v>
      </c>
      <c r="N244" s="3">
        <v>0</v>
      </c>
      <c r="P244" s="1" t="str">
        <f t="shared" si="80"/>
        <v/>
      </c>
      <c r="R244" s="5"/>
      <c r="S244" s="5"/>
      <c r="T244" s="5"/>
      <c r="U244" s="5"/>
      <c r="V244" s="5"/>
      <c r="X244" s="1" t="str">
        <f t="shared" si="82"/>
        <v/>
      </c>
    </row>
    <row r="245" spans="1:24" s="21" customFormat="1" x14ac:dyDescent="0.25">
      <c r="A245" s="16"/>
      <c r="B245" s="17" t="s">
        <v>26</v>
      </c>
      <c r="C245" s="17">
        <v>41</v>
      </c>
      <c r="D245" s="19">
        <v>41749</v>
      </c>
      <c r="E245" s="17">
        <v>3</v>
      </c>
      <c r="F245" s="19">
        <v>41799</v>
      </c>
      <c r="G245" s="19">
        <v>41809</v>
      </c>
      <c r="H245" s="20">
        <v>0.25</v>
      </c>
      <c r="I245" s="20">
        <v>0.55000000000000004</v>
      </c>
      <c r="J245" s="20">
        <v>0.45</v>
      </c>
      <c r="K245" s="20">
        <v>0.25</v>
      </c>
      <c r="L245" s="17">
        <v>0.09</v>
      </c>
      <c r="M245" s="17" t="s">
        <v>13</v>
      </c>
      <c r="N245" s="17">
        <v>0</v>
      </c>
      <c r="P245" s="16">
        <f t="shared" si="80"/>
        <v>50</v>
      </c>
      <c r="R245" s="20">
        <f>AVERAGE(H244:H245)</f>
        <v>0.17499999999999999</v>
      </c>
      <c r="S245" s="20">
        <f t="shared" ref="S245:V245" si="105">AVERAGE(I244:I245)</f>
        <v>0.60000000000000009</v>
      </c>
      <c r="T245" s="20">
        <f t="shared" si="105"/>
        <v>0.52500000000000002</v>
      </c>
      <c r="U245" s="20">
        <f t="shared" si="105"/>
        <v>0.375</v>
      </c>
      <c r="V245" s="20">
        <f t="shared" si="105"/>
        <v>0.09</v>
      </c>
      <c r="X245" s="16">
        <f t="shared" si="82"/>
        <v>0</v>
      </c>
    </row>
    <row r="246" spans="1:24" x14ac:dyDescent="0.25">
      <c r="A246" s="1">
        <v>93</v>
      </c>
      <c r="B246" s="3" t="s">
        <v>12</v>
      </c>
      <c r="C246" s="3">
        <v>41</v>
      </c>
      <c r="D246" s="4">
        <v>41749</v>
      </c>
      <c r="E246" s="3">
        <v>4</v>
      </c>
      <c r="F246" s="4">
        <v>41799</v>
      </c>
      <c r="G246" s="4">
        <v>41802</v>
      </c>
      <c r="H246" s="5">
        <v>0.1</v>
      </c>
      <c r="I246" s="5">
        <v>0.6</v>
      </c>
      <c r="J246" s="5">
        <v>0.6</v>
      </c>
      <c r="K246" s="5">
        <v>0.55000000000000004</v>
      </c>
      <c r="L246" s="3">
        <v>0.28000000000000003</v>
      </c>
      <c r="M246" s="3" t="s">
        <v>13</v>
      </c>
      <c r="N246" s="3">
        <v>0</v>
      </c>
      <c r="P246" s="1" t="str">
        <f t="shared" si="80"/>
        <v/>
      </c>
      <c r="R246" s="5"/>
      <c r="S246" s="5"/>
      <c r="T246" s="5"/>
      <c r="U246" s="5"/>
      <c r="V246" s="5"/>
      <c r="X246" s="1" t="str">
        <f t="shared" si="82"/>
        <v/>
      </c>
    </row>
    <row r="247" spans="1:24" s="21" customFormat="1" x14ac:dyDescent="0.25">
      <c r="A247" s="16"/>
      <c r="B247" s="17" t="s">
        <v>26</v>
      </c>
      <c r="C247" s="17">
        <v>41</v>
      </c>
      <c r="D247" s="19">
        <v>41749</v>
      </c>
      <c r="E247" s="17">
        <v>4</v>
      </c>
      <c r="F247" s="19">
        <v>41799</v>
      </c>
      <c r="G247" s="19">
        <v>41809</v>
      </c>
      <c r="H247" s="20">
        <v>0.3</v>
      </c>
      <c r="I247" s="20">
        <v>0.3</v>
      </c>
      <c r="J247" s="20">
        <v>0.25</v>
      </c>
      <c r="K247" s="20">
        <v>0.3</v>
      </c>
      <c r="L247" s="17">
        <v>0.25</v>
      </c>
      <c r="M247" s="17" t="s">
        <v>13</v>
      </c>
      <c r="N247" s="17">
        <v>0</v>
      </c>
      <c r="P247" s="16">
        <f t="shared" si="80"/>
        <v>50</v>
      </c>
      <c r="R247" s="20">
        <f>AVERAGE(H246:H247)</f>
        <v>0.2</v>
      </c>
      <c r="S247" s="20">
        <f t="shared" ref="S247:V247" si="106">AVERAGE(I246:I247)</f>
        <v>0.44999999999999996</v>
      </c>
      <c r="T247" s="20">
        <f t="shared" si="106"/>
        <v>0.42499999999999999</v>
      </c>
      <c r="U247" s="20">
        <f t="shared" si="106"/>
        <v>0.42500000000000004</v>
      </c>
      <c r="V247" s="20">
        <f t="shared" si="106"/>
        <v>0.26500000000000001</v>
      </c>
      <c r="X247" s="16">
        <f t="shared" si="82"/>
        <v>0</v>
      </c>
    </row>
    <row r="248" spans="1:24" x14ac:dyDescent="0.25">
      <c r="A248" s="1">
        <v>94</v>
      </c>
      <c r="B248" s="3" t="s">
        <v>12</v>
      </c>
      <c r="C248" s="3">
        <v>41</v>
      </c>
      <c r="D248" s="4">
        <v>41749</v>
      </c>
      <c r="E248" s="3">
        <v>5</v>
      </c>
      <c r="F248" s="4">
        <v>41799</v>
      </c>
      <c r="G248" s="4">
        <v>41802</v>
      </c>
      <c r="H248" s="5">
        <v>0.1</v>
      </c>
      <c r="I248" s="5">
        <v>0.05</v>
      </c>
      <c r="J248" s="5">
        <v>0.01</v>
      </c>
      <c r="K248" s="5">
        <v>0</v>
      </c>
      <c r="L248" s="3">
        <v>0.04</v>
      </c>
      <c r="M248" s="3" t="s">
        <v>13</v>
      </c>
      <c r="N248" s="3">
        <v>1</v>
      </c>
      <c r="P248" s="1" t="str">
        <f t="shared" si="80"/>
        <v/>
      </c>
      <c r="R248" s="5"/>
      <c r="S248" s="5"/>
      <c r="T248" s="5"/>
      <c r="U248" s="5"/>
      <c r="V248" s="5"/>
      <c r="X248" s="1" t="str">
        <f t="shared" si="82"/>
        <v/>
      </c>
    </row>
    <row r="249" spans="1:24" s="21" customFormat="1" x14ac:dyDescent="0.25">
      <c r="A249" s="16"/>
      <c r="B249" s="17" t="s">
        <v>26</v>
      </c>
      <c r="C249" s="17">
        <v>41</v>
      </c>
      <c r="D249" s="19">
        <v>41749</v>
      </c>
      <c r="E249" s="17">
        <v>5</v>
      </c>
      <c r="F249" s="19">
        <v>41799</v>
      </c>
      <c r="G249" s="19">
        <v>41809</v>
      </c>
      <c r="H249" s="20">
        <v>0.25</v>
      </c>
      <c r="I249" s="20">
        <v>0.1</v>
      </c>
      <c r="J249" s="20">
        <v>0.05</v>
      </c>
      <c r="K249" s="20">
        <v>0.1</v>
      </c>
      <c r="L249" s="17">
        <v>0.03</v>
      </c>
      <c r="M249" s="17" t="s">
        <v>13</v>
      </c>
      <c r="N249" s="17">
        <v>1</v>
      </c>
      <c r="P249" s="16">
        <f t="shared" si="80"/>
        <v>50</v>
      </c>
      <c r="R249" s="20">
        <f>AVERAGE(H248:H249)</f>
        <v>0.17499999999999999</v>
      </c>
      <c r="S249" s="20">
        <f t="shared" ref="S249:V249" si="107">AVERAGE(I248:I249)</f>
        <v>7.5000000000000011E-2</v>
      </c>
      <c r="T249" s="20">
        <f t="shared" si="107"/>
        <v>3.0000000000000002E-2</v>
      </c>
      <c r="U249" s="20">
        <f t="shared" si="107"/>
        <v>0.05</v>
      </c>
      <c r="V249" s="20">
        <f t="shared" si="107"/>
        <v>3.5000000000000003E-2</v>
      </c>
      <c r="X249" s="16">
        <f t="shared" si="82"/>
        <v>0</v>
      </c>
    </row>
    <row r="250" spans="1:24" x14ac:dyDescent="0.25">
      <c r="A250" s="1">
        <v>95</v>
      </c>
      <c r="B250" s="3" t="s">
        <v>12</v>
      </c>
      <c r="C250" s="3">
        <v>41</v>
      </c>
      <c r="D250" s="4">
        <v>41749</v>
      </c>
      <c r="E250" s="3">
        <v>6</v>
      </c>
      <c r="F250" s="4">
        <v>41799</v>
      </c>
      <c r="G250" s="4">
        <v>41802</v>
      </c>
      <c r="H250" s="5">
        <v>0.1</v>
      </c>
      <c r="I250" s="5">
        <v>0.75</v>
      </c>
      <c r="J250" s="5">
        <v>0.7</v>
      </c>
      <c r="K250" s="5">
        <v>0.5</v>
      </c>
      <c r="L250" s="3">
        <v>0.21</v>
      </c>
      <c r="M250" s="3" t="s">
        <v>13</v>
      </c>
      <c r="N250" s="3">
        <v>0</v>
      </c>
      <c r="P250" s="1" t="str">
        <f t="shared" si="80"/>
        <v/>
      </c>
      <c r="R250" s="5"/>
      <c r="S250" s="5"/>
      <c r="T250" s="5"/>
      <c r="U250" s="5"/>
      <c r="V250" s="5"/>
      <c r="X250" s="1" t="str">
        <f t="shared" si="82"/>
        <v/>
      </c>
    </row>
    <row r="251" spans="1:24" s="21" customFormat="1" x14ac:dyDescent="0.25">
      <c r="A251" s="16"/>
      <c r="B251" s="17" t="s">
        <v>26</v>
      </c>
      <c r="C251" s="17">
        <v>41</v>
      </c>
      <c r="D251" s="19">
        <v>41749</v>
      </c>
      <c r="E251" s="17">
        <v>6</v>
      </c>
      <c r="F251" s="19">
        <v>41799</v>
      </c>
      <c r="G251" s="19">
        <v>41809</v>
      </c>
      <c r="H251" s="20">
        <v>0.4</v>
      </c>
      <c r="I251" s="20">
        <v>0.5</v>
      </c>
      <c r="J251" s="20">
        <v>0.4</v>
      </c>
      <c r="K251" s="20">
        <v>0.1</v>
      </c>
      <c r="L251" s="17">
        <v>0.18</v>
      </c>
      <c r="M251" s="17" t="s">
        <v>13</v>
      </c>
      <c r="N251" s="17">
        <v>0</v>
      </c>
      <c r="P251" s="16">
        <f t="shared" si="80"/>
        <v>50</v>
      </c>
      <c r="R251" s="20">
        <f>AVERAGE(H250:H251)</f>
        <v>0.25</v>
      </c>
      <c r="S251" s="20">
        <f t="shared" ref="S251:V251" si="108">AVERAGE(I250:I251)</f>
        <v>0.625</v>
      </c>
      <c r="T251" s="20">
        <f t="shared" si="108"/>
        <v>0.55000000000000004</v>
      </c>
      <c r="U251" s="20">
        <f t="shared" si="108"/>
        <v>0.3</v>
      </c>
      <c r="V251" s="20">
        <f t="shared" si="108"/>
        <v>0.19500000000000001</v>
      </c>
      <c r="X251" s="16">
        <f t="shared" si="82"/>
        <v>0</v>
      </c>
    </row>
    <row r="252" spans="1:24" x14ac:dyDescent="0.25">
      <c r="A252" s="1">
        <v>96</v>
      </c>
      <c r="B252" s="3" t="s">
        <v>12</v>
      </c>
      <c r="C252" s="3">
        <v>41</v>
      </c>
      <c r="D252" s="4">
        <v>41749</v>
      </c>
      <c r="E252" s="3">
        <v>7</v>
      </c>
      <c r="F252" s="4">
        <v>41799</v>
      </c>
      <c r="G252" s="4">
        <v>41802</v>
      </c>
      <c r="H252" s="5">
        <v>0.1</v>
      </c>
      <c r="I252" s="5">
        <v>0.05</v>
      </c>
      <c r="J252" s="5">
        <v>0.05</v>
      </c>
      <c r="K252" s="5">
        <v>0.05</v>
      </c>
      <c r="L252" s="3">
        <v>7.0000000000000007E-2</v>
      </c>
      <c r="M252" s="3" t="s">
        <v>13</v>
      </c>
      <c r="N252" s="3">
        <v>0</v>
      </c>
      <c r="P252" s="1" t="str">
        <f t="shared" si="80"/>
        <v/>
      </c>
      <c r="R252" s="5"/>
      <c r="S252" s="5"/>
      <c r="T252" s="5"/>
      <c r="U252" s="5"/>
      <c r="V252" s="5"/>
      <c r="X252" s="1" t="str">
        <f t="shared" si="82"/>
        <v/>
      </c>
    </row>
    <row r="253" spans="1:24" s="21" customFormat="1" x14ac:dyDescent="0.25">
      <c r="A253" s="16"/>
      <c r="B253" s="17" t="s">
        <v>26</v>
      </c>
      <c r="C253" s="17">
        <v>41</v>
      </c>
      <c r="D253" s="19">
        <v>41749</v>
      </c>
      <c r="E253" s="17">
        <v>7</v>
      </c>
      <c r="F253" s="19">
        <v>41799</v>
      </c>
      <c r="G253" s="19">
        <v>41809</v>
      </c>
      <c r="H253" s="20">
        <v>0.1</v>
      </c>
      <c r="I253" s="20">
        <v>0.05</v>
      </c>
      <c r="J253" s="20">
        <v>0.05</v>
      </c>
      <c r="K253" s="20">
        <v>0.05</v>
      </c>
      <c r="L253" s="17">
        <v>7.0000000000000007E-2</v>
      </c>
      <c r="M253" s="17" t="s">
        <v>13</v>
      </c>
      <c r="N253" s="17">
        <v>0</v>
      </c>
      <c r="P253" s="16">
        <f t="shared" si="80"/>
        <v>50</v>
      </c>
      <c r="R253" s="20">
        <f>AVERAGE(H252:H253)</f>
        <v>0.1</v>
      </c>
      <c r="S253" s="20">
        <f t="shared" ref="S253:V253" si="109">AVERAGE(I252:I253)</f>
        <v>0.05</v>
      </c>
      <c r="T253" s="20">
        <f t="shared" si="109"/>
        <v>0.05</v>
      </c>
      <c r="U253" s="20">
        <f t="shared" si="109"/>
        <v>0.05</v>
      </c>
      <c r="V253" s="20">
        <f t="shared" si="109"/>
        <v>7.0000000000000007E-2</v>
      </c>
      <c r="X253" s="16">
        <f t="shared" si="82"/>
        <v>0</v>
      </c>
    </row>
    <row r="254" spans="1:24" x14ac:dyDescent="0.25">
      <c r="A254" s="1">
        <v>97</v>
      </c>
      <c r="B254" s="3" t="s">
        <v>12</v>
      </c>
      <c r="C254" s="3">
        <v>41</v>
      </c>
      <c r="D254" s="4">
        <v>41749</v>
      </c>
      <c r="E254" s="3">
        <v>8</v>
      </c>
      <c r="F254" s="4">
        <v>41799</v>
      </c>
      <c r="G254" s="4">
        <v>41802</v>
      </c>
      <c r="H254" s="5">
        <v>0.1</v>
      </c>
      <c r="I254" s="5">
        <v>0.35</v>
      </c>
      <c r="J254" s="5">
        <v>0.3</v>
      </c>
      <c r="K254" s="5">
        <v>0.1</v>
      </c>
      <c r="L254" s="3">
        <v>0.09</v>
      </c>
      <c r="M254" s="3" t="s">
        <v>13</v>
      </c>
      <c r="N254" s="3">
        <v>0</v>
      </c>
      <c r="P254" s="1" t="str">
        <f t="shared" si="80"/>
        <v/>
      </c>
      <c r="R254" s="5"/>
      <c r="S254" s="5"/>
      <c r="T254" s="5"/>
      <c r="U254" s="5"/>
      <c r="V254" s="5"/>
      <c r="X254" s="1" t="str">
        <f t="shared" si="82"/>
        <v/>
      </c>
    </row>
    <row r="255" spans="1:24" s="21" customFormat="1" x14ac:dyDescent="0.25">
      <c r="A255" s="16"/>
      <c r="B255" s="17" t="s">
        <v>26</v>
      </c>
      <c r="C255" s="17">
        <v>41</v>
      </c>
      <c r="D255" s="19">
        <v>41749</v>
      </c>
      <c r="E255" s="17">
        <v>8</v>
      </c>
      <c r="F255" s="19">
        <v>41799</v>
      </c>
      <c r="G255" s="19">
        <v>41809</v>
      </c>
      <c r="H255" s="20">
        <v>0.1</v>
      </c>
      <c r="I255" s="20">
        <v>0.1</v>
      </c>
      <c r="J255" s="20">
        <v>0.1</v>
      </c>
      <c r="K255" s="20">
        <v>0.1</v>
      </c>
      <c r="L255" s="17">
        <v>0.08</v>
      </c>
      <c r="M255" s="17" t="s">
        <v>13</v>
      </c>
      <c r="N255" s="17">
        <v>0</v>
      </c>
      <c r="P255" s="16">
        <f t="shared" si="80"/>
        <v>50</v>
      </c>
      <c r="R255" s="20">
        <f>AVERAGE(H254:H255)</f>
        <v>0.1</v>
      </c>
      <c r="S255" s="20">
        <f t="shared" ref="S255:V255" si="110">AVERAGE(I254:I255)</f>
        <v>0.22499999999999998</v>
      </c>
      <c r="T255" s="20">
        <f t="shared" si="110"/>
        <v>0.2</v>
      </c>
      <c r="U255" s="20">
        <f t="shared" si="110"/>
        <v>0.1</v>
      </c>
      <c r="V255" s="20">
        <f t="shared" si="110"/>
        <v>8.4999999999999992E-2</v>
      </c>
      <c r="X255" s="16">
        <f t="shared" si="82"/>
        <v>0</v>
      </c>
    </row>
    <row r="256" spans="1:24" x14ac:dyDescent="0.25">
      <c r="A256" s="1">
        <v>98</v>
      </c>
      <c r="B256" s="3" t="s">
        <v>12</v>
      </c>
      <c r="C256" s="3">
        <v>41</v>
      </c>
      <c r="D256" s="4">
        <v>41749</v>
      </c>
      <c r="E256" s="3">
        <v>9</v>
      </c>
      <c r="F256" s="4">
        <v>41799</v>
      </c>
      <c r="G256" s="4">
        <v>41802</v>
      </c>
      <c r="H256" s="5">
        <v>0.1</v>
      </c>
      <c r="I256" s="5">
        <v>0.05</v>
      </c>
      <c r="J256" s="5">
        <v>0.05</v>
      </c>
      <c r="K256" s="5">
        <v>0.05</v>
      </c>
      <c r="L256" s="3">
        <v>0.28999999999999998</v>
      </c>
      <c r="M256" s="3" t="s">
        <v>13</v>
      </c>
      <c r="N256" s="3">
        <v>0</v>
      </c>
      <c r="P256" s="1" t="str">
        <f t="shared" si="80"/>
        <v/>
      </c>
      <c r="R256" s="5"/>
      <c r="S256" s="5"/>
      <c r="T256" s="5"/>
      <c r="U256" s="5"/>
      <c r="V256" s="5"/>
      <c r="X256" s="1" t="str">
        <f t="shared" si="82"/>
        <v/>
      </c>
    </row>
    <row r="257" spans="1:24" s="21" customFormat="1" x14ac:dyDescent="0.25">
      <c r="A257" s="16"/>
      <c r="B257" s="17" t="s">
        <v>26</v>
      </c>
      <c r="C257" s="17">
        <v>41</v>
      </c>
      <c r="D257" s="19">
        <v>41749</v>
      </c>
      <c r="E257" s="17">
        <v>9</v>
      </c>
      <c r="F257" s="19">
        <v>41799</v>
      </c>
      <c r="G257" s="19">
        <v>41809</v>
      </c>
      <c r="H257" s="20">
        <v>0.6</v>
      </c>
      <c r="I257" s="20">
        <v>0.5</v>
      </c>
      <c r="J257" s="20">
        <v>0.45</v>
      </c>
      <c r="K257" s="20">
        <v>0.6</v>
      </c>
      <c r="L257" s="17">
        <v>0.26</v>
      </c>
      <c r="M257" s="17" t="s">
        <v>13</v>
      </c>
      <c r="N257" s="17">
        <v>0</v>
      </c>
      <c r="P257" s="16">
        <f t="shared" si="80"/>
        <v>50</v>
      </c>
      <c r="R257" s="20">
        <f>AVERAGE(H256:H257)</f>
        <v>0.35</v>
      </c>
      <c r="S257" s="20">
        <f t="shared" ref="S257:V257" si="111">AVERAGE(I256:I257)</f>
        <v>0.27500000000000002</v>
      </c>
      <c r="T257" s="20">
        <f t="shared" si="111"/>
        <v>0.25</v>
      </c>
      <c r="U257" s="20">
        <f t="shared" si="111"/>
        <v>0.32500000000000001</v>
      </c>
      <c r="V257" s="20">
        <f t="shared" si="111"/>
        <v>0.27500000000000002</v>
      </c>
      <c r="X257" s="16">
        <f t="shared" si="82"/>
        <v>0</v>
      </c>
    </row>
    <row r="258" spans="1:24" x14ac:dyDescent="0.25">
      <c r="A258" s="1">
        <v>99</v>
      </c>
      <c r="B258" s="3" t="s">
        <v>12</v>
      </c>
      <c r="C258" s="3">
        <v>41</v>
      </c>
      <c r="D258" s="4">
        <v>41749</v>
      </c>
      <c r="E258" s="3">
        <v>10</v>
      </c>
      <c r="F258" s="4">
        <v>41799</v>
      </c>
      <c r="G258" s="4">
        <v>41802</v>
      </c>
      <c r="H258" s="5">
        <v>0.1</v>
      </c>
      <c r="I258" s="5">
        <v>0.05</v>
      </c>
      <c r="J258" s="5">
        <v>0.05</v>
      </c>
      <c r="K258" s="5">
        <v>0.05</v>
      </c>
      <c r="L258" s="3">
        <v>0.19</v>
      </c>
      <c r="M258" s="3" t="s">
        <v>13</v>
      </c>
      <c r="N258" s="3">
        <v>0</v>
      </c>
      <c r="P258" s="1" t="str">
        <f t="shared" si="80"/>
        <v/>
      </c>
      <c r="R258" s="5"/>
      <c r="S258" s="5"/>
      <c r="T258" s="5"/>
      <c r="U258" s="5"/>
      <c r="V258" s="5"/>
      <c r="X258" s="1" t="str">
        <f t="shared" si="82"/>
        <v/>
      </c>
    </row>
    <row r="259" spans="1:24" s="21" customFormat="1" x14ac:dyDescent="0.25">
      <c r="A259" s="16"/>
      <c r="B259" s="17" t="s">
        <v>26</v>
      </c>
      <c r="C259" s="17">
        <v>41</v>
      </c>
      <c r="D259" s="19">
        <v>41749</v>
      </c>
      <c r="E259" s="17">
        <v>10</v>
      </c>
      <c r="F259" s="19">
        <v>41799</v>
      </c>
      <c r="G259" s="19">
        <v>41809</v>
      </c>
      <c r="H259" s="20">
        <v>0.6</v>
      </c>
      <c r="I259" s="20">
        <v>0.5</v>
      </c>
      <c r="J259" s="20">
        <v>0.45</v>
      </c>
      <c r="K259" s="20">
        <v>0.6</v>
      </c>
      <c r="L259" s="17">
        <v>0.15</v>
      </c>
      <c r="M259" s="17" t="s">
        <v>13</v>
      </c>
      <c r="N259" s="17">
        <v>0</v>
      </c>
      <c r="P259" s="16">
        <f t="shared" si="80"/>
        <v>50</v>
      </c>
      <c r="R259" s="20">
        <f>AVERAGE(H258:H259)</f>
        <v>0.35</v>
      </c>
      <c r="S259" s="20">
        <f t="shared" ref="S259:V259" si="112">AVERAGE(I258:I259)</f>
        <v>0.27500000000000002</v>
      </c>
      <c r="T259" s="20">
        <f t="shared" si="112"/>
        <v>0.25</v>
      </c>
      <c r="U259" s="20">
        <f t="shared" si="112"/>
        <v>0.32500000000000001</v>
      </c>
      <c r="V259" s="20">
        <f t="shared" si="112"/>
        <v>0.16999999999999998</v>
      </c>
      <c r="X259" s="16">
        <f t="shared" ref="X259" si="113">IF(V259="","",IF(M259="y",1,0))</f>
        <v>0</v>
      </c>
    </row>
    <row r="260" spans="1:24" x14ac:dyDescent="0.25">
      <c r="B260" s="3"/>
      <c r="C260" s="3"/>
      <c r="D260" s="4"/>
      <c r="E260" s="3"/>
      <c r="F260" s="4"/>
      <c r="G260" s="4"/>
      <c r="H260" s="5"/>
      <c r="I260" s="5"/>
      <c r="J260" s="5"/>
      <c r="K260" s="5"/>
      <c r="L260" s="3"/>
      <c r="M260" s="3"/>
      <c r="R260" s="5"/>
      <c r="S260" s="5"/>
      <c r="T260" s="5"/>
      <c r="U260" s="5"/>
      <c r="V260" s="5"/>
    </row>
    <row r="261" spans="1:24" x14ac:dyDescent="0.25">
      <c r="B261" s="3"/>
      <c r="C261" s="3"/>
      <c r="D261" s="4"/>
      <c r="E261" s="3"/>
      <c r="F261" s="4"/>
      <c r="G261" s="4"/>
      <c r="H261" s="5"/>
      <c r="I261" s="5"/>
      <c r="J261" s="5"/>
      <c r="K261" s="5"/>
      <c r="L261" s="3"/>
      <c r="M261" s="3"/>
      <c r="R261" s="5"/>
      <c r="S261" s="5"/>
      <c r="T261" s="5"/>
      <c r="U261" s="5"/>
      <c r="V261" s="5"/>
    </row>
    <row r="262" spans="1:24" x14ac:dyDescent="0.25">
      <c r="B262" s="3"/>
      <c r="C262" s="3"/>
      <c r="D262" s="4"/>
      <c r="E262" s="3"/>
      <c r="F262" s="4"/>
      <c r="G262" s="4"/>
      <c r="H262" s="5"/>
      <c r="I262" s="5"/>
      <c r="J262" s="5"/>
      <c r="K262" s="5"/>
      <c r="L262" s="3"/>
      <c r="M262" s="3"/>
      <c r="R262" s="5"/>
      <c r="S262" s="5"/>
      <c r="T262" s="5"/>
      <c r="U262" s="5"/>
      <c r="V262" s="5"/>
    </row>
    <row r="263" spans="1:24" x14ac:dyDescent="0.25">
      <c r="B263" s="3"/>
      <c r="C263" s="3"/>
      <c r="D263" s="4"/>
      <c r="E263" s="3"/>
      <c r="F263" s="4"/>
      <c r="G263" s="4"/>
      <c r="H263" s="5"/>
      <c r="I263" s="5"/>
      <c r="J263" s="5"/>
      <c r="K263" s="5"/>
      <c r="L263" s="3"/>
      <c r="M263" s="3"/>
      <c r="R263" s="5"/>
      <c r="S263" s="5"/>
      <c r="T263" s="5"/>
      <c r="U263" s="5"/>
      <c r="V263" s="5"/>
    </row>
    <row r="264" spans="1:24" x14ac:dyDescent="0.25">
      <c r="B264" s="3"/>
      <c r="C264" s="3"/>
      <c r="D264" s="4"/>
      <c r="E264" s="3"/>
      <c r="F264" s="4"/>
      <c r="G264" s="4"/>
      <c r="H264" s="5"/>
      <c r="I264" s="5"/>
      <c r="J264" s="5"/>
      <c r="K264" s="5"/>
      <c r="L264" s="3"/>
      <c r="M264" s="3"/>
      <c r="R264" s="5"/>
      <c r="S264" s="5"/>
      <c r="T264" s="5"/>
      <c r="U264" s="5"/>
      <c r="V264" s="5"/>
    </row>
    <row r="265" spans="1:24" x14ac:dyDescent="0.25">
      <c r="B265" s="3"/>
      <c r="C265" s="3"/>
      <c r="D265" s="4"/>
      <c r="E265" s="3"/>
      <c r="F265" s="4"/>
      <c r="G265" s="4"/>
      <c r="H265" s="5"/>
      <c r="I265" s="5"/>
      <c r="J265" s="5"/>
      <c r="K265" s="5"/>
      <c r="L265" s="3"/>
      <c r="M265" s="3"/>
      <c r="R265" s="5"/>
      <c r="S265" s="5"/>
      <c r="T265" s="5"/>
      <c r="U265" s="5"/>
      <c r="V265" s="5"/>
    </row>
    <row r="266" spans="1:24" x14ac:dyDescent="0.25">
      <c r="B266" s="3"/>
      <c r="C266" s="3"/>
      <c r="D266" s="4"/>
      <c r="E266" s="3"/>
      <c r="F266" s="4"/>
      <c r="G266" s="4"/>
      <c r="H266" s="5"/>
      <c r="I266" s="5"/>
      <c r="J266" s="5"/>
      <c r="K266" s="5"/>
      <c r="L266" s="3"/>
      <c r="M266" s="3"/>
      <c r="R266" s="5"/>
      <c r="S266" s="5"/>
      <c r="T266" s="5"/>
      <c r="U266" s="5"/>
      <c r="V266" s="5"/>
    </row>
    <row r="267" spans="1:24" x14ac:dyDescent="0.25">
      <c r="B267" s="3"/>
      <c r="C267" s="3"/>
      <c r="D267" s="4"/>
      <c r="E267" s="3"/>
      <c r="F267" s="4"/>
      <c r="G267" s="4"/>
      <c r="H267" s="5"/>
      <c r="I267" s="5"/>
      <c r="J267" s="5"/>
      <c r="K267" s="5"/>
      <c r="L267" s="3"/>
      <c r="M267" s="3"/>
      <c r="R267" s="5"/>
      <c r="S267" s="5"/>
      <c r="T267" s="5"/>
      <c r="U267" s="5"/>
      <c r="V267" s="5"/>
    </row>
    <row r="268" spans="1:24" x14ac:dyDescent="0.25">
      <c r="B268" s="3"/>
      <c r="C268" s="3"/>
      <c r="D268" s="4"/>
      <c r="E268" s="3"/>
      <c r="F268" s="4"/>
      <c r="G268" s="4"/>
      <c r="H268" s="5"/>
      <c r="I268" s="5"/>
      <c r="J268" s="5"/>
      <c r="K268" s="5"/>
      <c r="L268" s="3"/>
      <c r="M268" s="3"/>
      <c r="R268" s="5"/>
      <c r="S268" s="5"/>
      <c r="T268" s="5"/>
      <c r="U268" s="5"/>
      <c r="V268" s="5"/>
    </row>
    <row r="269" spans="1:24" x14ac:dyDescent="0.25">
      <c r="B269" s="3"/>
      <c r="C269" s="3"/>
      <c r="D269" s="4"/>
      <c r="E269" s="3"/>
      <c r="F269" s="4"/>
      <c r="G269" s="4"/>
      <c r="H269" s="5"/>
      <c r="I269" s="5"/>
      <c r="J269" s="5"/>
      <c r="K269" s="5"/>
      <c r="L269" s="3"/>
      <c r="M269" s="3"/>
      <c r="R269" s="5"/>
      <c r="S269" s="5"/>
      <c r="T269" s="5"/>
      <c r="U269" s="5"/>
      <c r="V269" s="5"/>
    </row>
    <row r="270" spans="1:24" x14ac:dyDescent="0.25">
      <c r="B270" s="3"/>
      <c r="C270" s="3"/>
      <c r="D270" s="4"/>
      <c r="E270" s="3"/>
      <c r="F270" s="4"/>
      <c r="G270" s="4"/>
      <c r="H270" s="5"/>
      <c r="I270" s="5"/>
      <c r="J270" s="5"/>
      <c r="K270" s="5"/>
      <c r="L270" s="3"/>
      <c r="M270" s="3"/>
      <c r="R270" s="5"/>
      <c r="S270" s="5"/>
      <c r="T270" s="5"/>
      <c r="U270" s="5"/>
      <c r="V270" s="5"/>
    </row>
    <row r="271" spans="1:24" x14ac:dyDescent="0.25">
      <c r="B271" s="3"/>
      <c r="C271" s="3"/>
      <c r="D271" s="4"/>
      <c r="E271" s="3"/>
      <c r="F271" s="4"/>
      <c r="G271" s="4"/>
      <c r="H271" s="5"/>
      <c r="I271" s="5"/>
      <c r="J271" s="5"/>
      <c r="K271" s="5"/>
      <c r="L271" s="3"/>
      <c r="M271" s="3"/>
      <c r="R271" s="5"/>
      <c r="S271" s="5"/>
      <c r="T271" s="5"/>
      <c r="U271" s="5"/>
      <c r="V271" s="5"/>
    </row>
    <row r="272" spans="1:24" x14ac:dyDescent="0.25">
      <c r="B272" s="3"/>
      <c r="C272" s="3"/>
      <c r="D272" s="4"/>
      <c r="E272" s="3"/>
      <c r="F272" s="4"/>
      <c r="G272" s="4"/>
      <c r="H272" s="5"/>
      <c r="I272" s="5"/>
      <c r="J272" s="5"/>
      <c r="K272" s="5"/>
      <c r="L272" s="3"/>
      <c r="M272" s="3"/>
      <c r="R272" s="5"/>
      <c r="S272" s="5"/>
      <c r="T272" s="5"/>
      <c r="U272" s="5"/>
      <c r="V272" s="5"/>
    </row>
    <row r="273" spans="2:22" x14ac:dyDescent="0.25">
      <c r="B273" s="3"/>
      <c r="C273" s="3"/>
      <c r="D273" s="4"/>
      <c r="E273" s="3"/>
      <c r="F273" s="4"/>
      <c r="G273" s="4"/>
      <c r="H273" s="5"/>
      <c r="I273" s="5"/>
      <c r="J273" s="5"/>
      <c r="K273" s="5"/>
      <c r="L273" s="3"/>
      <c r="M273" s="3"/>
      <c r="R273" s="5"/>
      <c r="S273" s="5"/>
      <c r="T273" s="5"/>
      <c r="U273" s="5"/>
      <c r="V273" s="5"/>
    </row>
    <row r="274" spans="2:22" x14ac:dyDescent="0.25">
      <c r="B274" s="3"/>
      <c r="C274" s="3"/>
      <c r="D274" s="4"/>
      <c r="E274" s="3"/>
      <c r="F274" s="4"/>
      <c r="G274" s="4"/>
      <c r="H274" s="5"/>
      <c r="I274" s="5"/>
      <c r="J274" s="5"/>
      <c r="K274" s="5"/>
      <c r="L274" s="3"/>
      <c r="M274" s="3"/>
      <c r="R274" s="5"/>
      <c r="S274" s="5"/>
      <c r="T274" s="5"/>
      <c r="U274" s="5"/>
      <c r="V274" s="5"/>
    </row>
    <row r="275" spans="2:22" x14ac:dyDescent="0.25">
      <c r="B275" s="3"/>
      <c r="C275" s="3"/>
      <c r="D275" s="4"/>
      <c r="E275" s="3"/>
      <c r="F275" s="4"/>
      <c r="G275" s="4"/>
      <c r="H275" s="5"/>
      <c r="I275" s="5"/>
      <c r="J275" s="5"/>
      <c r="K275" s="5"/>
      <c r="L275" s="3"/>
      <c r="M275" s="3"/>
      <c r="R275" s="5"/>
      <c r="S275" s="5"/>
      <c r="T275" s="5"/>
      <c r="U275" s="5"/>
      <c r="V275" s="5"/>
    </row>
    <row r="276" spans="2:22" x14ac:dyDescent="0.25">
      <c r="B276" s="3"/>
      <c r="C276" s="3"/>
      <c r="D276" s="4"/>
      <c r="E276" s="3"/>
      <c r="F276" s="4"/>
      <c r="G276" s="4"/>
      <c r="H276" s="5"/>
      <c r="I276" s="5"/>
      <c r="J276" s="5"/>
      <c r="K276" s="5"/>
      <c r="L276" s="3"/>
      <c r="M276" s="3"/>
      <c r="R276" s="5"/>
      <c r="S276" s="5"/>
      <c r="T276" s="5"/>
      <c r="U276" s="5"/>
      <c r="V276" s="5"/>
    </row>
    <row r="277" spans="2:22" x14ac:dyDescent="0.25">
      <c r="B277" s="3"/>
      <c r="C277" s="3"/>
      <c r="D277" s="4"/>
      <c r="E277" s="3"/>
      <c r="F277" s="4"/>
      <c r="G277" s="4"/>
      <c r="H277" s="5"/>
      <c r="I277" s="5"/>
      <c r="J277" s="5"/>
      <c r="K277" s="5"/>
      <c r="L277" s="3"/>
      <c r="M277" s="3"/>
      <c r="R277" s="5"/>
      <c r="S277" s="5"/>
      <c r="T277" s="5"/>
      <c r="U277" s="5"/>
      <c r="V277" s="5"/>
    </row>
    <row r="278" spans="2:22" x14ac:dyDescent="0.25">
      <c r="B278" s="3"/>
      <c r="C278" s="3"/>
      <c r="D278" s="4"/>
      <c r="E278" s="3"/>
      <c r="F278" s="4"/>
      <c r="G278" s="4"/>
      <c r="H278" s="5"/>
      <c r="I278" s="5"/>
      <c r="J278" s="5"/>
      <c r="K278" s="5"/>
      <c r="L278" s="3"/>
      <c r="M278" s="3"/>
      <c r="R278" s="5"/>
      <c r="S278" s="5"/>
      <c r="T278" s="5"/>
      <c r="U278" s="5"/>
      <c r="V278" s="5"/>
    </row>
    <row r="279" spans="2:22" x14ac:dyDescent="0.25">
      <c r="B279" s="3"/>
      <c r="C279" s="3"/>
      <c r="D279" s="4"/>
      <c r="E279" s="3"/>
      <c r="F279" s="4"/>
      <c r="G279" s="4"/>
      <c r="H279" s="5"/>
      <c r="I279" s="5"/>
      <c r="J279" s="5"/>
      <c r="K279" s="5"/>
      <c r="L279" s="3"/>
      <c r="M279" s="3"/>
      <c r="R279" s="5"/>
      <c r="S279" s="5"/>
      <c r="T279" s="5"/>
      <c r="U279" s="5"/>
      <c r="V279" s="5"/>
    </row>
    <row r="280" spans="2:22" x14ac:dyDescent="0.25">
      <c r="B280" s="3"/>
      <c r="C280" s="3"/>
      <c r="D280" s="4"/>
      <c r="E280" s="3"/>
      <c r="F280" s="4"/>
      <c r="G280" s="4"/>
      <c r="H280" s="5"/>
      <c r="I280" s="5"/>
      <c r="J280" s="5"/>
      <c r="K280" s="5"/>
      <c r="L280" s="3"/>
      <c r="M280" s="3"/>
      <c r="R280" s="5"/>
      <c r="S280" s="5"/>
      <c r="T280" s="5"/>
      <c r="U280" s="5"/>
      <c r="V280" s="5"/>
    </row>
    <row r="281" spans="2:22" x14ac:dyDescent="0.25">
      <c r="B281" s="3"/>
      <c r="C281" s="3"/>
      <c r="D281" s="4"/>
      <c r="E281" s="3"/>
      <c r="F281" s="4"/>
      <c r="G281" s="4"/>
      <c r="H281" s="5"/>
      <c r="I281" s="5"/>
      <c r="J281" s="5"/>
      <c r="K281" s="5"/>
      <c r="L281" s="3"/>
      <c r="M281" s="3"/>
      <c r="R281" s="5"/>
      <c r="S281" s="5"/>
      <c r="T281" s="5"/>
      <c r="U281" s="5"/>
      <c r="V281" s="5"/>
    </row>
    <row r="282" spans="2:22" x14ac:dyDescent="0.25">
      <c r="B282" s="3"/>
      <c r="C282" s="3"/>
      <c r="D282" s="4"/>
      <c r="E282" s="3"/>
      <c r="F282" s="4"/>
      <c r="G282" s="4"/>
      <c r="H282" s="5"/>
      <c r="I282" s="5"/>
      <c r="J282" s="5"/>
      <c r="K282" s="5"/>
      <c r="L282" s="3"/>
      <c r="M282" s="3"/>
      <c r="R282" s="5"/>
      <c r="S282" s="5"/>
      <c r="T282" s="5"/>
      <c r="U282" s="5"/>
      <c r="V282" s="5"/>
    </row>
    <row r="283" spans="2:22" x14ac:dyDescent="0.25">
      <c r="B283" s="3"/>
      <c r="C283" s="3"/>
      <c r="D283" s="4"/>
      <c r="E283" s="3"/>
      <c r="F283" s="4"/>
      <c r="G283" s="4"/>
      <c r="H283" s="5"/>
      <c r="I283" s="5"/>
      <c r="J283" s="5"/>
      <c r="K283" s="5"/>
      <c r="L283" s="3"/>
      <c r="M283" s="3"/>
      <c r="R283" s="5"/>
      <c r="S283" s="5"/>
      <c r="T283" s="5"/>
      <c r="U283" s="5"/>
      <c r="V283" s="5"/>
    </row>
    <row r="284" spans="2:22" x14ac:dyDescent="0.25">
      <c r="B284" s="3"/>
      <c r="C284" s="3"/>
      <c r="D284" s="4"/>
      <c r="E284" s="3"/>
      <c r="F284" s="4"/>
      <c r="G284" s="4"/>
      <c r="H284" s="5"/>
      <c r="I284" s="5"/>
      <c r="J284" s="5"/>
      <c r="K284" s="5"/>
      <c r="L284" s="3"/>
      <c r="M284" s="3"/>
      <c r="R284" s="5"/>
      <c r="S284" s="5"/>
      <c r="T284" s="5"/>
      <c r="U284" s="5"/>
      <c r="V284" s="5"/>
    </row>
    <row r="285" spans="2:22" x14ac:dyDescent="0.25">
      <c r="B285" s="3"/>
      <c r="C285" s="3"/>
      <c r="D285" s="4"/>
      <c r="E285" s="3"/>
      <c r="F285" s="4"/>
      <c r="G285" s="4"/>
      <c r="H285" s="5"/>
      <c r="I285" s="5"/>
      <c r="J285" s="5"/>
      <c r="K285" s="5"/>
      <c r="L285" s="3"/>
      <c r="M285" s="3"/>
      <c r="R285" s="5"/>
      <c r="S285" s="5"/>
      <c r="T285" s="5"/>
      <c r="U285" s="5"/>
      <c r="V285" s="5"/>
    </row>
  </sheetData>
  <pageMargins left="0.7" right="0.7" top="0.75" bottom="0.75" header="0.3" footer="0.3"/>
  <ignoredErrors>
    <ignoredError sqref="R4 R7:V116 S4:V4 R136:V233 R119:V135 R236:V25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89"/>
  <sheetViews>
    <sheetView topLeftCell="I31" workbookViewId="0">
      <selection activeCell="E267" sqref="E267"/>
    </sheetView>
  </sheetViews>
  <sheetFormatPr defaultColWidth="9.140625" defaultRowHeight="15" x14ac:dyDescent="0.25"/>
  <cols>
    <col min="1" max="1" width="12.28515625" style="1" customWidth="1"/>
    <col min="2" max="2" width="12.7109375" style="6" customWidth="1"/>
    <col min="3" max="3" width="13.42578125" style="6" customWidth="1"/>
    <col min="4" max="4" width="15.28515625" style="6" customWidth="1"/>
    <col min="5" max="5" width="22.140625" style="6" customWidth="1"/>
    <col min="6" max="6" width="15.28515625" style="6" customWidth="1"/>
    <col min="7" max="7" width="13.42578125" style="6" customWidth="1"/>
    <col min="8" max="8" width="14.28515625" style="6" customWidth="1"/>
    <col min="9" max="9" width="11.85546875" style="6" customWidth="1"/>
    <col min="10" max="10" width="14.85546875" style="6" customWidth="1"/>
    <col min="11" max="11" width="17.140625" style="6" customWidth="1"/>
    <col min="12" max="12" width="26.85546875" style="6" customWidth="1"/>
    <col min="13" max="13" width="25" style="6" customWidth="1"/>
    <col min="14" max="14" width="17.42578125" style="3" customWidth="1"/>
    <col min="15" max="15" width="9.140625" style="2"/>
    <col min="16" max="16" width="23.5703125" style="1" customWidth="1"/>
    <col min="17" max="17" width="9.140625" style="2"/>
    <col min="18" max="22" width="17.140625" style="6" customWidth="1"/>
    <col min="23" max="23" width="9.140625" style="2"/>
    <col min="24" max="24" width="11.7109375" style="1" customWidth="1"/>
    <col min="25" max="25" width="3.7109375" style="40" customWidth="1"/>
    <col min="26" max="30" width="10.7109375" style="2" customWidth="1"/>
    <col min="31" max="31" width="9.140625" style="2"/>
    <col min="32" max="32" width="21.42578125" style="69" customWidth="1"/>
    <col min="33" max="33" width="10.7109375" style="2" customWidth="1"/>
    <col min="34" max="41" width="9.140625" style="2"/>
    <col min="42" max="42" width="14" style="2" customWidth="1"/>
    <col min="43" max="45" width="9.140625" style="2"/>
    <col min="46" max="46" width="9.140625" style="79"/>
    <col min="47" max="47" width="9.140625" style="2"/>
    <col min="48" max="53" width="10.7109375" style="2" customWidth="1"/>
    <col min="54" max="56" width="9.140625" style="2"/>
    <col min="57" max="59" width="10.7109375" style="2" customWidth="1"/>
    <col min="60" max="60" width="9.140625" style="2"/>
    <col min="61" max="61" width="9.140625" style="79"/>
    <col min="62" max="16384" width="9.140625" style="2"/>
  </cols>
  <sheetData>
    <row r="1" spans="1:89" ht="36.75" customHeight="1" x14ac:dyDescent="0.25">
      <c r="AL1" s="88" t="s">
        <v>59</v>
      </c>
      <c r="BF1" s="88" t="s">
        <v>60</v>
      </c>
      <c r="BN1" s="1" t="s">
        <v>61</v>
      </c>
      <c r="BU1" s="1" t="s">
        <v>62</v>
      </c>
      <c r="CB1" s="1" t="s">
        <v>63</v>
      </c>
      <c r="CI1" s="1" t="s">
        <v>64</v>
      </c>
    </row>
    <row r="2" spans="1:89" ht="63.75" customHeight="1" x14ac:dyDescent="0.25">
      <c r="AF2" s="70" t="s">
        <v>50</v>
      </c>
      <c r="AG2" s="1">
        <v>10</v>
      </c>
      <c r="AH2" s="1">
        <v>35.6</v>
      </c>
      <c r="AI2" s="1">
        <v>50.6</v>
      </c>
      <c r="AK2" s="63" t="s">
        <v>45</v>
      </c>
      <c r="AL2" s="1">
        <f>AG2</f>
        <v>10</v>
      </c>
      <c r="AM2" s="1">
        <f t="shared" ref="AM2:AN2" si="0">AH2</f>
        <v>35.6</v>
      </c>
      <c r="AN2" s="1">
        <f t="shared" si="0"/>
        <v>50.6</v>
      </c>
      <c r="AP2" s="63" t="s">
        <v>51</v>
      </c>
      <c r="AQ2" s="1">
        <f t="shared" ref="AQ2:AQ3" si="1">AL2</f>
        <v>10</v>
      </c>
      <c r="AR2" s="1">
        <f t="shared" ref="AR2:AR3" si="2">AM2</f>
        <v>35.6</v>
      </c>
      <c r="AS2" s="1">
        <f t="shared" ref="AS2:AS3" si="3">AN2</f>
        <v>50.6</v>
      </c>
      <c r="AT2" s="80"/>
      <c r="AV2" s="1" t="s">
        <v>55</v>
      </c>
      <c r="AW2" s="1" t="s">
        <v>55</v>
      </c>
      <c r="AX2" s="1" t="s">
        <v>56</v>
      </c>
      <c r="AY2" s="1" t="s">
        <v>56</v>
      </c>
      <c r="AZ2" s="1" t="s">
        <v>57</v>
      </c>
      <c r="BA2" s="1" t="s">
        <v>57</v>
      </c>
      <c r="BB2" s="1"/>
      <c r="BE2" s="1" t="s">
        <v>55</v>
      </c>
      <c r="BF2" s="1" t="s">
        <v>56</v>
      </c>
      <c r="BG2" s="1" t="s">
        <v>57</v>
      </c>
      <c r="BL2" s="1">
        <v>0</v>
      </c>
      <c r="BM2" s="1">
        <v>0.2</v>
      </c>
      <c r="BN2" s="1">
        <v>0.4</v>
      </c>
      <c r="BO2" s="91">
        <v>0.60000100000000001</v>
      </c>
      <c r="BP2" s="91">
        <v>0.80000099999999996</v>
      </c>
      <c r="BS2" s="1">
        <v>0</v>
      </c>
      <c r="BT2" s="1">
        <v>0.2</v>
      </c>
      <c r="BU2" s="1">
        <v>0.4</v>
      </c>
      <c r="BV2" s="91">
        <v>0.60000100000000001</v>
      </c>
      <c r="BW2" s="91">
        <v>0.80000099999999996</v>
      </c>
      <c r="BZ2" s="1">
        <v>0</v>
      </c>
      <c r="CA2" s="1">
        <v>0.2</v>
      </c>
      <c r="CB2" s="1">
        <v>0.4</v>
      </c>
      <c r="CC2" s="91">
        <v>0.60000100000000001</v>
      </c>
      <c r="CD2" s="91">
        <v>0.80000099999999996</v>
      </c>
      <c r="CG2" s="1">
        <v>0</v>
      </c>
      <c r="CH2" s="1">
        <v>0.2</v>
      </c>
      <c r="CI2" s="1">
        <v>0.4</v>
      </c>
      <c r="CJ2" s="91">
        <v>0.60000100000000001</v>
      </c>
      <c r="CK2" s="91">
        <v>0.80000099999999996</v>
      </c>
    </row>
    <row r="3" spans="1:89" s="14" customFormat="1" ht="62.25" customHeight="1" thickBot="1" x14ac:dyDescent="0.3">
      <c r="A3" s="9" t="s">
        <v>0</v>
      </c>
      <c r="B3" s="104" t="s">
        <v>1</v>
      </c>
      <c r="C3" s="104" t="s">
        <v>2</v>
      </c>
      <c r="D3" s="104" t="s">
        <v>30</v>
      </c>
      <c r="E3" s="104" t="s">
        <v>3</v>
      </c>
      <c r="F3" s="104" t="s">
        <v>4</v>
      </c>
      <c r="G3" s="104" t="s">
        <v>5</v>
      </c>
      <c r="H3" s="104" t="s">
        <v>6</v>
      </c>
      <c r="I3" s="104" t="s">
        <v>7</v>
      </c>
      <c r="J3" s="104" t="s">
        <v>8</v>
      </c>
      <c r="K3" s="104" t="s">
        <v>9</v>
      </c>
      <c r="L3" s="104" t="s">
        <v>10</v>
      </c>
      <c r="M3" s="104" t="s">
        <v>31</v>
      </c>
      <c r="N3" s="104" t="s">
        <v>11</v>
      </c>
      <c r="P3" s="105" t="s">
        <v>37</v>
      </c>
      <c r="R3" s="104" t="s">
        <v>36</v>
      </c>
      <c r="S3" s="104" t="s">
        <v>35</v>
      </c>
      <c r="T3" s="104" t="s">
        <v>34</v>
      </c>
      <c r="U3" s="104" t="s">
        <v>33</v>
      </c>
      <c r="V3" s="104" t="s">
        <v>32</v>
      </c>
      <c r="X3" s="105" t="s">
        <v>38</v>
      </c>
      <c r="Y3" s="45"/>
      <c r="Z3" s="104" t="s">
        <v>39</v>
      </c>
      <c r="AA3" s="104" t="s">
        <v>40</v>
      </c>
      <c r="AB3" s="104" t="s">
        <v>41</v>
      </c>
      <c r="AC3" s="104" t="s">
        <v>42</v>
      </c>
      <c r="AD3" s="104" t="s">
        <v>43</v>
      </c>
      <c r="AF3" s="73" t="s">
        <v>44</v>
      </c>
      <c r="AG3" s="104">
        <v>35.5</v>
      </c>
      <c r="AH3" s="9">
        <v>50.5</v>
      </c>
      <c r="AI3" s="9">
        <v>1000</v>
      </c>
      <c r="AK3" s="14" t="s">
        <v>44</v>
      </c>
      <c r="AL3" s="9">
        <f t="shared" ref="AL3:AN3" si="4">AG3</f>
        <v>35.5</v>
      </c>
      <c r="AM3" s="9">
        <f t="shared" si="4"/>
        <v>50.5</v>
      </c>
      <c r="AN3" s="9">
        <f t="shared" si="4"/>
        <v>1000</v>
      </c>
      <c r="AP3" s="14" t="s">
        <v>44</v>
      </c>
      <c r="AQ3" s="9">
        <f t="shared" si="1"/>
        <v>35.5</v>
      </c>
      <c r="AR3" s="9">
        <f t="shared" si="2"/>
        <v>50.5</v>
      </c>
      <c r="AS3" s="9">
        <f t="shared" si="3"/>
        <v>1000</v>
      </c>
      <c r="AT3" s="106"/>
      <c r="AV3" s="104" t="s">
        <v>87</v>
      </c>
      <c r="AW3" s="104" t="s">
        <v>88</v>
      </c>
      <c r="AX3" s="104" t="s">
        <v>87</v>
      </c>
      <c r="AY3" s="104" t="s">
        <v>88</v>
      </c>
      <c r="AZ3" s="104" t="s">
        <v>87</v>
      </c>
      <c r="BA3" s="104" t="s">
        <v>88</v>
      </c>
      <c r="BB3" s="104"/>
      <c r="BE3" s="104" t="s">
        <v>54</v>
      </c>
      <c r="BF3" s="104" t="s">
        <v>54</v>
      </c>
      <c r="BG3" s="104" t="s">
        <v>54</v>
      </c>
      <c r="BI3" s="82"/>
      <c r="BL3" s="9">
        <v>0.19989999999999999</v>
      </c>
      <c r="BM3" s="9">
        <v>0.39999899999999999</v>
      </c>
      <c r="BN3" s="9">
        <v>0.6</v>
      </c>
      <c r="BO3" s="9">
        <v>0.8</v>
      </c>
      <c r="BP3" s="9">
        <v>1</v>
      </c>
      <c r="BS3" s="9">
        <v>0.19989999999999999</v>
      </c>
      <c r="BT3" s="9">
        <v>0.39999899999999999</v>
      </c>
      <c r="BU3" s="9">
        <v>0.6</v>
      </c>
      <c r="BV3" s="9">
        <v>0.8</v>
      </c>
      <c r="BW3" s="9">
        <v>1</v>
      </c>
      <c r="BZ3" s="9">
        <v>0.19989999999999999</v>
      </c>
      <c r="CA3" s="9">
        <v>0.39999899999999999</v>
      </c>
      <c r="CB3" s="9">
        <v>0.6</v>
      </c>
      <c r="CC3" s="9">
        <v>0.8</v>
      </c>
      <c r="CD3" s="9">
        <v>1</v>
      </c>
      <c r="CG3" s="9">
        <v>0.19989999999999999</v>
      </c>
      <c r="CH3" s="9">
        <v>0.39999899999999999</v>
      </c>
      <c r="CI3" s="9">
        <v>0.6</v>
      </c>
      <c r="CJ3" s="9">
        <v>0.8</v>
      </c>
      <c r="CK3" s="9">
        <v>1</v>
      </c>
    </row>
    <row r="4" spans="1:89" x14ac:dyDescent="0.25">
      <c r="A4" s="1">
        <v>1</v>
      </c>
      <c r="B4" s="3" t="s">
        <v>12</v>
      </c>
      <c r="C4" s="3">
        <v>1</v>
      </c>
      <c r="D4" s="4">
        <v>40980</v>
      </c>
      <c r="E4" s="3">
        <v>4</v>
      </c>
      <c r="F4" s="4">
        <v>41172</v>
      </c>
      <c r="G4" s="4">
        <v>41184</v>
      </c>
      <c r="H4" s="5">
        <v>0.4</v>
      </c>
      <c r="I4" s="5">
        <v>0.2</v>
      </c>
      <c r="J4" s="5">
        <v>0.2</v>
      </c>
      <c r="K4" s="5">
        <v>0.2</v>
      </c>
      <c r="L4" s="3">
        <v>0.48</v>
      </c>
      <c r="M4" s="3" t="s">
        <v>13</v>
      </c>
      <c r="N4" s="3">
        <v>1</v>
      </c>
      <c r="P4" s="1" t="str">
        <f t="shared" ref="P4:P67" si="5">IF(R4="","",F4-D4)</f>
        <v/>
      </c>
      <c r="R4" s="5"/>
      <c r="S4" s="5"/>
      <c r="T4" s="5"/>
      <c r="U4" s="5"/>
      <c r="V4" s="5"/>
      <c r="X4" s="1" t="str">
        <f>IF(V4="","",IF(M4="y",1,0))</f>
        <v/>
      </c>
      <c r="Z4" s="1" t="str">
        <f t="shared" ref="Z4:Z67" si="6">IF(R4="","",ABS(R4-$X4))</f>
        <v/>
      </c>
      <c r="AA4" s="1" t="str">
        <f t="shared" ref="AA4:AA67" si="7">IF(S4="","",ABS(S4-$X4))</f>
        <v/>
      </c>
      <c r="AB4" s="1" t="str">
        <f t="shared" ref="AB4:AB67" si="8">IF(T4="","",ABS(T4-$X4))</f>
        <v/>
      </c>
      <c r="AC4" s="1" t="str">
        <f t="shared" ref="AC4:AC67" si="9">IF(U4="","",ABS(U4-$X4))</f>
        <v/>
      </c>
      <c r="AD4" s="1" t="str">
        <f t="shared" ref="AD4:AD67" si="10">IF(V4="","",ABS(V4-$X4))</f>
        <v/>
      </c>
      <c r="AG4" s="1" t="str">
        <f t="shared" ref="AG4:AI23" si="11">IF($S4="","",IF(AND($P4&gt;AG$2,$P4&lt;AG$3),$S4,""))</f>
        <v/>
      </c>
      <c r="AH4" s="1" t="str">
        <f t="shared" si="11"/>
        <v/>
      </c>
      <c r="AI4" s="1" t="str">
        <f t="shared" si="11"/>
        <v/>
      </c>
      <c r="AL4" s="1" t="str">
        <f>IF($V4="","",IF(AND($P4&gt;AL$2,$P4&lt;AL$3),$V4,""))</f>
        <v/>
      </c>
      <c r="AM4" s="1" t="str">
        <f t="shared" ref="AM4:AN4" si="12">IF($V4="","",IF(AND($P4&gt;AM$2,$P4&lt;AM$3),$V4,""))</f>
        <v/>
      </c>
      <c r="AN4" s="1" t="str">
        <f t="shared" si="12"/>
        <v/>
      </c>
      <c r="AQ4" s="2" t="str">
        <f>IF(AL4="","",IF(AG4&lt;AL4,"Imput","ICPM"))</f>
        <v/>
      </c>
      <c r="AR4" s="2" t="str">
        <f t="shared" ref="AR4:AR67" si="13">IF(AM4="","",IF(AH4&lt;AM4,"Imput","ICPM"))</f>
        <v/>
      </c>
      <c r="AS4" s="2" t="str">
        <f t="shared" ref="AS4:AS67" si="14">IF(AN4="","",IF(AI4&lt;AN4,"Imput","ICPM"))</f>
        <v/>
      </c>
      <c r="AV4" s="1" t="str">
        <f t="shared" ref="AV4:AV5" si="15">IF(AA4="","",AA4)</f>
        <v/>
      </c>
      <c r="AW4" s="1" t="str">
        <f t="shared" ref="AW4:AW5" si="16">IF(AD4="","",AD4)</f>
        <v/>
      </c>
      <c r="AX4" s="1" t="str">
        <f t="shared" ref="AX4:AX5" si="17">IF(AV4="","",IF($N4=1,AV4,""))</f>
        <v/>
      </c>
      <c r="AY4" s="1" t="str">
        <f t="shared" ref="AY4:AY67" si="18">IF(AW4="","",IF($N4=1,AW4,""))</f>
        <v/>
      </c>
      <c r="AZ4" s="1" t="str">
        <f t="shared" ref="AZ4:AZ5" si="19">IF(AV4="","",IF($N4=0,AV4,""))</f>
        <v/>
      </c>
      <c r="BA4" s="1" t="str">
        <f t="shared" ref="BA4:BA67" si="20">IF(AW4="","",IF($N4=0,AW4,""))</f>
        <v/>
      </c>
      <c r="BE4" s="1" t="str">
        <f t="shared" ref="BE4:BE67" si="21">IF(AD4="","",AD4-AA4)</f>
        <v/>
      </c>
      <c r="BF4" s="1" t="str">
        <f t="shared" ref="BF4:BF67" si="22">IF(AD4="","",IF(N4=1,BE4,""))</f>
        <v/>
      </c>
      <c r="BG4" s="1" t="str">
        <f t="shared" ref="BG4:BG67" si="23">IF(AD4="","",IF(N4=0,BE4,""))</f>
        <v/>
      </c>
      <c r="BL4" s="2" t="str">
        <f>IF($S4="","",IF(AND($S4&gt;=BL$2,$S4&lt;=BL$3),$S4,""))</f>
        <v/>
      </c>
      <c r="BM4" s="2" t="str">
        <f t="shared" ref="BM4:BP23" si="24">IF($S4="","",IF(AND($S4&gt;=BM$2,$S4&lt;=BM$3),$S4,""))</f>
        <v/>
      </c>
      <c r="BN4" s="2" t="str">
        <f t="shared" si="24"/>
        <v/>
      </c>
      <c r="BO4" s="2" t="str">
        <f t="shared" si="24"/>
        <v/>
      </c>
      <c r="BP4" s="2" t="str">
        <f t="shared" si="24"/>
        <v/>
      </c>
      <c r="BS4" s="2" t="str">
        <f>IF($V4="","",IF(AND($V4&gt;=BS$2,$V4&lt;=BS$3),$V4,""))</f>
        <v/>
      </c>
      <c r="BT4" s="2" t="str">
        <f t="shared" ref="BT4:BW23" si="25">IF($V4="","",IF(AND($V4&gt;=BT$2,$V4&lt;=BT$3),$V4,""))</f>
        <v/>
      </c>
      <c r="BU4" s="2" t="str">
        <f t="shared" si="25"/>
        <v/>
      </c>
      <c r="BV4" s="2" t="str">
        <f t="shared" si="25"/>
        <v/>
      </c>
      <c r="BW4" s="2" t="str">
        <f t="shared" si="25"/>
        <v/>
      </c>
      <c r="BZ4" s="2" t="str">
        <f>IF(BL4="","",$X4)</f>
        <v/>
      </c>
      <c r="CA4" s="2" t="str">
        <f t="shared" ref="CA4:CA67" si="26">IF(BM4="","",$X4)</f>
        <v/>
      </c>
      <c r="CB4" s="2" t="str">
        <f t="shared" ref="CB4:CB67" si="27">IF(BN4="","",$X4)</f>
        <v/>
      </c>
      <c r="CC4" s="2" t="str">
        <f t="shared" ref="CC4:CC67" si="28">IF(BO4="","",$X4)</f>
        <v/>
      </c>
      <c r="CD4" s="2" t="str">
        <f t="shared" ref="CD4:CD67" si="29">IF(BP4="","",$X4)</f>
        <v/>
      </c>
      <c r="CG4" s="2" t="str">
        <f>IF(BS4="","",$X4)</f>
        <v/>
      </c>
      <c r="CH4" s="2" t="str">
        <f t="shared" ref="CH4:CH67" si="30">IF(BT4="","",$X4)</f>
        <v/>
      </c>
      <c r="CI4" s="2" t="str">
        <f t="shared" ref="CI4:CI67" si="31">IF(BU4="","",$X4)</f>
        <v/>
      </c>
      <c r="CJ4" s="2" t="str">
        <f t="shared" ref="CJ4:CJ67" si="32">IF(BV4="","",$X4)</f>
        <v/>
      </c>
      <c r="CK4" s="2" t="str">
        <f t="shared" ref="CK4:CK67" si="33">IF(BW4="","",$X4)</f>
        <v/>
      </c>
    </row>
    <row r="5" spans="1:89" x14ac:dyDescent="0.25">
      <c r="B5" s="3" t="s">
        <v>14</v>
      </c>
      <c r="C5" s="3">
        <v>1</v>
      </c>
      <c r="D5" s="4">
        <v>40980</v>
      </c>
      <c r="E5" s="3">
        <v>4</v>
      </c>
      <c r="F5" s="4">
        <v>41172</v>
      </c>
      <c r="G5" s="4">
        <v>41177</v>
      </c>
      <c r="H5" s="5">
        <v>0.4</v>
      </c>
      <c r="I5" s="5">
        <v>0.25</v>
      </c>
      <c r="J5" s="5">
        <v>0.95</v>
      </c>
      <c r="K5" s="5">
        <v>0.9</v>
      </c>
      <c r="L5" s="3">
        <v>0.4</v>
      </c>
      <c r="M5" s="3" t="s">
        <v>13</v>
      </c>
      <c r="N5" s="3">
        <v>1</v>
      </c>
      <c r="P5" s="1" t="str">
        <f t="shared" si="5"/>
        <v/>
      </c>
      <c r="R5" s="5"/>
      <c r="S5" s="5"/>
      <c r="T5" s="5"/>
      <c r="U5" s="5"/>
      <c r="V5" s="5"/>
      <c r="X5" s="1" t="str">
        <f t="shared" ref="X5:X68" si="34">IF(V5="","",IF(M5="y",1,0))</f>
        <v/>
      </c>
      <c r="Z5" s="1" t="str">
        <f t="shared" si="6"/>
        <v/>
      </c>
      <c r="AA5" s="1" t="str">
        <f t="shared" si="7"/>
        <v/>
      </c>
      <c r="AB5" s="1" t="str">
        <f t="shared" si="8"/>
        <v/>
      </c>
      <c r="AC5" s="1" t="str">
        <f t="shared" si="9"/>
        <v/>
      </c>
      <c r="AD5" s="1" t="str">
        <f t="shared" si="10"/>
        <v/>
      </c>
      <c r="AG5" s="1" t="str">
        <f t="shared" si="11"/>
        <v/>
      </c>
      <c r="AH5" s="1" t="str">
        <f t="shared" si="11"/>
        <v/>
      </c>
      <c r="AI5" s="1" t="str">
        <f t="shared" si="11"/>
        <v/>
      </c>
      <c r="AL5" s="1" t="str">
        <f t="shared" ref="AL5:AN68" si="35">IF($V5="","",IF(AND($P5&gt;AL$2,$P5&lt;AL$3),$V5,""))</f>
        <v/>
      </c>
      <c r="AM5" s="1" t="str">
        <f t="shared" si="35"/>
        <v/>
      </c>
      <c r="AN5" s="1" t="str">
        <f t="shared" si="35"/>
        <v/>
      </c>
      <c r="AQ5" s="2" t="str">
        <f t="shared" ref="AQ5:AQ68" si="36">IF(AL5="","",IF(AG5&lt;AL5,"Imput","ICPM"))</f>
        <v/>
      </c>
      <c r="AR5" s="2" t="str">
        <f t="shared" si="13"/>
        <v/>
      </c>
      <c r="AS5" s="2" t="str">
        <f t="shared" si="14"/>
        <v/>
      </c>
      <c r="AV5" s="1" t="str">
        <f t="shared" si="15"/>
        <v/>
      </c>
      <c r="AW5" s="1" t="str">
        <f t="shared" si="16"/>
        <v/>
      </c>
      <c r="AX5" s="1" t="str">
        <f t="shared" si="17"/>
        <v/>
      </c>
      <c r="AY5" s="1" t="str">
        <f t="shared" si="18"/>
        <v/>
      </c>
      <c r="AZ5" s="1" t="str">
        <f t="shared" si="19"/>
        <v/>
      </c>
      <c r="BA5" s="1" t="str">
        <f t="shared" si="20"/>
        <v/>
      </c>
      <c r="BE5" s="1" t="str">
        <f t="shared" si="21"/>
        <v/>
      </c>
      <c r="BF5" s="1" t="str">
        <f t="shared" si="22"/>
        <v/>
      </c>
      <c r="BG5" s="1" t="str">
        <f t="shared" si="23"/>
        <v/>
      </c>
      <c r="BL5" s="2" t="str">
        <f t="shared" ref="BL5:BL20" si="37">IF($S5="","",IF(AND($S5&gt;=BL$2,$S5&lt;=BL$3),$S5,""))</f>
        <v/>
      </c>
      <c r="BM5" s="2" t="str">
        <f t="shared" si="24"/>
        <v/>
      </c>
      <c r="BN5" s="2" t="str">
        <f t="shared" si="24"/>
        <v/>
      </c>
      <c r="BO5" s="2" t="str">
        <f t="shared" si="24"/>
        <v/>
      </c>
      <c r="BP5" s="2" t="str">
        <f t="shared" si="24"/>
        <v/>
      </c>
      <c r="BS5" s="2" t="str">
        <f t="shared" ref="BS5:BS20" si="38">IF($V5="","",IF(AND($V5&gt;=BS$2,$V5&lt;=BS$3),$V5,""))</f>
        <v/>
      </c>
      <c r="BT5" s="2" t="str">
        <f t="shared" si="25"/>
        <v/>
      </c>
      <c r="BU5" s="2" t="str">
        <f t="shared" si="25"/>
        <v/>
      </c>
      <c r="BV5" s="2" t="str">
        <f t="shared" si="25"/>
        <v/>
      </c>
      <c r="BW5" s="2" t="str">
        <f t="shared" si="25"/>
        <v/>
      </c>
      <c r="BZ5" s="2" t="str">
        <f t="shared" ref="BZ5:BZ68" si="39">IF(BL5="","",$X5)</f>
        <v/>
      </c>
      <c r="CA5" s="2" t="str">
        <f t="shared" si="26"/>
        <v/>
      </c>
      <c r="CB5" s="2" t="str">
        <f t="shared" si="27"/>
        <v/>
      </c>
      <c r="CC5" s="2" t="str">
        <f t="shared" si="28"/>
        <v/>
      </c>
      <c r="CD5" s="2" t="str">
        <f t="shared" si="29"/>
        <v/>
      </c>
      <c r="CG5" s="2" t="str">
        <f t="shared" ref="CG5:CG68" si="40">IF(BS5="","",$X5)</f>
        <v/>
      </c>
      <c r="CH5" s="2" t="str">
        <f t="shared" si="30"/>
        <v/>
      </c>
      <c r="CI5" s="2" t="str">
        <f t="shared" si="31"/>
        <v/>
      </c>
      <c r="CJ5" s="2" t="str">
        <f t="shared" si="32"/>
        <v/>
      </c>
      <c r="CK5" s="2" t="str">
        <f t="shared" si="33"/>
        <v/>
      </c>
    </row>
    <row r="6" spans="1:89" s="21" customFormat="1" x14ac:dyDescent="0.25">
      <c r="A6" s="16"/>
      <c r="B6" s="17" t="s">
        <v>15</v>
      </c>
      <c r="C6" s="17">
        <v>1</v>
      </c>
      <c r="D6" s="19">
        <v>40980</v>
      </c>
      <c r="E6" s="17">
        <v>4</v>
      </c>
      <c r="F6" s="19">
        <v>41172</v>
      </c>
      <c r="G6" s="19">
        <v>41179</v>
      </c>
      <c r="H6" s="20">
        <v>0.4</v>
      </c>
      <c r="I6" s="20">
        <v>0.75</v>
      </c>
      <c r="J6" s="20">
        <v>0.75</v>
      </c>
      <c r="K6" s="20">
        <v>0.4</v>
      </c>
      <c r="L6" s="17">
        <v>0.43</v>
      </c>
      <c r="M6" s="17" t="s">
        <v>13</v>
      </c>
      <c r="N6" s="17">
        <v>1</v>
      </c>
      <c r="P6" s="16">
        <f t="shared" si="5"/>
        <v>192</v>
      </c>
      <c r="R6" s="20">
        <f>AVERAGE(H4:H6)</f>
        <v>0.40000000000000008</v>
      </c>
      <c r="S6" s="20">
        <f t="shared" ref="S6:V6" si="41">AVERAGE(I4:I6)</f>
        <v>0.39999999999999997</v>
      </c>
      <c r="T6" s="20">
        <f t="shared" si="41"/>
        <v>0.6333333333333333</v>
      </c>
      <c r="U6" s="20">
        <f t="shared" si="41"/>
        <v>0.5</v>
      </c>
      <c r="V6" s="20">
        <f t="shared" si="41"/>
        <v>0.4366666666666667</v>
      </c>
      <c r="X6" s="16">
        <f t="shared" si="34"/>
        <v>0</v>
      </c>
      <c r="Y6" s="65"/>
      <c r="Z6" s="54">
        <f t="shared" si="6"/>
        <v>0.40000000000000008</v>
      </c>
      <c r="AA6" s="54">
        <f t="shared" si="7"/>
        <v>0.39999999999999997</v>
      </c>
      <c r="AB6" s="54">
        <f t="shared" si="8"/>
        <v>0.6333333333333333</v>
      </c>
      <c r="AC6" s="54">
        <f t="shared" si="9"/>
        <v>0.5</v>
      </c>
      <c r="AD6" s="54">
        <f t="shared" si="10"/>
        <v>0.4366666666666667</v>
      </c>
      <c r="AF6" s="71"/>
      <c r="AG6" s="54" t="str">
        <f>IF($S6="","",IF(AND($P6&gt;AG$2,$P6&lt;AG$3),$S6,""))</f>
        <v/>
      </c>
      <c r="AH6" s="54" t="str">
        <f t="shared" si="11"/>
        <v/>
      </c>
      <c r="AI6" s="54">
        <f t="shared" si="11"/>
        <v>0.39999999999999997</v>
      </c>
      <c r="AL6" s="54" t="str">
        <f t="shared" si="35"/>
        <v/>
      </c>
      <c r="AM6" s="54" t="str">
        <f t="shared" si="35"/>
        <v/>
      </c>
      <c r="AN6" s="54">
        <f t="shared" si="35"/>
        <v>0.4366666666666667</v>
      </c>
      <c r="AQ6" s="21" t="str">
        <f t="shared" si="36"/>
        <v/>
      </c>
      <c r="AR6" s="21" t="str">
        <f t="shared" si="13"/>
        <v/>
      </c>
      <c r="AS6" s="21" t="str">
        <f t="shared" si="14"/>
        <v>Imput</v>
      </c>
      <c r="AT6" s="81"/>
      <c r="AV6" s="54">
        <f>IF(AA6="","",AA6)</f>
        <v>0.39999999999999997</v>
      </c>
      <c r="AW6" s="54">
        <f>IF(AD6="","",AD6)</f>
        <v>0.4366666666666667</v>
      </c>
      <c r="AX6" s="54">
        <f>IF(AV6="","",IF($N6=1,AV6,""))</f>
        <v>0.39999999999999997</v>
      </c>
      <c r="AY6" s="54">
        <f t="shared" si="18"/>
        <v>0.4366666666666667</v>
      </c>
      <c r="AZ6" s="54" t="str">
        <f>IF(AV6="","",IF($N6=0,AV6,""))</f>
        <v/>
      </c>
      <c r="BA6" s="54" t="str">
        <f t="shared" si="20"/>
        <v/>
      </c>
      <c r="BE6" s="54">
        <f t="shared" si="21"/>
        <v>3.6666666666666736E-2</v>
      </c>
      <c r="BF6" s="54">
        <f t="shared" si="22"/>
        <v>3.6666666666666736E-2</v>
      </c>
      <c r="BG6" s="54" t="str">
        <f t="shared" si="23"/>
        <v/>
      </c>
      <c r="BI6" s="81"/>
      <c r="BL6" s="21" t="str">
        <f t="shared" si="37"/>
        <v/>
      </c>
      <c r="BM6" s="21" t="str">
        <f t="shared" si="24"/>
        <v/>
      </c>
      <c r="BN6" s="21">
        <f t="shared" si="24"/>
        <v>0.39999999999999997</v>
      </c>
      <c r="BO6" s="21" t="str">
        <f t="shared" si="24"/>
        <v/>
      </c>
      <c r="BP6" s="21" t="str">
        <f t="shared" si="24"/>
        <v/>
      </c>
      <c r="BS6" s="21" t="str">
        <f t="shared" si="38"/>
        <v/>
      </c>
      <c r="BT6" s="21" t="str">
        <f t="shared" si="25"/>
        <v/>
      </c>
      <c r="BU6" s="21">
        <f t="shared" si="25"/>
        <v>0.4366666666666667</v>
      </c>
      <c r="BV6" s="21" t="str">
        <f t="shared" si="25"/>
        <v/>
      </c>
      <c r="BW6" s="21" t="str">
        <f t="shared" si="25"/>
        <v/>
      </c>
      <c r="BZ6" s="21" t="str">
        <f t="shared" si="39"/>
        <v/>
      </c>
      <c r="CA6" s="21" t="str">
        <f t="shared" si="26"/>
        <v/>
      </c>
      <c r="CB6" s="21">
        <f t="shared" si="27"/>
        <v>0</v>
      </c>
      <c r="CC6" s="21" t="str">
        <f t="shared" si="28"/>
        <v/>
      </c>
      <c r="CD6" s="21" t="str">
        <f t="shared" si="29"/>
        <v/>
      </c>
      <c r="CG6" s="21" t="str">
        <f t="shared" si="40"/>
        <v/>
      </c>
      <c r="CH6" s="21" t="str">
        <f t="shared" si="30"/>
        <v/>
      </c>
      <c r="CI6" s="21">
        <f t="shared" si="31"/>
        <v>0</v>
      </c>
      <c r="CJ6" s="21" t="str">
        <f t="shared" si="32"/>
        <v/>
      </c>
      <c r="CK6" s="21" t="str">
        <f t="shared" si="33"/>
        <v/>
      </c>
    </row>
    <row r="7" spans="1:89" x14ac:dyDescent="0.25">
      <c r="A7" s="1">
        <v>2</v>
      </c>
      <c r="B7" s="3" t="s">
        <v>12</v>
      </c>
      <c r="C7" s="3">
        <v>1</v>
      </c>
      <c r="D7" s="4">
        <v>40980</v>
      </c>
      <c r="E7" s="3">
        <v>7</v>
      </c>
      <c r="F7" s="4">
        <v>41172</v>
      </c>
      <c r="G7" s="4">
        <v>41184</v>
      </c>
      <c r="H7" s="5">
        <v>0.2</v>
      </c>
      <c r="I7" s="5">
        <v>0.6</v>
      </c>
      <c r="J7" s="5">
        <v>0.5</v>
      </c>
      <c r="K7" s="5">
        <v>0.5</v>
      </c>
      <c r="L7" s="3">
        <v>0.4</v>
      </c>
      <c r="M7" s="3" t="s">
        <v>16</v>
      </c>
      <c r="N7" s="3">
        <v>1</v>
      </c>
      <c r="P7" s="1" t="str">
        <f t="shared" si="5"/>
        <v/>
      </c>
      <c r="R7" s="5"/>
      <c r="S7" s="5"/>
      <c r="T7" s="5"/>
      <c r="U7" s="5"/>
      <c r="V7" s="5"/>
      <c r="X7" s="1" t="str">
        <f t="shared" si="34"/>
        <v/>
      </c>
      <c r="Z7" s="55" t="str">
        <f t="shared" si="6"/>
        <v/>
      </c>
      <c r="AA7" s="55" t="str">
        <f t="shared" si="7"/>
        <v/>
      </c>
      <c r="AB7" s="55" t="str">
        <f t="shared" si="8"/>
        <v/>
      </c>
      <c r="AC7" s="55" t="str">
        <f t="shared" si="9"/>
        <v/>
      </c>
      <c r="AD7" s="55" t="str">
        <f t="shared" si="10"/>
        <v/>
      </c>
      <c r="AG7" s="55" t="str">
        <f t="shared" ref="AG7:AI26" si="42">IF($S7="","",IF(AND($P7&gt;AG$2,$P7&lt;AG$3),$S7,""))</f>
        <v/>
      </c>
      <c r="AH7" s="55" t="str">
        <f t="shared" si="11"/>
        <v/>
      </c>
      <c r="AI7" s="55" t="str">
        <f t="shared" si="11"/>
        <v/>
      </c>
      <c r="AL7" s="55" t="str">
        <f t="shared" si="35"/>
        <v/>
      </c>
      <c r="AM7" s="55" t="str">
        <f t="shared" si="35"/>
        <v/>
      </c>
      <c r="AN7" s="55" t="str">
        <f t="shared" si="35"/>
        <v/>
      </c>
      <c r="AQ7" s="2" t="str">
        <f t="shared" si="36"/>
        <v/>
      </c>
      <c r="AR7" s="2" t="str">
        <f t="shared" si="13"/>
        <v/>
      </c>
      <c r="AS7" s="2" t="str">
        <f t="shared" si="14"/>
        <v/>
      </c>
      <c r="AV7" s="55" t="str">
        <f t="shared" ref="AV7:AV70" si="43">IF(AA7="","",AA7)</f>
        <v/>
      </c>
      <c r="AW7" s="55" t="str">
        <f t="shared" ref="AW7:AW70" si="44">IF(AD7="","",AD7)</f>
        <v/>
      </c>
      <c r="AX7" s="55" t="str">
        <f t="shared" ref="AX7:AX70" si="45">IF(AV7="","",IF($N7=1,AV7,""))</f>
        <v/>
      </c>
      <c r="AY7" s="55" t="str">
        <f t="shared" si="18"/>
        <v/>
      </c>
      <c r="AZ7" s="55" t="str">
        <f t="shared" ref="AZ7:AZ70" si="46">IF(AV7="","",IF($N7=0,AV7,""))</f>
        <v/>
      </c>
      <c r="BA7" s="55" t="str">
        <f t="shared" si="20"/>
        <v/>
      </c>
      <c r="BE7" s="55" t="str">
        <f t="shared" si="21"/>
        <v/>
      </c>
      <c r="BF7" s="55" t="str">
        <f t="shared" si="22"/>
        <v/>
      </c>
      <c r="BG7" s="55" t="str">
        <f t="shared" si="23"/>
        <v/>
      </c>
      <c r="BL7" s="2" t="str">
        <f t="shared" si="37"/>
        <v/>
      </c>
      <c r="BM7" s="2" t="str">
        <f t="shared" si="24"/>
        <v/>
      </c>
      <c r="BN7" s="2" t="str">
        <f t="shared" si="24"/>
        <v/>
      </c>
      <c r="BO7" s="2" t="str">
        <f t="shared" si="24"/>
        <v/>
      </c>
      <c r="BP7" s="2" t="str">
        <f t="shared" si="24"/>
        <v/>
      </c>
      <c r="BS7" s="2" t="str">
        <f t="shared" si="38"/>
        <v/>
      </c>
      <c r="BT7" s="2" t="str">
        <f t="shared" si="25"/>
        <v/>
      </c>
      <c r="BU7" s="2" t="str">
        <f t="shared" si="25"/>
        <v/>
      </c>
      <c r="BV7" s="2" t="str">
        <f t="shared" si="25"/>
        <v/>
      </c>
      <c r="BW7" s="2" t="str">
        <f t="shared" si="25"/>
        <v/>
      </c>
      <c r="BZ7" s="2" t="str">
        <f t="shared" si="39"/>
        <v/>
      </c>
      <c r="CA7" s="2" t="str">
        <f t="shared" si="26"/>
        <v/>
      </c>
      <c r="CB7" s="2" t="str">
        <f t="shared" si="27"/>
        <v/>
      </c>
      <c r="CC7" s="2" t="str">
        <f t="shared" si="28"/>
        <v/>
      </c>
      <c r="CD7" s="2" t="str">
        <f t="shared" si="29"/>
        <v/>
      </c>
      <c r="CG7" s="2" t="str">
        <f t="shared" si="40"/>
        <v/>
      </c>
      <c r="CH7" s="2" t="str">
        <f t="shared" si="30"/>
        <v/>
      </c>
      <c r="CI7" s="2" t="str">
        <f t="shared" si="31"/>
        <v/>
      </c>
      <c r="CJ7" s="2" t="str">
        <f t="shared" si="32"/>
        <v/>
      </c>
      <c r="CK7" s="2" t="str">
        <f t="shared" si="33"/>
        <v/>
      </c>
    </row>
    <row r="8" spans="1:89" x14ac:dyDescent="0.25">
      <c r="B8" s="3" t="s">
        <v>14</v>
      </c>
      <c r="C8" s="3">
        <v>1</v>
      </c>
      <c r="D8" s="4">
        <v>40980</v>
      </c>
      <c r="E8" s="3">
        <v>7</v>
      </c>
      <c r="F8" s="4">
        <v>41172</v>
      </c>
      <c r="G8" s="4">
        <v>41177</v>
      </c>
      <c r="H8" s="5">
        <v>0.5</v>
      </c>
      <c r="I8" s="5">
        <v>0.95</v>
      </c>
      <c r="J8" s="5">
        <v>0.75</v>
      </c>
      <c r="K8" s="5">
        <v>0.8</v>
      </c>
      <c r="L8" s="3">
        <v>0.4</v>
      </c>
      <c r="M8" s="3" t="s">
        <v>16</v>
      </c>
      <c r="N8" s="3">
        <v>1</v>
      </c>
      <c r="P8" s="1" t="str">
        <f t="shared" si="5"/>
        <v/>
      </c>
      <c r="R8" s="5"/>
      <c r="S8" s="5"/>
      <c r="T8" s="5"/>
      <c r="U8" s="5"/>
      <c r="V8" s="5"/>
      <c r="X8" s="1" t="str">
        <f t="shared" si="34"/>
        <v/>
      </c>
      <c r="Z8" s="55" t="str">
        <f t="shared" si="6"/>
        <v/>
      </c>
      <c r="AA8" s="55" t="str">
        <f t="shared" si="7"/>
        <v/>
      </c>
      <c r="AB8" s="55" t="str">
        <f t="shared" si="8"/>
        <v/>
      </c>
      <c r="AC8" s="55" t="str">
        <f t="shared" si="9"/>
        <v/>
      </c>
      <c r="AD8" s="55" t="str">
        <f t="shared" si="10"/>
        <v/>
      </c>
      <c r="AF8" s="72"/>
      <c r="AG8" s="55" t="str">
        <f t="shared" si="42"/>
        <v/>
      </c>
      <c r="AH8" s="55" t="str">
        <f t="shared" si="11"/>
        <v/>
      </c>
      <c r="AI8" s="55" t="str">
        <f t="shared" si="11"/>
        <v/>
      </c>
      <c r="AL8" s="55" t="str">
        <f t="shared" si="35"/>
        <v/>
      </c>
      <c r="AM8" s="55" t="str">
        <f t="shared" si="35"/>
        <v/>
      </c>
      <c r="AN8" s="55" t="str">
        <f t="shared" si="35"/>
        <v/>
      </c>
      <c r="AQ8" s="2" t="str">
        <f t="shared" si="36"/>
        <v/>
      </c>
      <c r="AR8" s="2" t="str">
        <f t="shared" si="13"/>
        <v/>
      </c>
      <c r="AS8" s="2" t="str">
        <f t="shared" si="14"/>
        <v/>
      </c>
      <c r="AV8" s="55" t="str">
        <f t="shared" si="43"/>
        <v/>
      </c>
      <c r="AW8" s="55" t="str">
        <f t="shared" si="44"/>
        <v/>
      </c>
      <c r="AX8" s="55" t="str">
        <f t="shared" si="45"/>
        <v/>
      </c>
      <c r="AY8" s="55" t="str">
        <f t="shared" si="18"/>
        <v/>
      </c>
      <c r="AZ8" s="55" t="str">
        <f t="shared" si="46"/>
        <v/>
      </c>
      <c r="BA8" s="55" t="str">
        <f t="shared" si="20"/>
        <v/>
      </c>
      <c r="BE8" s="55" t="str">
        <f t="shared" si="21"/>
        <v/>
      </c>
      <c r="BF8" s="55" t="str">
        <f t="shared" si="22"/>
        <v/>
      </c>
      <c r="BG8" s="55" t="str">
        <f t="shared" si="23"/>
        <v/>
      </c>
      <c r="BL8" s="2" t="str">
        <f t="shared" si="37"/>
        <v/>
      </c>
      <c r="BM8" s="2" t="str">
        <f t="shared" si="24"/>
        <v/>
      </c>
      <c r="BN8" s="2" t="str">
        <f t="shared" si="24"/>
        <v/>
      </c>
      <c r="BO8" s="2" t="str">
        <f t="shared" si="24"/>
        <v/>
      </c>
      <c r="BP8" s="2" t="str">
        <f t="shared" si="24"/>
        <v/>
      </c>
      <c r="BS8" s="2" t="str">
        <f t="shared" si="38"/>
        <v/>
      </c>
      <c r="BT8" s="2" t="str">
        <f t="shared" si="25"/>
        <v/>
      </c>
      <c r="BU8" s="2" t="str">
        <f t="shared" si="25"/>
        <v/>
      </c>
      <c r="BV8" s="2" t="str">
        <f t="shared" si="25"/>
        <v/>
      </c>
      <c r="BW8" s="2" t="str">
        <f t="shared" si="25"/>
        <v/>
      </c>
      <c r="BZ8" s="2" t="str">
        <f t="shared" si="39"/>
        <v/>
      </c>
      <c r="CA8" s="2" t="str">
        <f t="shared" si="26"/>
        <v/>
      </c>
      <c r="CB8" s="2" t="str">
        <f t="shared" si="27"/>
        <v/>
      </c>
      <c r="CC8" s="2" t="str">
        <f t="shared" si="28"/>
        <v/>
      </c>
      <c r="CD8" s="2" t="str">
        <f t="shared" si="29"/>
        <v/>
      </c>
      <c r="CG8" s="2" t="str">
        <f t="shared" si="40"/>
        <v/>
      </c>
      <c r="CH8" s="2" t="str">
        <f t="shared" si="30"/>
        <v/>
      </c>
      <c r="CI8" s="2" t="str">
        <f t="shared" si="31"/>
        <v/>
      </c>
      <c r="CJ8" s="2" t="str">
        <f t="shared" si="32"/>
        <v/>
      </c>
      <c r="CK8" s="2" t="str">
        <f t="shared" si="33"/>
        <v/>
      </c>
    </row>
    <row r="9" spans="1:89" s="14" customFormat="1" ht="15.75" thickBot="1" x14ac:dyDescent="0.3">
      <c r="A9" s="9"/>
      <c r="B9" s="10" t="s">
        <v>15</v>
      </c>
      <c r="C9" s="10">
        <v>1</v>
      </c>
      <c r="D9" s="12">
        <v>40980</v>
      </c>
      <c r="E9" s="10">
        <v>7</v>
      </c>
      <c r="F9" s="12">
        <v>41172</v>
      </c>
      <c r="G9" s="12">
        <v>41179</v>
      </c>
      <c r="H9" s="13">
        <v>0.75</v>
      </c>
      <c r="I9" s="13">
        <v>0.75</v>
      </c>
      <c r="J9" s="13">
        <v>0.75</v>
      </c>
      <c r="K9" s="13">
        <v>0.8</v>
      </c>
      <c r="L9" s="10">
        <v>0.28999999999999998</v>
      </c>
      <c r="M9" s="10" t="s">
        <v>16</v>
      </c>
      <c r="N9" s="10">
        <v>1</v>
      </c>
      <c r="P9" s="9">
        <f t="shared" si="5"/>
        <v>192</v>
      </c>
      <c r="R9" s="13">
        <f>AVERAGE(H7:H9)</f>
        <v>0.48333333333333334</v>
      </c>
      <c r="S9" s="13">
        <f t="shared" ref="S9:V9" si="47">AVERAGE(I7:I9)</f>
        <v>0.76666666666666661</v>
      </c>
      <c r="T9" s="13">
        <f t="shared" si="47"/>
        <v>0.66666666666666663</v>
      </c>
      <c r="U9" s="13">
        <f t="shared" si="47"/>
        <v>0.70000000000000007</v>
      </c>
      <c r="V9" s="13">
        <f t="shared" si="47"/>
        <v>0.36333333333333334</v>
      </c>
      <c r="X9" s="9">
        <f t="shared" si="34"/>
        <v>1</v>
      </c>
      <c r="Y9" s="45"/>
      <c r="Z9" s="56">
        <f t="shared" si="6"/>
        <v>0.51666666666666661</v>
      </c>
      <c r="AA9" s="56">
        <f t="shared" si="7"/>
        <v>0.23333333333333339</v>
      </c>
      <c r="AB9" s="56">
        <f t="shared" si="8"/>
        <v>0.33333333333333337</v>
      </c>
      <c r="AC9" s="56">
        <f t="shared" si="9"/>
        <v>0.29999999999999993</v>
      </c>
      <c r="AD9" s="56">
        <f t="shared" si="10"/>
        <v>0.63666666666666671</v>
      </c>
      <c r="AF9" s="73"/>
      <c r="AG9" s="56" t="str">
        <f t="shared" si="42"/>
        <v/>
      </c>
      <c r="AH9" s="56" t="str">
        <f t="shared" si="11"/>
        <v/>
      </c>
      <c r="AI9" s="56">
        <f t="shared" si="11"/>
        <v>0.76666666666666661</v>
      </c>
      <c r="AL9" s="56" t="str">
        <f t="shared" si="35"/>
        <v/>
      </c>
      <c r="AM9" s="56" t="str">
        <f t="shared" si="35"/>
        <v/>
      </c>
      <c r="AN9" s="56">
        <f t="shared" si="35"/>
        <v>0.36333333333333334</v>
      </c>
      <c r="AQ9" s="14" t="str">
        <f t="shared" si="36"/>
        <v/>
      </c>
      <c r="AR9" s="14" t="str">
        <f t="shared" si="13"/>
        <v/>
      </c>
      <c r="AS9" s="14" t="str">
        <f t="shared" si="14"/>
        <v>ICPM</v>
      </c>
      <c r="AT9" s="82"/>
      <c r="AV9" s="56">
        <f t="shared" si="43"/>
        <v>0.23333333333333339</v>
      </c>
      <c r="AW9" s="56">
        <f t="shared" si="44"/>
        <v>0.63666666666666671</v>
      </c>
      <c r="AX9" s="56">
        <f t="shared" si="45"/>
        <v>0.23333333333333339</v>
      </c>
      <c r="AY9" s="56">
        <f t="shared" si="18"/>
        <v>0.63666666666666671</v>
      </c>
      <c r="AZ9" s="56" t="str">
        <f t="shared" si="46"/>
        <v/>
      </c>
      <c r="BA9" s="56" t="str">
        <f t="shared" si="20"/>
        <v/>
      </c>
      <c r="BE9" s="56">
        <f t="shared" si="21"/>
        <v>0.40333333333333332</v>
      </c>
      <c r="BF9" s="56">
        <f t="shared" si="22"/>
        <v>0.40333333333333332</v>
      </c>
      <c r="BG9" s="56" t="str">
        <f t="shared" si="23"/>
        <v/>
      </c>
      <c r="BI9" s="82"/>
      <c r="BL9" s="14" t="str">
        <f t="shared" si="37"/>
        <v/>
      </c>
      <c r="BM9" s="14" t="str">
        <f t="shared" si="24"/>
        <v/>
      </c>
      <c r="BN9" s="14" t="str">
        <f t="shared" si="24"/>
        <v/>
      </c>
      <c r="BO9" s="14">
        <f t="shared" si="24"/>
        <v>0.76666666666666661</v>
      </c>
      <c r="BP9" s="14" t="str">
        <f t="shared" si="24"/>
        <v/>
      </c>
      <c r="BS9" s="14" t="str">
        <f t="shared" si="38"/>
        <v/>
      </c>
      <c r="BT9" s="14">
        <f t="shared" si="25"/>
        <v>0.36333333333333334</v>
      </c>
      <c r="BU9" s="14" t="str">
        <f t="shared" si="25"/>
        <v/>
      </c>
      <c r="BV9" s="14" t="str">
        <f t="shared" si="25"/>
        <v/>
      </c>
      <c r="BW9" s="14" t="str">
        <f t="shared" si="25"/>
        <v/>
      </c>
      <c r="BZ9" s="14" t="str">
        <f t="shared" si="39"/>
        <v/>
      </c>
      <c r="CA9" s="14" t="str">
        <f t="shared" si="26"/>
        <v/>
      </c>
      <c r="CB9" s="14" t="str">
        <f t="shared" si="27"/>
        <v/>
      </c>
      <c r="CC9" s="14">
        <f t="shared" si="28"/>
        <v>1</v>
      </c>
      <c r="CD9" s="14" t="str">
        <f t="shared" si="29"/>
        <v/>
      </c>
      <c r="CG9" s="14" t="str">
        <f t="shared" si="40"/>
        <v/>
      </c>
      <c r="CH9" s="14">
        <f t="shared" si="30"/>
        <v>1</v>
      </c>
      <c r="CI9" s="14" t="str">
        <f t="shared" si="31"/>
        <v/>
      </c>
      <c r="CJ9" s="14" t="str">
        <f t="shared" si="32"/>
        <v/>
      </c>
      <c r="CK9" s="14" t="str">
        <f t="shared" si="33"/>
        <v/>
      </c>
    </row>
    <row r="10" spans="1:89" x14ac:dyDescent="0.25">
      <c r="A10" s="1">
        <v>3</v>
      </c>
      <c r="B10" s="3" t="s">
        <v>14</v>
      </c>
      <c r="C10" s="3">
        <v>2</v>
      </c>
      <c r="D10" s="4">
        <v>41171</v>
      </c>
      <c r="E10" s="3">
        <v>2</v>
      </c>
      <c r="F10" s="4">
        <v>41215</v>
      </c>
      <c r="G10" s="4">
        <v>41243</v>
      </c>
      <c r="H10" s="5">
        <v>0.3</v>
      </c>
      <c r="I10" s="5">
        <v>0.9</v>
      </c>
      <c r="J10" s="5">
        <v>0.9</v>
      </c>
      <c r="K10" s="5">
        <v>0.95</v>
      </c>
      <c r="L10" s="3">
        <v>0.89</v>
      </c>
      <c r="M10" s="3" t="s">
        <v>16</v>
      </c>
      <c r="N10" s="3">
        <v>1</v>
      </c>
      <c r="P10" s="1" t="str">
        <f t="shared" si="5"/>
        <v/>
      </c>
      <c r="R10" s="5"/>
      <c r="S10" s="5"/>
      <c r="T10" s="5"/>
      <c r="U10" s="5"/>
      <c r="V10" s="5"/>
      <c r="X10" s="1" t="str">
        <f t="shared" si="34"/>
        <v/>
      </c>
      <c r="Z10" s="55" t="str">
        <f t="shared" si="6"/>
        <v/>
      </c>
      <c r="AA10" s="55" t="str">
        <f t="shared" si="7"/>
        <v/>
      </c>
      <c r="AB10" s="55" t="str">
        <f t="shared" si="8"/>
        <v/>
      </c>
      <c r="AC10" s="55" t="str">
        <f t="shared" si="9"/>
        <v/>
      </c>
      <c r="AD10" s="55" t="str">
        <f t="shared" si="10"/>
        <v/>
      </c>
      <c r="AG10" s="55" t="str">
        <f t="shared" si="42"/>
        <v/>
      </c>
      <c r="AH10" s="55" t="str">
        <f t="shared" si="11"/>
        <v/>
      </c>
      <c r="AI10" s="55" t="str">
        <f t="shared" si="11"/>
        <v/>
      </c>
      <c r="AL10" s="55" t="str">
        <f t="shared" si="35"/>
        <v/>
      </c>
      <c r="AM10" s="55" t="str">
        <f t="shared" si="35"/>
        <v/>
      </c>
      <c r="AN10" s="55" t="str">
        <f t="shared" si="35"/>
        <v/>
      </c>
      <c r="AQ10" s="2" t="str">
        <f t="shared" si="36"/>
        <v/>
      </c>
      <c r="AR10" s="2" t="str">
        <f t="shared" si="13"/>
        <v/>
      </c>
      <c r="AS10" s="2" t="str">
        <f t="shared" si="14"/>
        <v/>
      </c>
      <c r="AV10" s="55" t="str">
        <f t="shared" si="43"/>
        <v/>
      </c>
      <c r="AW10" s="55" t="str">
        <f t="shared" si="44"/>
        <v/>
      </c>
      <c r="AX10" s="55" t="str">
        <f t="shared" si="45"/>
        <v/>
      </c>
      <c r="AY10" s="55" t="str">
        <f t="shared" si="18"/>
        <v/>
      </c>
      <c r="AZ10" s="55" t="str">
        <f t="shared" si="46"/>
        <v/>
      </c>
      <c r="BA10" s="55" t="str">
        <f t="shared" si="20"/>
        <v/>
      </c>
      <c r="BE10" s="55" t="str">
        <f t="shared" si="21"/>
        <v/>
      </c>
      <c r="BF10" s="55" t="str">
        <f t="shared" si="22"/>
        <v/>
      </c>
      <c r="BG10" s="55" t="str">
        <f t="shared" si="23"/>
        <v/>
      </c>
      <c r="BL10" s="2" t="str">
        <f t="shared" si="37"/>
        <v/>
      </c>
      <c r="BM10" s="2" t="str">
        <f t="shared" si="24"/>
        <v/>
      </c>
      <c r="BN10" s="2" t="str">
        <f t="shared" si="24"/>
        <v/>
      </c>
      <c r="BO10" s="2" t="str">
        <f t="shared" si="24"/>
        <v/>
      </c>
      <c r="BP10" s="2" t="str">
        <f t="shared" si="24"/>
        <v/>
      </c>
      <c r="BS10" s="2" t="str">
        <f t="shared" si="38"/>
        <v/>
      </c>
      <c r="BT10" s="2" t="str">
        <f t="shared" si="25"/>
        <v/>
      </c>
      <c r="BU10" s="2" t="str">
        <f t="shared" si="25"/>
        <v/>
      </c>
      <c r="BV10" s="2" t="str">
        <f t="shared" si="25"/>
        <v/>
      </c>
      <c r="BW10" s="2" t="str">
        <f t="shared" si="25"/>
        <v/>
      </c>
      <c r="BZ10" s="2" t="str">
        <f t="shared" si="39"/>
        <v/>
      </c>
      <c r="CA10" s="2" t="str">
        <f t="shared" si="26"/>
        <v/>
      </c>
      <c r="CB10" s="2" t="str">
        <f t="shared" si="27"/>
        <v/>
      </c>
      <c r="CC10" s="2" t="str">
        <f t="shared" si="28"/>
        <v/>
      </c>
      <c r="CD10" s="2" t="str">
        <f t="shared" si="29"/>
        <v/>
      </c>
      <c r="CG10" s="2" t="str">
        <f t="shared" si="40"/>
        <v/>
      </c>
      <c r="CH10" s="2" t="str">
        <f t="shared" si="30"/>
        <v/>
      </c>
      <c r="CI10" s="2" t="str">
        <f t="shared" si="31"/>
        <v/>
      </c>
      <c r="CJ10" s="2" t="str">
        <f t="shared" si="32"/>
        <v/>
      </c>
      <c r="CK10" s="2" t="str">
        <f t="shared" si="33"/>
        <v/>
      </c>
    </row>
    <row r="11" spans="1:89" s="21" customFormat="1" x14ac:dyDescent="0.25">
      <c r="A11" s="16"/>
      <c r="B11" s="17" t="s">
        <v>15</v>
      </c>
      <c r="C11" s="17">
        <v>2</v>
      </c>
      <c r="D11" s="19">
        <v>41171</v>
      </c>
      <c r="E11" s="17">
        <v>2</v>
      </c>
      <c r="F11" s="19">
        <v>41215</v>
      </c>
      <c r="G11" s="19">
        <v>41232</v>
      </c>
      <c r="H11" s="20">
        <v>1</v>
      </c>
      <c r="I11" s="20">
        <v>1</v>
      </c>
      <c r="J11" s="20">
        <v>1</v>
      </c>
      <c r="K11" s="20">
        <v>1</v>
      </c>
      <c r="L11" s="17">
        <v>0.9</v>
      </c>
      <c r="M11" s="17" t="s">
        <v>16</v>
      </c>
      <c r="N11" s="17">
        <v>1</v>
      </c>
      <c r="P11" s="16">
        <f t="shared" si="5"/>
        <v>44</v>
      </c>
      <c r="R11" s="20">
        <f>AVERAGE(H10:H11)</f>
        <v>0.65</v>
      </c>
      <c r="S11" s="20">
        <f t="shared" ref="S11:V11" si="48">AVERAGE(I10:I11)</f>
        <v>0.95</v>
      </c>
      <c r="T11" s="20">
        <f t="shared" si="48"/>
        <v>0.95</v>
      </c>
      <c r="U11" s="20">
        <f t="shared" si="48"/>
        <v>0.97499999999999998</v>
      </c>
      <c r="V11" s="20">
        <f t="shared" si="48"/>
        <v>0.89500000000000002</v>
      </c>
      <c r="X11" s="16">
        <f t="shared" si="34"/>
        <v>1</v>
      </c>
      <c r="Y11" s="65"/>
      <c r="Z11" s="54">
        <f t="shared" si="6"/>
        <v>0.35</v>
      </c>
      <c r="AA11" s="54">
        <f t="shared" si="7"/>
        <v>5.0000000000000044E-2</v>
      </c>
      <c r="AB11" s="54">
        <f t="shared" si="8"/>
        <v>5.0000000000000044E-2</v>
      </c>
      <c r="AC11" s="54">
        <f t="shared" si="9"/>
        <v>2.5000000000000022E-2</v>
      </c>
      <c r="AD11" s="54">
        <f t="shared" si="10"/>
        <v>0.10499999999999998</v>
      </c>
      <c r="AF11" s="71"/>
      <c r="AG11" s="54" t="str">
        <f t="shared" si="42"/>
        <v/>
      </c>
      <c r="AH11" s="54">
        <f t="shared" si="11"/>
        <v>0.95</v>
      </c>
      <c r="AI11" s="54" t="str">
        <f t="shared" si="11"/>
        <v/>
      </c>
      <c r="AL11" s="54" t="str">
        <f t="shared" si="35"/>
        <v/>
      </c>
      <c r="AM11" s="54">
        <f t="shared" si="35"/>
        <v>0.89500000000000002</v>
      </c>
      <c r="AN11" s="54" t="str">
        <f t="shared" si="35"/>
        <v/>
      </c>
      <c r="AQ11" s="21" t="str">
        <f t="shared" si="36"/>
        <v/>
      </c>
      <c r="AR11" s="21" t="str">
        <f t="shared" si="13"/>
        <v>ICPM</v>
      </c>
      <c r="AS11" s="21" t="str">
        <f t="shared" si="14"/>
        <v/>
      </c>
      <c r="AT11" s="81"/>
      <c r="AV11" s="54">
        <f t="shared" si="43"/>
        <v>5.0000000000000044E-2</v>
      </c>
      <c r="AW11" s="54">
        <f t="shared" si="44"/>
        <v>0.10499999999999998</v>
      </c>
      <c r="AX11" s="54">
        <f t="shared" si="45"/>
        <v>5.0000000000000044E-2</v>
      </c>
      <c r="AY11" s="54">
        <f t="shared" si="18"/>
        <v>0.10499999999999998</v>
      </c>
      <c r="AZ11" s="54" t="str">
        <f t="shared" si="46"/>
        <v/>
      </c>
      <c r="BA11" s="54" t="str">
        <f t="shared" si="20"/>
        <v/>
      </c>
      <c r="BE11" s="54">
        <f t="shared" si="21"/>
        <v>5.4999999999999938E-2</v>
      </c>
      <c r="BF11" s="54">
        <f t="shared" si="22"/>
        <v>5.4999999999999938E-2</v>
      </c>
      <c r="BG11" s="54" t="str">
        <f t="shared" si="23"/>
        <v/>
      </c>
      <c r="BI11" s="81"/>
      <c r="BL11" s="21" t="str">
        <f t="shared" si="37"/>
        <v/>
      </c>
      <c r="BM11" s="21" t="str">
        <f t="shared" si="24"/>
        <v/>
      </c>
      <c r="BN11" s="21" t="str">
        <f t="shared" si="24"/>
        <v/>
      </c>
      <c r="BO11" s="21" t="str">
        <f t="shared" si="24"/>
        <v/>
      </c>
      <c r="BP11" s="21">
        <f t="shared" si="24"/>
        <v>0.95</v>
      </c>
      <c r="BS11" s="21" t="str">
        <f t="shared" si="38"/>
        <v/>
      </c>
      <c r="BT11" s="21" t="str">
        <f t="shared" si="25"/>
        <v/>
      </c>
      <c r="BU11" s="21" t="str">
        <f t="shared" si="25"/>
        <v/>
      </c>
      <c r="BV11" s="21" t="str">
        <f t="shared" si="25"/>
        <v/>
      </c>
      <c r="BW11" s="21">
        <f t="shared" si="25"/>
        <v>0.89500000000000002</v>
      </c>
      <c r="BZ11" s="21" t="str">
        <f t="shared" si="39"/>
        <v/>
      </c>
      <c r="CA11" s="21" t="str">
        <f t="shared" si="26"/>
        <v/>
      </c>
      <c r="CB11" s="21" t="str">
        <f t="shared" si="27"/>
        <v/>
      </c>
      <c r="CC11" s="21" t="str">
        <f t="shared" si="28"/>
        <v/>
      </c>
      <c r="CD11" s="21">
        <f t="shared" si="29"/>
        <v>1</v>
      </c>
      <c r="CG11" s="21" t="str">
        <f t="shared" si="40"/>
        <v/>
      </c>
      <c r="CH11" s="21" t="str">
        <f t="shared" si="30"/>
        <v/>
      </c>
      <c r="CI11" s="21" t="str">
        <f t="shared" si="31"/>
        <v/>
      </c>
      <c r="CJ11" s="21" t="str">
        <f t="shared" si="32"/>
        <v/>
      </c>
      <c r="CK11" s="21">
        <f t="shared" si="33"/>
        <v>1</v>
      </c>
    </row>
    <row r="12" spans="1:89" x14ac:dyDescent="0.25">
      <c r="A12" s="1">
        <v>4</v>
      </c>
      <c r="B12" s="3" t="s">
        <v>14</v>
      </c>
      <c r="C12" s="3">
        <v>2</v>
      </c>
      <c r="D12" s="4">
        <v>41171</v>
      </c>
      <c r="E12" s="3">
        <v>3</v>
      </c>
      <c r="F12" s="4">
        <v>41215</v>
      </c>
      <c r="G12" s="4">
        <v>41243</v>
      </c>
      <c r="H12" s="5">
        <v>0.2</v>
      </c>
      <c r="I12" s="5">
        <v>0.9</v>
      </c>
      <c r="J12" s="5">
        <v>0.9</v>
      </c>
      <c r="K12" s="5">
        <v>0.95</v>
      </c>
      <c r="L12" s="3">
        <v>0.8</v>
      </c>
      <c r="M12" s="3" t="s">
        <v>13</v>
      </c>
      <c r="N12" s="3">
        <v>1</v>
      </c>
      <c r="P12" s="1" t="str">
        <f t="shared" si="5"/>
        <v/>
      </c>
      <c r="R12" s="5"/>
      <c r="S12" s="5"/>
      <c r="T12" s="5"/>
      <c r="U12" s="5"/>
      <c r="V12" s="5"/>
      <c r="X12" s="1" t="str">
        <f t="shared" si="34"/>
        <v/>
      </c>
      <c r="Z12" s="55" t="str">
        <f t="shared" si="6"/>
        <v/>
      </c>
      <c r="AA12" s="55" t="str">
        <f t="shared" si="7"/>
        <v/>
      </c>
      <c r="AB12" s="55" t="str">
        <f t="shared" si="8"/>
        <v/>
      </c>
      <c r="AC12" s="55" t="str">
        <f t="shared" si="9"/>
        <v/>
      </c>
      <c r="AD12" s="55" t="str">
        <f t="shared" si="10"/>
        <v/>
      </c>
      <c r="AG12" s="55" t="str">
        <f t="shared" si="42"/>
        <v/>
      </c>
      <c r="AH12" s="55" t="str">
        <f t="shared" si="11"/>
        <v/>
      </c>
      <c r="AI12" s="55" t="str">
        <f t="shared" si="11"/>
        <v/>
      </c>
      <c r="AL12" s="55" t="str">
        <f t="shared" si="35"/>
        <v/>
      </c>
      <c r="AM12" s="55" t="str">
        <f t="shared" si="35"/>
        <v/>
      </c>
      <c r="AN12" s="55" t="str">
        <f t="shared" si="35"/>
        <v/>
      </c>
      <c r="AQ12" s="2" t="str">
        <f t="shared" si="36"/>
        <v/>
      </c>
      <c r="AR12" s="2" t="str">
        <f t="shared" si="13"/>
        <v/>
      </c>
      <c r="AS12" s="2" t="str">
        <f t="shared" si="14"/>
        <v/>
      </c>
      <c r="AV12" s="55" t="str">
        <f t="shared" si="43"/>
        <v/>
      </c>
      <c r="AW12" s="55" t="str">
        <f t="shared" si="44"/>
        <v/>
      </c>
      <c r="AX12" s="55" t="str">
        <f t="shared" si="45"/>
        <v/>
      </c>
      <c r="AY12" s="55" t="str">
        <f t="shared" si="18"/>
        <v/>
      </c>
      <c r="AZ12" s="55" t="str">
        <f t="shared" si="46"/>
        <v/>
      </c>
      <c r="BA12" s="55" t="str">
        <f t="shared" si="20"/>
        <v/>
      </c>
      <c r="BE12" s="55" t="str">
        <f t="shared" si="21"/>
        <v/>
      </c>
      <c r="BF12" s="55" t="str">
        <f t="shared" si="22"/>
        <v/>
      </c>
      <c r="BG12" s="55" t="str">
        <f t="shared" si="23"/>
        <v/>
      </c>
      <c r="BL12" s="2" t="str">
        <f t="shared" si="37"/>
        <v/>
      </c>
      <c r="BM12" s="2" t="str">
        <f t="shared" si="24"/>
        <v/>
      </c>
      <c r="BN12" s="2" t="str">
        <f t="shared" si="24"/>
        <v/>
      </c>
      <c r="BO12" s="2" t="str">
        <f t="shared" si="24"/>
        <v/>
      </c>
      <c r="BP12" s="2" t="str">
        <f t="shared" si="24"/>
        <v/>
      </c>
      <c r="BS12" s="2" t="str">
        <f t="shared" si="38"/>
        <v/>
      </c>
      <c r="BT12" s="2" t="str">
        <f t="shared" si="25"/>
        <v/>
      </c>
      <c r="BU12" s="2" t="str">
        <f t="shared" si="25"/>
        <v/>
      </c>
      <c r="BV12" s="2" t="str">
        <f t="shared" si="25"/>
        <v/>
      </c>
      <c r="BW12" s="2" t="str">
        <f t="shared" si="25"/>
        <v/>
      </c>
      <c r="BZ12" s="2" t="str">
        <f t="shared" si="39"/>
        <v/>
      </c>
      <c r="CA12" s="2" t="str">
        <f t="shared" si="26"/>
        <v/>
      </c>
      <c r="CB12" s="2" t="str">
        <f t="shared" si="27"/>
        <v/>
      </c>
      <c r="CC12" s="2" t="str">
        <f t="shared" si="28"/>
        <v/>
      </c>
      <c r="CD12" s="2" t="str">
        <f t="shared" si="29"/>
        <v/>
      </c>
      <c r="CG12" s="2" t="str">
        <f t="shared" si="40"/>
        <v/>
      </c>
      <c r="CH12" s="2" t="str">
        <f t="shared" si="30"/>
        <v/>
      </c>
      <c r="CI12" s="2" t="str">
        <f t="shared" si="31"/>
        <v/>
      </c>
      <c r="CJ12" s="2" t="str">
        <f t="shared" si="32"/>
        <v/>
      </c>
      <c r="CK12" s="2" t="str">
        <f t="shared" si="33"/>
        <v/>
      </c>
    </row>
    <row r="13" spans="1:89" s="21" customFormat="1" x14ac:dyDescent="0.25">
      <c r="A13" s="16"/>
      <c r="B13" s="17" t="s">
        <v>15</v>
      </c>
      <c r="C13" s="17">
        <v>2</v>
      </c>
      <c r="D13" s="19">
        <v>41171</v>
      </c>
      <c r="E13" s="17">
        <v>3</v>
      </c>
      <c r="F13" s="19">
        <v>41215</v>
      </c>
      <c r="G13" s="19">
        <v>41232</v>
      </c>
      <c r="H13" s="20">
        <v>0.7</v>
      </c>
      <c r="I13" s="20">
        <v>0.3</v>
      </c>
      <c r="J13" s="20">
        <v>0.3</v>
      </c>
      <c r="K13" s="20">
        <v>0.3</v>
      </c>
      <c r="L13" s="17">
        <v>0.78</v>
      </c>
      <c r="M13" s="17" t="s">
        <v>13</v>
      </c>
      <c r="N13" s="17">
        <v>1</v>
      </c>
      <c r="P13" s="16">
        <f t="shared" si="5"/>
        <v>44</v>
      </c>
      <c r="R13" s="20">
        <f>AVERAGE(H12:H13)</f>
        <v>0.44999999999999996</v>
      </c>
      <c r="S13" s="20">
        <f t="shared" ref="S13:V13" si="49">AVERAGE(I12:I13)</f>
        <v>0.6</v>
      </c>
      <c r="T13" s="20">
        <f t="shared" si="49"/>
        <v>0.6</v>
      </c>
      <c r="U13" s="20">
        <f t="shared" si="49"/>
        <v>0.625</v>
      </c>
      <c r="V13" s="20">
        <f t="shared" si="49"/>
        <v>0.79</v>
      </c>
      <c r="X13" s="16">
        <f t="shared" si="34"/>
        <v>0</v>
      </c>
      <c r="Y13" s="65"/>
      <c r="Z13" s="54">
        <f t="shared" si="6"/>
        <v>0.44999999999999996</v>
      </c>
      <c r="AA13" s="54">
        <f t="shared" si="7"/>
        <v>0.6</v>
      </c>
      <c r="AB13" s="54">
        <f t="shared" si="8"/>
        <v>0.6</v>
      </c>
      <c r="AC13" s="54">
        <f t="shared" si="9"/>
        <v>0.625</v>
      </c>
      <c r="AD13" s="54">
        <f t="shared" si="10"/>
        <v>0.79</v>
      </c>
      <c r="AF13" s="71"/>
      <c r="AG13" s="54" t="str">
        <f t="shared" si="42"/>
        <v/>
      </c>
      <c r="AH13" s="54">
        <f t="shared" si="11"/>
        <v>0.6</v>
      </c>
      <c r="AI13" s="54" t="str">
        <f t="shared" si="11"/>
        <v/>
      </c>
      <c r="AL13" s="54" t="str">
        <f t="shared" si="35"/>
        <v/>
      </c>
      <c r="AM13" s="54">
        <f t="shared" si="35"/>
        <v>0.79</v>
      </c>
      <c r="AN13" s="54" t="str">
        <f t="shared" si="35"/>
        <v/>
      </c>
      <c r="AQ13" s="21" t="str">
        <f t="shared" si="36"/>
        <v/>
      </c>
      <c r="AR13" s="21" t="str">
        <f t="shared" si="13"/>
        <v>Imput</v>
      </c>
      <c r="AS13" s="21" t="str">
        <f t="shared" si="14"/>
        <v/>
      </c>
      <c r="AT13" s="81"/>
      <c r="AV13" s="54">
        <f t="shared" si="43"/>
        <v>0.6</v>
      </c>
      <c r="AW13" s="54">
        <f t="shared" si="44"/>
        <v>0.79</v>
      </c>
      <c r="AX13" s="54">
        <f t="shared" si="45"/>
        <v>0.6</v>
      </c>
      <c r="AY13" s="54">
        <f t="shared" si="18"/>
        <v>0.79</v>
      </c>
      <c r="AZ13" s="54" t="str">
        <f t="shared" si="46"/>
        <v/>
      </c>
      <c r="BA13" s="54" t="str">
        <f t="shared" si="20"/>
        <v/>
      </c>
      <c r="BE13" s="54">
        <f t="shared" si="21"/>
        <v>0.19000000000000006</v>
      </c>
      <c r="BF13" s="54">
        <f t="shared" si="22"/>
        <v>0.19000000000000006</v>
      </c>
      <c r="BG13" s="54" t="str">
        <f t="shared" si="23"/>
        <v/>
      </c>
      <c r="BI13" s="81"/>
      <c r="BL13" s="21" t="str">
        <f t="shared" si="37"/>
        <v/>
      </c>
      <c r="BM13" s="21" t="str">
        <f t="shared" si="24"/>
        <v/>
      </c>
      <c r="BN13" s="21">
        <f t="shared" si="24"/>
        <v>0.6</v>
      </c>
      <c r="BO13" s="21" t="str">
        <f t="shared" si="24"/>
        <v/>
      </c>
      <c r="BP13" s="21" t="str">
        <f t="shared" si="24"/>
        <v/>
      </c>
      <c r="BS13" s="21" t="str">
        <f t="shared" si="38"/>
        <v/>
      </c>
      <c r="BT13" s="21" t="str">
        <f t="shared" si="25"/>
        <v/>
      </c>
      <c r="BU13" s="21" t="str">
        <f t="shared" si="25"/>
        <v/>
      </c>
      <c r="BV13" s="21">
        <f t="shared" si="25"/>
        <v>0.79</v>
      </c>
      <c r="BW13" s="21" t="str">
        <f t="shared" si="25"/>
        <v/>
      </c>
      <c r="BZ13" s="21" t="str">
        <f t="shared" si="39"/>
        <v/>
      </c>
      <c r="CA13" s="21" t="str">
        <f t="shared" si="26"/>
        <v/>
      </c>
      <c r="CB13" s="21">
        <f t="shared" si="27"/>
        <v>0</v>
      </c>
      <c r="CC13" s="21" t="str">
        <f t="shared" si="28"/>
        <v/>
      </c>
      <c r="CD13" s="21" t="str">
        <f t="shared" si="29"/>
        <v/>
      </c>
      <c r="CG13" s="21" t="str">
        <f t="shared" si="40"/>
        <v/>
      </c>
      <c r="CH13" s="21" t="str">
        <f t="shared" si="30"/>
        <v/>
      </c>
      <c r="CI13" s="21" t="str">
        <f t="shared" si="31"/>
        <v/>
      </c>
      <c r="CJ13" s="21">
        <f t="shared" si="32"/>
        <v>0</v>
      </c>
      <c r="CK13" s="21" t="str">
        <f t="shared" si="33"/>
        <v/>
      </c>
    </row>
    <row r="14" spans="1:89" x14ac:dyDescent="0.25">
      <c r="A14" s="1">
        <v>5</v>
      </c>
      <c r="B14" s="3" t="s">
        <v>14</v>
      </c>
      <c r="C14" s="3">
        <v>2</v>
      </c>
      <c r="D14" s="4">
        <v>41171</v>
      </c>
      <c r="E14" s="3">
        <v>5</v>
      </c>
      <c r="F14" s="4">
        <v>41215</v>
      </c>
      <c r="G14" s="4">
        <v>41243</v>
      </c>
      <c r="H14" s="5">
        <v>0.5</v>
      </c>
      <c r="I14" s="5">
        <v>0.1</v>
      </c>
      <c r="J14" s="5">
        <v>0.1</v>
      </c>
      <c r="K14" s="5">
        <v>0.05</v>
      </c>
      <c r="L14" s="3">
        <v>0.26</v>
      </c>
      <c r="M14" s="3" t="s">
        <v>13</v>
      </c>
      <c r="N14" s="3">
        <v>1</v>
      </c>
      <c r="P14" s="1" t="str">
        <f t="shared" si="5"/>
        <v/>
      </c>
      <c r="R14" s="5"/>
      <c r="S14" s="5"/>
      <c r="T14" s="5"/>
      <c r="U14" s="5"/>
      <c r="V14" s="5"/>
      <c r="X14" s="1" t="str">
        <f t="shared" si="34"/>
        <v/>
      </c>
      <c r="Z14" s="55" t="str">
        <f t="shared" si="6"/>
        <v/>
      </c>
      <c r="AA14" s="55" t="str">
        <f t="shared" si="7"/>
        <v/>
      </c>
      <c r="AB14" s="55" t="str">
        <f t="shared" si="8"/>
        <v/>
      </c>
      <c r="AC14" s="55" t="str">
        <f t="shared" si="9"/>
        <v/>
      </c>
      <c r="AD14" s="55" t="str">
        <f t="shared" si="10"/>
        <v/>
      </c>
      <c r="AG14" s="55" t="str">
        <f t="shared" si="42"/>
        <v/>
      </c>
      <c r="AH14" s="55" t="str">
        <f t="shared" si="11"/>
        <v/>
      </c>
      <c r="AI14" s="55" t="str">
        <f t="shared" si="11"/>
        <v/>
      </c>
      <c r="AL14" s="55" t="str">
        <f t="shared" si="35"/>
        <v/>
      </c>
      <c r="AM14" s="55" t="str">
        <f t="shared" si="35"/>
        <v/>
      </c>
      <c r="AN14" s="55" t="str">
        <f t="shared" si="35"/>
        <v/>
      </c>
      <c r="AQ14" s="2" t="str">
        <f t="shared" si="36"/>
        <v/>
      </c>
      <c r="AR14" s="2" t="str">
        <f t="shared" si="13"/>
        <v/>
      </c>
      <c r="AS14" s="2" t="str">
        <f t="shared" si="14"/>
        <v/>
      </c>
      <c r="AV14" s="55" t="str">
        <f t="shared" si="43"/>
        <v/>
      </c>
      <c r="AW14" s="55" t="str">
        <f t="shared" si="44"/>
        <v/>
      </c>
      <c r="AX14" s="55" t="str">
        <f t="shared" si="45"/>
        <v/>
      </c>
      <c r="AY14" s="55" t="str">
        <f t="shared" si="18"/>
        <v/>
      </c>
      <c r="AZ14" s="55" t="str">
        <f t="shared" si="46"/>
        <v/>
      </c>
      <c r="BA14" s="55" t="str">
        <f t="shared" si="20"/>
        <v/>
      </c>
      <c r="BE14" s="55" t="str">
        <f t="shared" si="21"/>
        <v/>
      </c>
      <c r="BF14" s="55" t="str">
        <f t="shared" si="22"/>
        <v/>
      </c>
      <c r="BG14" s="55" t="str">
        <f t="shared" si="23"/>
        <v/>
      </c>
      <c r="BL14" s="2" t="str">
        <f t="shared" si="37"/>
        <v/>
      </c>
      <c r="BM14" s="2" t="str">
        <f t="shared" si="24"/>
        <v/>
      </c>
      <c r="BN14" s="2" t="str">
        <f t="shared" si="24"/>
        <v/>
      </c>
      <c r="BO14" s="2" t="str">
        <f t="shared" si="24"/>
        <v/>
      </c>
      <c r="BP14" s="2" t="str">
        <f t="shared" si="24"/>
        <v/>
      </c>
      <c r="BS14" s="2" t="str">
        <f t="shared" si="38"/>
        <v/>
      </c>
      <c r="BT14" s="2" t="str">
        <f t="shared" si="25"/>
        <v/>
      </c>
      <c r="BU14" s="2" t="str">
        <f t="shared" si="25"/>
        <v/>
      </c>
      <c r="BV14" s="2" t="str">
        <f t="shared" si="25"/>
        <v/>
      </c>
      <c r="BW14" s="2" t="str">
        <f t="shared" si="25"/>
        <v/>
      </c>
      <c r="BZ14" s="2" t="str">
        <f t="shared" si="39"/>
        <v/>
      </c>
      <c r="CA14" s="2" t="str">
        <f t="shared" si="26"/>
        <v/>
      </c>
      <c r="CB14" s="2" t="str">
        <f t="shared" si="27"/>
        <v/>
      </c>
      <c r="CC14" s="2" t="str">
        <f t="shared" si="28"/>
        <v/>
      </c>
      <c r="CD14" s="2" t="str">
        <f t="shared" si="29"/>
        <v/>
      </c>
      <c r="CG14" s="2" t="str">
        <f t="shared" si="40"/>
        <v/>
      </c>
      <c r="CH14" s="2" t="str">
        <f t="shared" si="30"/>
        <v/>
      </c>
      <c r="CI14" s="2" t="str">
        <f t="shared" si="31"/>
        <v/>
      </c>
      <c r="CJ14" s="2" t="str">
        <f t="shared" si="32"/>
        <v/>
      </c>
      <c r="CK14" s="2" t="str">
        <f t="shared" si="33"/>
        <v/>
      </c>
    </row>
    <row r="15" spans="1:89" s="21" customFormat="1" x14ac:dyDescent="0.25">
      <c r="A15" s="16"/>
      <c r="B15" s="17" t="s">
        <v>15</v>
      </c>
      <c r="C15" s="17">
        <v>2</v>
      </c>
      <c r="D15" s="19">
        <v>41171</v>
      </c>
      <c r="E15" s="17">
        <v>5</v>
      </c>
      <c r="F15" s="19">
        <v>41215</v>
      </c>
      <c r="G15" s="19">
        <v>41232</v>
      </c>
      <c r="H15" s="20">
        <v>0.4</v>
      </c>
      <c r="I15" s="20">
        <v>0.5</v>
      </c>
      <c r="J15" s="20">
        <v>0.5</v>
      </c>
      <c r="K15" s="20">
        <v>0.5</v>
      </c>
      <c r="L15" s="17">
        <v>0.27</v>
      </c>
      <c r="M15" s="17" t="s">
        <v>13</v>
      </c>
      <c r="N15" s="17">
        <v>1</v>
      </c>
      <c r="P15" s="16">
        <f t="shared" si="5"/>
        <v>44</v>
      </c>
      <c r="R15" s="20">
        <f>AVERAGE(H14:H15)</f>
        <v>0.45</v>
      </c>
      <c r="S15" s="20">
        <f t="shared" ref="S15:V15" si="50">AVERAGE(I14:I15)</f>
        <v>0.3</v>
      </c>
      <c r="T15" s="20">
        <f t="shared" si="50"/>
        <v>0.3</v>
      </c>
      <c r="U15" s="20">
        <f t="shared" si="50"/>
        <v>0.27500000000000002</v>
      </c>
      <c r="V15" s="20">
        <f t="shared" si="50"/>
        <v>0.26500000000000001</v>
      </c>
      <c r="X15" s="16">
        <f t="shared" si="34"/>
        <v>0</v>
      </c>
      <c r="Y15" s="65"/>
      <c r="Z15" s="54">
        <f t="shared" si="6"/>
        <v>0.45</v>
      </c>
      <c r="AA15" s="54">
        <f t="shared" si="7"/>
        <v>0.3</v>
      </c>
      <c r="AB15" s="54">
        <f t="shared" si="8"/>
        <v>0.3</v>
      </c>
      <c r="AC15" s="54">
        <f t="shared" si="9"/>
        <v>0.27500000000000002</v>
      </c>
      <c r="AD15" s="54">
        <f t="shared" si="10"/>
        <v>0.26500000000000001</v>
      </c>
      <c r="AF15" s="71"/>
      <c r="AG15" s="54" t="str">
        <f t="shared" si="42"/>
        <v/>
      </c>
      <c r="AH15" s="54">
        <f t="shared" si="11"/>
        <v>0.3</v>
      </c>
      <c r="AI15" s="54" t="str">
        <f t="shared" si="11"/>
        <v/>
      </c>
      <c r="AL15" s="54" t="str">
        <f t="shared" si="35"/>
        <v/>
      </c>
      <c r="AM15" s="54">
        <f t="shared" si="35"/>
        <v>0.26500000000000001</v>
      </c>
      <c r="AN15" s="54" t="str">
        <f t="shared" si="35"/>
        <v/>
      </c>
      <c r="AQ15" s="21" t="str">
        <f t="shared" si="36"/>
        <v/>
      </c>
      <c r="AR15" s="21" t="str">
        <f t="shared" si="13"/>
        <v>ICPM</v>
      </c>
      <c r="AS15" s="21" t="str">
        <f t="shared" si="14"/>
        <v/>
      </c>
      <c r="AT15" s="81"/>
      <c r="AV15" s="54">
        <f t="shared" si="43"/>
        <v>0.3</v>
      </c>
      <c r="AW15" s="54">
        <f t="shared" si="44"/>
        <v>0.26500000000000001</v>
      </c>
      <c r="AX15" s="54">
        <f t="shared" si="45"/>
        <v>0.3</v>
      </c>
      <c r="AY15" s="54">
        <f t="shared" si="18"/>
        <v>0.26500000000000001</v>
      </c>
      <c r="AZ15" s="54" t="str">
        <f t="shared" si="46"/>
        <v/>
      </c>
      <c r="BA15" s="54" t="str">
        <f t="shared" si="20"/>
        <v/>
      </c>
      <c r="BE15" s="54">
        <f t="shared" si="21"/>
        <v>-3.4999999999999976E-2</v>
      </c>
      <c r="BF15" s="54">
        <f t="shared" si="22"/>
        <v>-3.4999999999999976E-2</v>
      </c>
      <c r="BG15" s="54" t="str">
        <f t="shared" si="23"/>
        <v/>
      </c>
      <c r="BI15" s="81"/>
      <c r="BL15" s="21" t="str">
        <f t="shared" si="37"/>
        <v/>
      </c>
      <c r="BM15" s="21">
        <f t="shared" si="24"/>
        <v>0.3</v>
      </c>
      <c r="BN15" s="21" t="str">
        <f t="shared" si="24"/>
        <v/>
      </c>
      <c r="BO15" s="21" t="str">
        <f t="shared" si="24"/>
        <v/>
      </c>
      <c r="BP15" s="21" t="str">
        <f t="shared" si="24"/>
        <v/>
      </c>
      <c r="BS15" s="21" t="str">
        <f t="shared" si="38"/>
        <v/>
      </c>
      <c r="BT15" s="21">
        <f t="shared" si="25"/>
        <v>0.26500000000000001</v>
      </c>
      <c r="BU15" s="21" t="str">
        <f t="shared" si="25"/>
        <v/>
      </c>
      <c r="BV15" s="21" t="str">
        <f t="shared" si="25"/>
        <v/>
      </c>
      <c r="BW15" s="21" t="str">
        <f t="shared" si="25"/>
        <v/>
      </c>
      <c r="BZ15" s="21" t="str">
        <f t="shared" si="39"/>
        <v/>
      </c>
      <c r="CA15" s="21">
        <f t="shared" si="26"/>
        <v>0</v>
      </c>
      <c r="CB15" s="21" t="str">
        <f t="shared" si="27"/>
        <v/>
      </c>
      <c r="CC15" s="21" t="str">
        <f t="shared" si="28"/>
        <v/>
      </c>
      <c r="CD15" s="21" t="str">
        <f t="shared" si="29"/>
        <v/>
      </c>
      <c r="CG15" s="21" t="str">
        <f t="shared" si="40"/>
        <v/>
      </c>
      <c r="CH15" s="21">
        <f t="shared" si="30"/>
        <v>0</v>
      </c>
      <c r="CI15" s="21" t="str">
        <f t="shared" si="31"/>
        <v/>
      </c>
      <c r="CJ15" s="21" t="str">
        <f t="shared" si="32"/>
        <v/>
      </c>
      <c r="CK15" s="21" t="str">
        <f t="shared" si="33"/>
        <v/>
      </c>
    </row>
    <row r="16" spans="1:89" s="40" customFormat="1" x14ac:dyDescent="0.25">
      <c r="A16" s="36">
        <v>6</v>
      </c>
      <c r="B16" s="37" t="s">
        <v>14</v>
      </c>
      <c r="C16" s="37">
        <v>2</v>
      </c>
      <c r="D16" s="38">
        <v>41171</v>
      </c>
      <c r="E16" s="37" t="s">
        <v>17</v>
      </c>
      <c r="F16" s="38">
        <v>41215</v>
      </c>
      <c r="G16" s="38">
        <v>41243</v>
      </c>
      <c r="H16" s="39">
        <v>0.1</v>
      </c>
      <c r="I16" s="39">
        <v>0.1</v>
      </c>
      <c r="J16" s="39">
        <v>0</v>
      </c>
      <c r="K16" s="39">
        <v>0</v>
      </c>
      <c r="L16" s="37">
        <v>0.28999999999999998</v>
      </c>
      <c r="M16" s="37" t="s">
        <v>13</v>
      </c>
      <c r="N16" s="37">
        <v>1</v>
      </c>
      <c r="P16" s="40" t="str">
        <f t="shared" si="5"/>
        <v/>
      </c>
      <c r="R16" s="39"/>
      <c r="S16" s="39"/>
      <c r="T16" s="39"/>
      <c r="U16" s="39"/>
      <c r="V16" s="39"/>
      <c r="X16" s="36" t="str">
        <f t="shared" si="34"/>
        <v/>
      </c>
      <c r="Z16" s="57" t="str">
        <f t="shared" si="6"/>
        <v/>
      </c>
      <c r="AA16" s="57" t="str">
        <f t="shared" si="7"/>
        <v/>
      </c>
      <c r="AB16" s="57" t="str">
        <f t="shared" si="8"/>
        <v/>
      </c>
      <c r="AC16" s="57" t="str">
        <f t="shared" si="9"/>
        <v/>
      </c>
      <c r="AD16" s="57" t="str">
        <f t="shared" si="10"/>
        <v/>
      </c>
      <c r="AF16" s="74"/>
      <c r="AG16" s="57" t="str">
        <f t="shared" si="42"/>
        <v/>
      </c>
      <c r="AH16" s="57" t="str">
        <f t="shared" si="11"/>
        <v/>
      </c>
      <c r="AI16" s="57" t="str">
        <f t="shared" si="11"/>
        <v/>
      </c>
      <c r="AL16" s="57" t="str">
        <f t="shared" si="35"/>
        <v/>
      </c>
      <c r="AM16" s="57" t="str">
        <f t="shared" si="35"/>
        <v/>
      </c>
      <c r="AN16" s="57" t="str">
        <f t="shared" si="35"/>
        <v/>
      </c>
      <c r="AQ16" s="40" t="str">
        <f t="shared" si="36"/>
        <v/>
      </c>
      <c r="AR16" s="40" t="str">
        <f t="shared" si="13"/>
        <v/>
      </c>
      <c r="AS16" s="40" t="str">
        <f t="shared" si="14"/>
        <v/>
      </c>
      <c r="AT16" s="83"/>
      <c r="AV16" s="57" t="str">
        <f t="shared" si="43"/>
        <v/>
      </c>
      <c r="AW16" s="57" t="str">
        <f t="shared" si="44"/>
        <v/>
      </c>
      <c r="AX16" s="57" t="str">
        <f t="shared" si="45"/>
        <v/>
      </c>
      <c r="AY16" s="57" t="str">
        <f t="shared" si="18"/>
        <v/>
      </c>
      <c r="AZ16" s="57" t="str">
        <f t="shared" si="46"/>
        <v/>
      </c>
      <c r="BA16" s="57" t="str">
        <f t="shared" si="20"/>
        <v/>
      </c>
      <c r="BE16" s="57" t="str">
        <f t="shared" si="21"/>
        <v/>
      </c>
      <c r="BF16" s="57" t="str">
        <f t="shared" si="22"/>
        <v/>
      </c>
      <c r="BG16" s="57" t="str">
        <f t="shared" si="23"/>
        <v/>
      </c>
      <c r="BI16" s="83"/>
      <c r="BL16" s="40" t="str">
        <f t="shared" si="37"/>
        <v/>
      </c>
      <c r="BM16" s="40" t="str">
        <f t="shared" si="24"/>
        <v/>
      </c>
      <c r="BN16" s="40" t="str">
        <f t="shared" si="24"/>
        <v/>
      </c>
      <c r="BO16" s="40" t="str">
        <f t="shared" si="24"/>
        <v/>
      </c>
      <c r="BP16" s="40" t="str">
        <f t="shared" si="24"/>
        <v/>
      </c>
      <c r="BS16" s="40" t="str">
        <f t="shared" si="38"/>
        <v/>
      </c>
      <c r="BT16" s="40" t="str">
        <f t="shared" si="25"/>
        <v/>
      </c>
      <c r="BU16" s="40" t="str">
        <f t="shared" si="25"/>
        <v/>
      </c>
      <c r="BV16" s="40" t="str">
        <f t="shared" si="25"/>
        <v/>
      </c>
      <c r="BW16" s="40" t="str">
        <f t="shared" si="25"/>
        <v/>
      </c>
      <c r="BZ16" s="40" t="str">
        <f t="shared" si="39"/>
        <v/>
      </c>
      <c r="CA16" s="40" t="str">
        <f t="shared" si="26"/>
        <v/>
      </c>
      <c r="CB16" s="40" t="str">
        <f t="shared" si="27"/>
        <v/>
      </c>
      <c r="CC16" s="40" t="str">
        <f t="shared" si="28"/>
        <v/>
      </c>
      <c r="CD16" s="40" t="str">
        <f t="shared" si="29"/>
        <v/>
      </c>
      <c r="CG16" s="40" t="str">
        <f t="shared" si="40"/>
        <v/>
      </c>
      <c r="CH16" s="40" t="str">
        <f t="shared" si="30"/>
        <v/>
      </c>
      <c r="CI16" s="40" t="str">
        <f t="shared" si="31"/>
        <v/>
      </c>
      <c r="CJ16" s="40" t="str">
        <f t="shared" si="32"/>
        <v/>
      </c>
      <c r="CK16" s="40" t="str">
        <f t="shared" si="33"/>
        <v/>
      </c>
    </row>
    <row r="17" spans="1:89" s="40" customFormat="1" x14ac:dyDescent="0.25">
      <c r="A17" s="36"/>
      <c r="B17" s="37" t="s">
        <v>15</v>
      </c>
      <c r="C17" s="37">
        <v>2</v>
      </c>
      <c r="D17" s="38">
        <v>41171</v>
      </c>
      <c r="E17" s="37" t="s">
        <v>17</v>
      </c>
      <c r="F17" s="38">
        <v>41215</v>
      </c>
      <c r="G17" s="38">
        <v>41232</v>
      </c>
      <c r="H17" s="39">
        <v>0.2</v>
      </c>
      <c r="I17" s="39">
        <v>0.1</v>
      </c>
      <c r="J17" s="39">
        <v>0.1</v>
      </c>
      <c r="K17" s="39">
        <v>0.1</v>
      </c>
      <c r="L17" s="37">
        <v>0.28000000000000003</v>
      </c>
      <c r="M17" s="37" t="s">
        <v>13</v>
      </c>
      <c r="N17" s="37">
        <v>1</v>
      </c>
      <c r="P17" s="36" t="str">
        <f t="shared" si="5"/>
        <v/>
      </c>
      <c r="R17" s="39"/>
      <c r="S17" s="39"/>
      <c r="T17" s="39"/>
      <c r="U17" s="39"/>
      <c r="V17" s="39"/>
      <c r="X17" s="36" t="str">
        <f t="shared" si="34"/>
        <v/>
      </c>
      <c r="Z17" s="57" t="str">
        <f t="shared" si="6"/>
        <v/>
      </c>
      <c r="AA17" s="57" t="str">
        <f t="shared" si="7"/>
        <v/>
      </c>
      <c r="AB17" s="57" t="str">
        <f t="shared" si="8"/>
        <v/>
      </c>
      <c r="AC17" s="57" t="str">
        <f t="shared" si="9"/>
        <v/>
      </c>
      <c r="AD17" s="57" t="str">
        <f t="shared" si="10"/>
        <v/>
      </c>
      <c r="AF17" s="74"/>
      <c r="AG17" s="57" t="str">
        <f t="shared" si="42"/>
        <v/>
      </c>
      <c r="AH17" s="57" t="str">
        <f t="shared" si="11"/>
        <v/>
      </c>
      <c r="AI17" s="57" t="str">
        <f t="shared" si="11"/>
        <v/>
      </c>
      <c r="AL17" s="57" t="str">
        <f t="shared" si="35"/>
        <v/>
      </c>
      <c r="AM17" s="57" t="str">
        <f t="shared" si="35"/>
        <v/>
      </c>
      <c r="AN17" s="57" t="str">
        <f t="shared" si="35"/>
        <v/>
      </c>
      <c r="AQ17" s="40" t="str">
        <f t="shared" si="36"/>
        <v/>
      </c>
      <c r="AR17" s="40" t="str">
        <f t="shared" si="13"/>
        <v/>
      </c>
      <c r="AS17" s="40" t="str">
        <f t="shared" si="14"/>
        <v/>
      </c>
      <c r="AT17" s="83"/>
      <c r="AV17" s="57" t="str">
        <f t="shared" si="43"/>
        <v/>
      </c>
      <c r="AW17" s="57" t="str">
        <f t="shared" si="44"/>
        <v/>
      </c>
      <c r="AX17" s="57" t="str">
        <f t="shared" si="45"/>
        <v/>
      </c>
      <c r="AY17" s="57" t="str">
        <f t="shared" si="18"/>
        <v/>
      </c>
      <c r="AZ17" s="57" t="str">
        <f t="shared" si="46"/>
        <v/>
      </c>
      <c r="BA17" s="57" t="str">
        <f t="shared" si="20"/>
        <v/>
      </c>
      <c r="BE17" s="57" t="str">
        <f t="shared" si="21"/>
        <v/>
      </c>
      <c r="BF17" s="57" t="str">
        <f t="shared" si="22"/>
        <v/>
      </c>
      <c r="BG17" s="57" t="str">
        <f t="shared" si="23"/>
        <v/>
      </c>
      <c r="BI17" s="83"/>
      <c r="BL17" s="40" t="str">
        <f t="shared" si="37"/>
        <v/>
      </c>
      <c r="BM17" s="40" t="str">
        <f t="shared" si="24"/>
        <v/>
      </c>
      <c r="BN17" s="40" t="str">
        <f t="shared" si="24"/>
        <v/>
      </c>
      <c r="BO17" s="40" t="str">
        <f t="shared" si="24"/>
        <v/>
      </c>
      <c r="BP17" s="40" t="str">
        <f t="shared" si="24"/>
        <v/>
      </c>
      <c r="BS17" s="40" t="str">
        <f t="shared" si="38"/>
        <v/>
      </c>
      <c r="BT17" s="40" t="str">
        <f t="shared" si="25"/>
        <v/>
      </c>
      <c r="BU17" s="40" t="str">
        <f t="shared" si="25"/>
        <v/>
      </c>
      <c r="BV17" s="40" t="str">
        <f t="shared" si="25"/>
        <v/>
      </c>
      <c r="BW17" s="40" t="str">
        <f t="shared" si="25"/>
        <v/>
      </c>
      <c r="BZ17" s="40" t="str">
        <f t="shared" si="39"/>
        <v/>
      </c>
      <c r="CA17" s="40" t="str">
        <f t="shared" si="26"/>
        <v/>
      </c>
      <c r="CB17" s="40" t="str">
        <f t="shared" si="27"/>
        <v/>
      </c>
      <c r="CC17" s="40" t="str">
        <f t="shared" si="28"/>
        <v/>
      </c>
      <c r="CD17" s="40" t="str">
        <f t="shared" si="29"/>
        <v/>
      </c>
      <c r="CG17" s="40" t="str">
        <f t="shared" si="40"/>
        <v/>
      </c>
      <c r="CH17" s="40" t="str">
        <f t="shared" si="30"/>
        <v/>
      </c>
      <c r="CI17" s="40" t="str">
        <f t="shared" si="31"/>
        <v/>
      </c>
      <c r="CJ17" s="40" t="str">
        <f t="shared" si="32"/>
        <v/>
      </c>
      <c r="CK17" s="40" t="str">
        <f t="shared" si="33"/>
        <v/>
      </c>
    </row>
    <row r="18" spans="1:89" x14ac:dyDescent="0.25">
      <c r="B18" s="3" t="s">
        <v>14</v>
      </c>
      <c r="C18" s="3">
        <v>2</v>
      </c>
      <c r="D18" s="4">
        <v>41171</v>
      </c>
      <c r="E18" s="3" t="s">
        <v>18</v>
      </c>
      <c r="F18" s="4">
        <v>41215</v>
      </c>
      <c r="G18" s="4">
        <v>41243</v>
      </c>
      <c r="H18" s="5">
        <v>0.5</v>
      </c>
      <c r="I18" s="5">
        <v>0.7</v>
      </c>
      <c r="J18" s="5">
        <v>0.8</v>
      </c>
      <c r="K18" s="5">
        <v>0.8</v>
      </c>
      <c r="L18" s="3">
        <v>0.39</v>
      </c>
      <c r="M18" s="3" t="s">
        <v>16</v>
      </c>
      <c r="N18" s="3">
        <v>1</v>
      </c>
      <c r="P18" s="1" t="str">
        <f t="shared" si="5"/>
        <v/>
      </c>
      <c r="R18" s="5"/>
      <c r="S18" s="5"/>
      <c r="T18" s="5"/>
      <c r="U18" s="5"/>
      <c r="V18" s="5"/>
      <c r="X18" s="1" t="str">
        <f t="shared" si="34"/>
        <v/>
      </c>
      <c r="Z18" s="55" t="str">
        <f t="shared" si="6"/>
        <v/>
      </c>
      <c r="AA18" s="55" t="str">
        <f t="shared" si="7"/>
        <v/>
      </c>
      <c r="AB18" s="55" t="str">
        <f t="shared" si="8"/>
        <v/>
      </c>
      <c r="AC18" s="55" t="str">
        <f t="shared" si="9"/>
        <v/>
      </c>
      <c r="AD18" s="55" t="str">
        <f t="shared" si="10"/>
        <v/>
      </c>
      <c r="AG18" s="55" t="str">
        <f t="shared" si="42"/>
        <v/>
      </c>
      <c r="AH18" s="55" t="str">
        <f t="shared" si="11"/>
        <v/>
      </c>
      <c r="AI18" s="55" t="str">
        <f t="shared" si="11"/>
        <v/>
      </c>
      <c r="AL18" s="55" t="str">
        <f t="shared" si="35"/>
        <v/>
      </c>
      <c r="AM18" s="55" t="str">
        <f t="shared" si="35"/>
        <v/>
      </c>
      <c r="AN18" s="55" t="str">
        <f t="shared" si="35"/>
        <v/>
      </c>
      <c r="AQ18" s="2" t="str">
        <f t="shared" si="36"/>
        <v/>
      </c>
      <c r="AR18" s="2" t="str">
        <f t="shared" si="13"/>
        <v/>
      </c>
      <c r="AS18" s="2" t="str">
        <f t="shared" si="14"/>
        <v/>
      </c>
      <c r="AV18" s="55" t="str">
        <f t="shared" si="43"/>
        <v/>
      </c>
      <c r="AW18" s="55" t="str">
        <f t="shared" si="44"/>
        <v/>
      </c>
      <c r="AX18" s="55" t="str">
        <f t="shared" si="45"/>
        <v/>
      </c>
      <c r="AY18" s="55" t="str">
        <f t="shared" si="18"/>
        <v/>
      </c>
      <c r="AZ18" s="55" t="str">
        <f t="shared" si="46"/>
        <v/>
      </c>
      <c r="BA18" s="55" t="str">
        <f t="shared" si="20"/>
        <v/>
      </c>
      <c r="BE18" s="55" t="str">
        <f t="shared" si="21"/>
        <v/>
      </c>
      <c r="BF18" s="55" t="str">
        <f t="shared" si="22"/>
        <v/>
      </c>
      <c r="BG18" s="55" t="str">
        <f t="shared" si="23"/>
        <v/>
      </c>
      <c r="BL18" s="2" t="str">
        <f t="shared" si="37"/>
        <v/>
      </c>
      <c r="BM18" s="2" t="str">
        <f t="shared" si="24"/>
        <v/>
      </c>
      <c r="BN18" s="2" t="str">
        <f t="shared" si="24"/>
        <v/>
      </c>
      <c r="BO18" s="2" t="str">
        <f t="shared" si="24"/>
        <v/>
      </c>
      <c r="BP18" s="2" t="str">
        <f t="shared" si="24"/>
        <v/>
      </c>
      <c r="BS18" s="2" t="str">
        <f t="shared" si="38"/>
        <v/>
      </c>
      <c r="BT18" s="2" t="str">
        <f t="shared" si="25"/>
        <v/>
      </c>
      <c r="BU18" s="2" t="str">
        <f t="shared" si="25"/>
        <v/>
      </c>
      <c r="BV18" s="2" t="str">
        <f t="shared" si="25"/>
        <v/>
      </c>
      <c r="BW18" s="2" t="str">
        <f t="shared" si="25"/>
        <v/>
      </c>
      <c r="BZ18" s="2" t="str">
        <f t="shared" si="39"/>
        <v/>
      </c>
      <c r="CA18" s="2" t="str">
        <f t="shared" si="26"/>
        <v/>
      </c>
      <c r="CB18" s="2" t="str">
        <f t="shared" si="27"/>
        <v/>
      </c>
      <c r="CC18" s="2" t="str">
        <f t="shared" si="28"/>
        <v/>
      </c>
      <c r="CD18" s="2" t="str">
        <f t="shared" si="29"/>
        <v/>
      </c>
      <c r="CG18" s="2" t="str">
        <f t="shared" si="40"/>
        <v/>
      </c>
      <c r="CH18" s="2" t="str">
        <f t="shared" si="30"/>
        <v/>
      </c>
      <c r="CI18" s="2" t="str">
        <f t="shared" si="31"/>
        <v/>
      </c>
      <c r="CJ18" s="2" t="str">
        <f t="shared" si="32"/>
        <v/>
      </c>
      <c r="CK18" s="2" t="str">
        <f t="shared" si="33"/>
        <v/>
      </c>
    </row>
    <row r="19" spans="1:89" x14ac:dyDescent="0.25">
      <c r="B19" s="3" t="s">
        <v>15</v>
      </c>
      <c r="C19" s="3">
        <v>2</v>
      </c>
      <c r="D19" s="4">
        <v>41171</v>
      </c>
      <c r="E19" s="3" t="s">
        <v>18</v>
      </c>
      <c r="F19" s="4">
        <v>41215</v>
      </c>
      <c r="G19" s="4">
        <v>41232</v>
      </c>
      <c r="H19" s="5">
        <v>0.2</v>
      </c>
      <c r="I19" s="5">
        <v>0.7</v>
      </c>
      <c r="J19" s="5">
        <v>0.7</v>
      </c>
      <c r="K19" s="5">
        <v>0.7</v>
      </c>
      <c r="L19" s="3">
        <v>0.41</v>
      </c>
      <c r="M19" s="3" t="s">
        <v>16</v>
      </c>
      <c r="N19" s="3">
        <v>1</v>
      </c>
      <c r="P19" s="1">
        <f t="shared" si="5"/>
        <v>44</v>
      </c>
      <c r="R19" s="5">
        <f>AVERAGE(H18:H19)</f>
        <v>0.35</v>
      </c>
      <c r="S19" s="5">
        <f t="shared" ref="S19:V19" si="51">AVERAGE(I18:I19)</f>
        <v>0.7</v>
      </c>
      <c r="T19" s="5">
        <f t="shared" si="51"/>
        <v>0.75</v>
      </c>
      <c r="U19" s="5">
        <f t="shared" si="51"/>
        <v>0.75</v>
      </c>
      <c r="V19" s="5">
        <f t="shared" si="51"/>
        <v>0.4</v>
      </c>
      <c r="X19" s="1">
        <f t="shared" si="34"/>
        <v>1</v>
      </c>
      <c r="Z19" s="55">
        <f t="shared" si="6"/>
        <v>0.65</v>
      </c>
      <c r="AA19" s="55">
        <f t="shared" si="7"/>
        <v>0.30000000000000004</v>
      </c>
      <c r="AB19" s="55">
        <f t="shared" si="8"/>
        <v>0.25</v>
      </c>
      <c r="AC19" s="55">
        <f t="shared" si="9"/>
        <v>0.25</v>
      </c>
      <c r="AD19" s="55">
        <f t="shared" si="10"/>
        <v>0.6</v>
      </c>
      <c r="AG19" s="55" t="str">
        <f t="shared" si="42"/>
        <v/>
      </c>
      <c r="AH19" s="55">
        <f t="shared" si="11"/>
        <v>0.7</v>
      </c>
      <c r="AI19" s="55" t="str">
        <f t="shared" si="11"/>
        <v/>
      </c>
      <c r="AL19" s="55" t="str">
        <f t="shared" si="35"/>
        <v/>
      </c>
      <c r="AM19" s="55">
        <f t="shared" si="35"/>
        <v>0.4</v>
      </c>
      <c r="AN19" s="55" t="str">
        <f t="shared" si="35"/>
        <v/>
      </c>
      <c r="AQ19" s="2" t="str">
        <f t="shared" si="36"/>
        <v/>
      </c>
      <c r="AR19" s="2" t="str">
        <f t="shared" si="13"/>
        <v>ICPM</v>
      </c>
      <c r="AS19" s="2" t="str">
        <f t="shared" si="14"/>
        <v/>
      </c>
      <c r="AV19" s="55">
        <f t="shared" si="43"/>
        <v>0.30000000000000004</v>
      </c>
      <c r="AW19" s="55">
        <f t="shared" si="44"/>
        <v>0.6</v>
      </c>
      <c r="AX19" s="55">
        <f t="shared" si="45"/>
        <v>0.30000000000000004</v>
      </c>
      <c r="AY19" s="55">
        <f t="shared" si="18"/>
        <v>0.6</v>
      </c>
      <c r="AZ19" s="55" t="str">
        <f t="shared" si="46"/>
        <v/>
      </c>
      <c r="BA19" s="55" t="str">
        <f t="shared" si="20"/>
        <v/>
      </c>
      <c r="BE19" s="55">
        <f t="shared" si="21"/>
        <v>0.29999999999999993</v>
      </c>
      <c r="BF19" s="55">
        <f t="shared" si="22"/>
        <v>0.29999999999999993</v>
      </c>
      <c r="BG19" s="55" t="str">
        <f t="shared" si="23"/>
        <v/>
      </c>
      <c r="BL19" s="2" t="str">
        <f t="shared" si="37"/>
        <v/>
      </c>
      <c r="BM19" s="2" t="str">
        <f t="shared" si="24"/>
        <v/>
      </c>
      <c r="BN19" s="2" t="str">
        <f t="shared" si="24"/>
        <v/>
      </c>
      <c r="BO19" s="2">
        <f t="shared" si="24"/>
        <v>0.7</v>
      </c>
      <c r="BP19" s="2" t="str">
        <f t="shared" si="24"/>
        <v/>
      </c>
      <c r="BS19" s="2" t="str">
        <f t="shared" si="38"/>
        <v/>
      </c>
      <c r="BT19" s="2" t="str">
        <f t="shared" si="25"/>
        <v/>
      </c>
      <c r="BU19" s="2">
        <f t="shared" si="25"/>
        <v>0.4</v>
      </c>
      <c r="BV19" s="2" t="str">
        <f t="shared" si="25"/>
        <v/>
      </c>
      <c r="BW19" s="2" t="str">
        <f t="shared" si="25"/>
        <v/>
      </c>
      <c r="BZ19" s="2" t="str">
        <f t="shared" si="39"/>
        <v/>
      </c>
      <c r="CA19" s="2" t="str">
        <f t="shared" si="26"/>
        <v/>
      </c>
      <c r="CB19" s="2" t="str">
        <f t="shared" si="27"/>
        <v/>
      </c>
      <c r="CC19" s="2">
        <f t="shared" si="28"/>
        <v>1</v>
      </c>
      <c r="CD19" s="2" t="str">
        <f t="shared" si="29"/>
        <v/>
      </c>
      <c r="CG19" s="2" t="str">
        <f t="shared" si="40"/>
        <v/>
      </c>
      <c r="CH19" s="2" t="str">
        <f t="shared" si="30"/>
        <v/>
      </c>
      <c r="CI19" s="2">
        <f t="shared" si="31"/>
        <v>1</v>
      </c>
      <c r="CJ19" s="2" t="str">
        <f t="shared" si="32"/>
        <v/>
      </c>
      <c r="CK19" s="2" t="str">
        <f t="shared" si="33"/>
        <v/>
      </c>
    </row>
    <row r="20" spans="1:89" s="40" customFormat="1" x14ac:dyDescent="0.25">
      <c r="A20" s="36"/>
      <c r="B20" s="37" t="s">
        <v>14</v>
      </c>
      <c r="C20" s="37">
        <v>2</v>
      </c>
      <c r="D20" s="38">
        <v>41171</v>
      </c>
      <c r="E20" s="37" t="s">
        <v>19</v>
      </c>
      <c r="F20" s="38">
        <v>41215</v>
      </c>
      <c r="G20" s="38">
        <v>41243</v>
      </c>
      <c r="H20" s="39">
        <v>0.4</v>
      </c>
      <c r="I20" s="39">
        <v>0.2</v>
      </c>
      <c r="J20" s="39">
        <v>0.2</v>
      </c>
      <c r="K20" s="39">
        <v>0.2</v>
      </c>
      <c r="L20" s="37">
        <v>0.31</v>
      </c>
      <c r="M20" s="37" t="s">
        <v>13</v>
      </c>
      <c r="N20" s="37">
        <v>1</v>
      </c>
      <c r="P20" s="36" t="str">
        <f t="shared" si="5"/>
        <v/>
      </c>
      <c r="R20" s="39"/>
      <c r="S20" s="39"/>
      <c r="T20" s="39"/>
      <c r="U20" s="39"/>
      <c r="V20" s="39"/>
      <c r="X20" s="36" t="str">
        <f t="shared" si="34"/>
        <v/>
      </c>
      <c r="Z20" s="57" t="str">
        <f t="shared" si="6"/>
        <v/>
      </c>
      <c r="AA20" s="57" t="str">
        <f t="shared" si="7"/>
        <v/>
      </c>
      <c r="AB20" s="57" t="str">
        <f t="shared" si="8"/>
        <v/>
      </c>
      <c r="AC20" s="57" t="str">
        <f t="shared" si="9"/>
        <v/>
      </c>
      <c r="AD20" s="57" t="str">
        <f t="shared" si="10"/>
        <v/>
      </c>
      <c r="AF20" s="74"/>
      <c r="AG20" s="57" t="str">
        <f t="shared" si="42"/>
        <v/>
      </c>
      <c r="AH20" s="57" t="str">
        <f t="shared" si="11"/>
        <v/>
      </c>
      <c r="AI20" s="57" t="str">
        <f t="shared" si="11"/>
        <v/>
      </c>
      <c r="AL20" s="57" t="str">
        <f t="shared" si="35"/>
        <v/>
      </c>
      <c r="AM20" s="57" t="str">
        <f t="shared" si="35"/>
        <v/>
      </c>
      <c r="AN20" s="57" t="str">
        <f t="shared" si="35"/>
        <v/>
      </c>
      <c r="AQ20" s="40" t="str">
        <f t="shared" si="36"/>
        <v/>
      </c>
      <c r="AR20" s="40" t="str">
        <f t="shared" si="13"/>
        <v/>
      </c>
      <c r="AS20" s="40" t="str">
        <f t="shared" si="14"/>
        <v/>
      </c>
      <c r="AT20" s="83"/>
      <c r="AV20" s="57" t="str">
        <f t="shared" si="43"/>
        <v/>
      </c>
      <c r="AW20" s="57" t="str">
        <f t="shared" si="44"/>
        <v/>
      </c>
      <c r="AX20" s="57" t="str">
        <f t="shared" si="45"/>
        <v/>
      </c>
      <c r="AY20" s="57" t="str">
        <f t="shared" si="18"/>
        <v/>
      </c>
      <c r="AZ20" s="57" t="str">
        <f t="shared" si="46"/>
        <v/>
      </c>
      <c r="BA20" s="57" t="str">
        <f t="shared" si="20"/>
        <v/>
      </c>
      <c r="BE20" s="57" t="str">
        <f t="shared" si="21"/>
        <v/>
      </c>
      <c r="BF20" s="57" t="str">
        <f t="shared" si="22"/>
        <v/>
      </c>
      <c r="BG20" s="57" t="str">
        <f t="shared" si="23"/>
        <v/>
      </c>
      <c r="BI20" s="83"/>
      <c r="BL20" s="40" t="str">
        <f t="shared" si="37"/>
        <v/>
      </c>
      <c r="BM20" s="40" t="str">
        <f t="shared" si="24"/>
        <v/>
      </c>
      <c r="BN20" s="40" t="str">
        <f t="shared" si="24"/>
        <v/>
      </c>
      <c r="BO20" s="40" t="str">
        <f t="shared" si="24"/>
        <v/>
      </c>
      <c r="BP20" s="40" t="str">
        <f t="shared" si="24"/>
        <v/>
      </c>
      <c r="BS20" s="40" t="str">
        <f t="shared" si="38"/>
        <v/>
      </c>
      <c r="BT20" s="40" t="str">
        <f t="shared" si="25"/>
        <v/>
      </c>
      <c r="BU20" s="40" t="str">
        <f t="shared" si="25"/>
        <v/>
      </c>
      <c r="BV20" s="40" t="str">
        <f t="shared" si="25"/>
        <v/>
      </c>
      <c r="BW20" s="40" t="str">
        <f t="shared" si="25"/>
        <v/>
      </c>
      <c r="BZ20" s="40" t="str">
        <f t="shared" si="39"/>
        <v/>
      </c>
      <c r="CA20" s="40" t="str">
        <f t="shared" si="26"/>
        <v/>
      </c>
      <c r="CB20" s="40" t="str">
        <f t="shared" si="27"/>
        <v/>
      </c>
      <c r="CC20" s="40" t="str">
        <f t="shared" si="28"/>
        <v/>
      </c>
      <c r="CD20" s="40" t="str">
        <f t="shared" si="29"/>
        <v/>
      </c>
      <c r="CG20" s="40" t="str">
        <f t="shared" si="40"/>
        <v/>
      </c>
      <c r="CH20" s="40" t="str">
        <f t="shared" si="30"/>
        <v/>
      </c>
      <c r="CI20" s="40" t="str">
        <f t="shared" si="31"/>
        <v/>
      </c>
      <c r="CJ20" s="40" t="str">
        <f t="shared" si="32"/>
        <v/>
      </c>
      <c r="CK20" s="40" t="str">
        <f t="shared" si="33"/>
        <v/>
      </c>
    </row>
    <row r="21" spans="1:89" s="45" customFormat="1" ht="15.75" thickBot="1" x14ac:dyDescent="0.3">
      <c r="A21" s="41"/>
      <c r="B21" s="42" t="s">
        <v>15</v>
      </c>
      <c r="C21" s="42">
        <v>2</v>
      </c>
      <c r="D21" s="43">
        <v>41171</v>
      </c>
      <c r="E21" s="42" t="s">
        <v>19</v>
      </c>
      <c r="F21" s="43">
        <v>41215</v>
      </c>
      <c r="G21" s="43">
        <v>41232</v>
      </c>
      <c r="H21" s="44">
        <v>0.6</v>
      </c>
      <c r="I21" s="44">
        <v>0.2</v>
      </c>
      <c r="J21" s="44">
        <v>0.2</v>
      </c>
      <c r="K21" s="44">
        <v>0.2</v>
      </c>
      <c r="L21" s="42">
        <v>0.31</v>
      </c>
      <c r="M21" s="42" t="s">
        <v>13</v>
      </c>
      <c r="N21" s="42">
        <v>1</v>
      </c>
      <c r="P21" s="41" t="str">
        <f t="shared" si="5"/>
        <v/>
      </c>
      <c r="R21" s="44"/>
      <c r="S21" s="44"/>
      <c r="T21" s="44"/>
      <c r="U21" s="44"/>
      <c r="V21" s="44"/>
      <c r="X21" s="41" t="str">
        <f t="shared" si="34"/>
        <v/>
      </c>
      <c r="Z21" s="58" t="str">
        <f t="shared" si="6"/>
        <v/>
      </c>
      <c r="AA21" s="58" t="str">
        <f t="shared" si="7"/>
        <v/>
      </c>
      <c r="AB21" s="58" t="str">
        <f t="shared" si="8"/>
        <v/>
      </c>
      <c r="AC21" s="58" t="str">
        <f t="shared" si="9"/>
        <v/>
      </c>
      <c r="AD21" s="58" t="str">
        <f t="shared" si="10"/>
        <v/>
      </c>
      <c r="AF21" s="75"/>
      <c r="AG21" s="58" t="str">
        <f t="shared" si="42"/>
        <v/>
      </c>
      <c r="AH21" s="58" t="str">
        <f t="shared" si="11"/>
        <v/>
      </c>
      <c r="AI21" s="58" t="str">
        <f t="shared" si="11"/>
        <v/>
      </c>
      <c r="AL21" s="58" t="str">
        <f t="shared" si="35"/>
        <v/>
      </c>
      <c r="AM21" s="58" t="str">
        <f t="shared" si="35"/>
        <v/>
      </c>
      <c r="AN21" s="58" t="str">
        <f t="shared" si="35"/>
        <v/>
      </c>
      <c r="AQ21" s="45" t="str">
        <f t="shared" si="36"/>
        <v/>
      </c>
      <c r="AR21" s="45" t="str">
        <f t="shared" si="13"/>
        <v/>
      </c>
      <c r="AS21" s="45" t="str">
        <f t="shared" si="14"/>
        <v/>
      </c>
      <c r="AT21" s="84"/>
      <c r="AV21" s="58" t="str">
        <f t="shared" si="43"/>
        <v/>
      </c>
      <c r="AW21" s="58" t="str">
        <f t="shared" si="44"/>
        <v/>
      </c>
      <c r="AX21" s="58" t="str">
        <f t="shared" si="45"/>
        <v/>
      </c>
      <c r="AY21" s="58" t="str">
        <f t="shared" si="18"/>
        <v/>
      </c>
      <c r="AZ21" s="58" t="str">
        <f t="shared" si="46"/>
        <v/>
      </c>
      <c r="BA21" s="58" t="str">
        <f t="shared" si="20"/>
        <v/>
      </c>
      <c r="BE21" s="58" t="str">
        <f t="shared" si="21"/>
        <v/>
      </c>
      <c r="BF21" s="58" t="str">
        <f t="shared" si="22"/>
        <v/>
      </c>
      <c r="BG21" s="58" t="str">
        <f t="shared" si="23"/>
        <v/>
      </c>
      <c r="BI21" s="84"/>
      <c r="BL21" s="45" t="str">
        <f t="shared" ref="BL21:BP36" si="52">IF($S21="","",IF(AND($S21&gt;=BL$2,$S21&lt;=BL$3),$S21,""))</f>
        <v/>
      </c>
      <c r="BM21" s="45" t="str">
        <f t="shared" si="24"/>
        <v/>
      </c>
      <c r="BN21" s="45" t="str">
        <f t="shared" si="24"/>
        <v/>
      </c>
      <c r="BO21" s="45" t="str">
        <f t="shared" si="24"/>
        <v/>
      </c>
      <c r="BP21" s="45" t="str">
        <f t="shared" si="24"/>
        <v/>
      </c>
      <c r="BS21" s="45" t="str">
        <f t="shared" ref="BS21:BW36" si="53">IF($V21="","",IF(AND($V21&gt;=BS$2,$V21&lt;=BS$3),$V21,""))</f>
        <v/>
      </c>
      <c r="BT21" s="45" t="str">
        <f t="shared" si="25"/>
        <v/>
      </c>
      <c r="BU21" s="45" t="str">
        <f t="shared" si="25"/>
        <v/>
      </c>
      <c r="BV21" s="45" t="str">
        <f t="shared" si="25"/>
        <v/>
      </c>
      <c r="BW21" s="45" t="str">
        <f t="shared" si="25"/>
        <v/>
      </c>
      <c r="BZ21" s="45" t="str">
        <f t="shared" si="39"/>
        <v/>
      </c>
      <c r="CA21" s="45" t="str">
        <f t="shared" si="26"/>
        <v/>
      </c>
      <c r="CB21" s="45" t="str">
        <f t="shared" si="27"/>
        <v/>
      </c>
      <c r="CC21" s="45" t="str">
        <f t="shared" si="28"/>
        <v/>
      </c>
      <c r="CD21" s="45" t="str">
        <f t="shared" si="29"/>
        <v/>
      </c>
      <c r="CG21" s="45" t="str">
        <f t="shared" si="40"/>
        <v/>
      </c>
      <c r="CH21" s="45" t="str">
        <f t="shared" si="30"/>
        <v/>
      </c>
      <c r="CI21" s="45" t="str">
        <f t="shared" si="31"/>
        <v/>
      </c>
      <c r="CJ21" s="45" t="str">
        <f t="shared" si="32"/>
        <v/>
      </c>
      <c r="CK21" s="45" t="str">
        <f t="shared" si="33"/>
        <v/>
      </c>
    </row>
    <row r="22" spans="1:89" x14ac:dyDescent="0.25">
      <c r="A22" s="1">
        <v>7</v>
      </c>
      <c r="B22" s="3" t="s">
        <v>14</v>
      </c>
      <c r="C22" s="3">
        <v>3</v>
      </c>
      <c r="D22" s="4">
        <v>41194</v>
      </c>
      <c r="E22" s="3">
        <v>1</v>
      </c>
      <c r="F22" s="4">
        <v>41246</v>
      </c>
      <c r="G22" s="4">
        <v>41261</v>
      </c>
      <c r="H22" s="5">
        <v>0.25</v>
      </c>
      <c r="I22" s="5">
        <v>0.4</v>
      </c>
      <c r="J22" s="5">
        <v>0.4</v>
      </c>
      <c r="K22" s="5">
        <v>0.4</v>
      </c>
      <c r="L22" s="3">
        <v>0.64</v>
      </c>
      <c r="M22" s="3" t="s">
        <v>13</v>
      </c>
      <c r="N22" s="3">
        <v>1</v>
      </c>
      <c r="P22" s="1" t="str">
        <f t="shared" si="5"/>
        <v/>
      </c>
      <c r="R22" s="5"/>
      <c r="S22" s="5"/>
      <c r="T22" s="5"/>
      <c r="U22" s="5"/>
      <c r="V22" s="5"/>
      <c r="X22" s="1" t="str">
        <f t="shared" si="34"/>
        <v/>
      </c>
      <c r="Z22" s="55" t="str">
        <f t="shared" si="6"/>
        <v/>
      </c>
      <c r="AA22" s="55" t="str">
        <f t="shared" si="7"/>
        <v/>
      </c>
      <c r="AB22" s="55" t="str">
        <f t="shared" si="8"/>
        <v/>
      </c>
      <c r="AC22" s="55" t="str">
        <f t="shared" si="9"/>
        <v/>
      </c>
      <c r="AD22" s="55" t="str">
        <f t="shared" si="10"/>
        <v/>
      </c>
      <c r="AG22" s="55" t="str">
        <f t="shared" si="42"/>
        <v/>
      </c>
      <c r="AH22" s="55" t="str">
        <f t="shared" si="11"/>
        <v/>
      </c>
      <c r="AI22" s="55" t="str">
        <f t="shared" si="11"/>
        <v/>
      </c>
      <c r="AL22" s="55" t="str">
        <f t="shared" si="35"/>
        <v/>
      </c>
      <c r="AM22" s="55" t="str">
        <f t="shared" si="35"/>
        <v/>
      </c>
      <c r="AN22" s="55" t="str">
        <f t="shared" si="35"/>
        <v/>
      </c>
      <c r="AQ22" s="2" t="str">
        <f t="shared" si="36"/>
        <v/>
      </c>
      <c r="AR22" s="2" t="str">
        <f t="shared" si="13"/>
        <v/>
      </c>
      <c r="AS22" s="2" t="str">
        <f t="shared" si="14"/>
        <v/>
      </c>
      <c r="AV22" s="55" t="str">
        <f t="shared" si="43"/>
        <v/>
      </c>
      <c r="AW22" s="55" t="str">
        <f t="shared" si="44"/>
        <v/>
      </c>
      <c r="AX22" s="55" t="str">
        <f t="shared" si="45"/>
        <v/>
      </c>
      <c r="AY22" s="55" t="str">
        <f t="shared" si="18"/>
        <v/>
      </c>
      <c r="AZ22" s="55" t="str">
        <f t="shared" si="46"/>
        <v/>
      </c>
      <c r="BA22" s="55" t="str">
        <f t="shared" si="20"/>
        <v/>
      </c>
      <c r="BE22" s="55" t="str">
        <f t="shared" si="21"/>
        <v/>
      </c>
      <c r="BF22" s="55" t="str">
        <f t="shared" si="22"/>
        <v/>
      </c>
      <c r="BG22" s="55" t="str">
        <f t="shared" si="23"/>
        <v/>
      </c>
      <c r="BL22" s="2" t="str">
        <f t="shared" si="52"/>
        <v/>
      </c>
      <c r="BM22" s="2" t="str">
        <f t="shared" si="24"/>
        <v/>
      </c>
      <c r="BN22" s="2" t="str">
        <f t="shared" si="24"/>
        <v/>
      </c>
      <c r="BO22" s="2" t="str">
        <f t="shared" si="24"/>
        <v/>
      </c>
      <c r="BP22" s="2" t="str">
        <f t="shared" si="24"/>
        <v/>
      </c>
      <c r="BS22" s="2" t="str">
        <f t="shared" si="53"/>
        <v/>
      </c>
      <c r="BT22" s="2" t="str">
        <f t="shared" si="25"/>
        <v/>
      </c>
      <c r="BU22" s="2" t="str">
        <f t="shared" si="25"/>
        <v/>
      </c>
      <c r="BV22" s="2" t="str">
        <f t="shared" si="25"/>
        <v/>
      </c>
      <c r="BW22" s="2" t="str">
        <f t="shared" si="25"/>
        <v/>
      </c>
      <c r="BZ22" s="2" t="str">
        <f t="shared" si="39"/>
        <v/>
      </c>
      <c r="CA22" s="2" t="str">
        <f t="shared" si="26"/>
        <v/>
      </c>
      <c r="CB22" s="2" t="str">
        <f t="shared" si="27"/>
        <v/>
      </c>
      <c r="CC22" s="2" t="str">
        <f t="shared" si="28"/>
        <v/>
      </c>
      <c r="CD22" s="2" t="str">
        <f t="shared" si="29"/>
        <v/>
      </c>
      <c r="CG22" s="2" t="str">
        <f t="shared" si="40"/>
        <v/>
      </c>
      <c r="CH22" s="2" t="str">
        <f t="shared" si="30"/>
        <v/>
      </c>
      <c r="CI22" s="2" t="str">
        <f t="shared" si="31"/>
        <v/>
      </c>
      <c r="CJ22" s="2" t="str">
        <f t="shared" si="32"/>
        <v/>
      </c>
      <c r="CK22" s="2" t="str">
        <f t="shared" si="33"/>
        <v/>
      </c>
    </row>
    <row r="23" spans="1:89" s="21" customFormat="1" x14ac:dyDescent="0.25">
      <c r="A23" s="16"/>
      <c r="B23" s="17" t="s">
        <v>15</v>
      </c>
      <c r="C23" s="17">
        <v>3</v>
      </c>
      <c r="D23" s="19">
        <v>41194</v>
      </c>
      <c r="E23" s="17">
        <v>1</v>
      </c>
      <c r="F23" s="19">
        <v>41246</v>
      </c>
      <c r="G23" s="19">
        <v>41257</v>
      </c>
      <c r="H23" s="20">
        <v>0.5</v>
      </c>
      <c r="I23" s="20">
        <v>0.95</v>
      </c>
      <c r="J23" s="20">
        <v>0.95</v>
      </c>
      <c r="K23" s="20">
        <v>0.95</v>
      </c>
      <c r="L23" s="17">
        <v>0.61</v>
      </c>
      <c r="M23" s="17" t="s">
        <v>13</v>
      </c>
      <c r="N23" s="17">
        <v>1</v>
      </c>
      <c r="P23" s="16">
        <f t="shared" si="5"/>
        <v>52</v>
      </c>
      <c r="R23" s="20">
        <f>AVERAGE(H22:H23)</f>
        <v>0.375</v>
      </c>
      <c r="S23" s="20">
        <f t="shared" ref="S23:V23" si="54">AVERAGE(I22:I23)</f>
        <v>0.67500000000000004</v>
      </c>
      <c r="T23" s="20">
        <f t="shared" si="54"/>
        <v>0.67500000000000004</v>
      </c>
      <c r="U23" s="20">
        <f t="shared" si="54"/>
        <v>0.67500000000000004</v>
      </c>
      <c r="V23" s="20">
        <f t="shared" si="54"/>
        <v>0.625</v>
      </c>
      <c r="X23" s="16">
        <f t="shared" si="34"/>
        <v>0</v>
      </c>
      <c r="Y23" s="65"/>
      <c r="Z23" s="54">
        <f t="shared" si="6"/>
        <v>0.375</v>
      </c>
      <c r="AA23" s="54">
        <f t="shared" si="7"/>
        <v>0.67500000000000004</v>
      </c>
      <c r="AB23" s="54">
        <f t="shared" si="8"/>
        <v>0.67500000000000004</v>
      </c>
      <c r="AC23" s="54">
        <f t="shared" si="9"/>
        <v>0.67500000000000004</v>
      </c>
      <c r="AD23" s="54">
        <f t="shared" si="10"/>
        <v>0.625</v>
      </c>
      <c r="AF23" s="71"/>
      <c r="AG23" s="54" t="str">
        <f t="shared" si="42"/>
        <v/>
      </c>
      <c r="AH23" s="54" t="str">
        <f t="shared" si="11"/>
        <v/>
      </c>
      <c r="AI23" s="54">
        <f t="shared" si="11"/>
        <v>0.67500000000000004</v>
      </c>
      <c r="AL23" s="54" t="str">
        <f t="shared" si="35"/>
        <v/>
      </c>
      <c r="AM23" s="54" t="str">
        <f t="shared" si="35"/>
        <v/>
      </c>
      <c r="AN23" s="54">
        <f t="shared" si="35"/>
        <v>0.625</v>
      </c>
      <c r="AQ23" s="21" t="str">
        <f t="shared" si="36"/>
        <v/>
      </c>
      <c r="AR23" s="21" t="str">
        <f t="shared" si="13"/>
        <v/>
      </c>
      <c r="AS23" s="21" t="str">
        <f t="shared" si="14"/>
        <v>ICPM</v>
      </c>
      <c r="AT23" s="81"/>
      <c r="AV23" s="54">
        <f t="shared" si="43"/>
        <v>0.67500000000000004</v>
      </c>
      <c r="AW23" s="54">
        <f t="shared" si="44"/>
        <v>0.625</v>
      </c>
      <c r="AX23" s="54">
        <f t="shared" si="45"/>
        <v>0.67500000000000004</v>
      </c>
      <c r="AY23" s="54">
        <f t="shared" si="18"/>
        <v>0.625</v>
      </c>
      <c r="AZ23" s="54" t="str">
        <f t="shared" si="46"/>
        <v/>
      </c>
      <c r="BA23" s="54" t="str">
        <f t="shared" si="20"/>
        <v/>
      </c>
      <c r="BE23" s="54">
        <f t="shared" si="21"/>
        <v>-5.0000000000000044E-2</v>
      </c>
      <c r="BF23" s="54">
        <f t="shared" si="22"/>
        <v>-5.0000000000000044E-2</v>
      </c>
      <c r="BG23" s="54" t="str">
        <f t="shared" si="23"/>
        <v/>
      </c>
      <c r="BI23" s="81"/>
      <c r="BL23" s="21" t="str">
        <f t="shared" si="52"/>
        <v/>
      </c>
      <c r="BM23" s="21" t="str">
        <f t="shared" si="24"/>
        <v/>
      </c>
      <c r="BN23" s="21" t="str">
        <f t="shared" si="24"/>
        <v/>
      </c>
      <c r="BO23" s="21">
        <f t="shared" si="24"/>
        <v>0.67500000000000004</v>
      </c>
      <c r="BP23" s="21" t="str">
        <f t="shared" si="24"/>
        <v/>
      </c>
      <c r="BS23" s="21" t="str">
        <f t="shared" si="53"/>
        <v/>
      </c>
      <c r="BT23" s="21" t="str">
        <f t="shared" si="25"/>
        <v/>
      </c>
      <c r="BU23" s="21" t="str">
        <f t="shared" si="25"/>
        <v/>
      </c>
      <c r="BV23" s="21">
        <f t="shared" si="25"/>
        <v>0.625</v>
      </c>
      <c r="BW23" s="21" t="str">
        <f t="shared" si="25"/>
        <v/>
      </c>
      <c r="BZ23" s="21" t="str">
        <f t="shared" si="39"/>
        <v/>
      </c>
      <c r="CA23" s="21" t="str">
        <f t="shared" si="26"/>
        <v/>
      </c>
      <c r="CB23" s="21" t="str">
        <f t="shared" si="27"/>
        <v/>
      </c>
      <c r="CC23" s="21">
        <f t="shared" si="28"/>
        <v>0</v>
      </c>
      <c r="CD23" s="21" t="str">
        <f t="shared" si="29"/>
        <v/>
      </c>
      <c r="CG23" s="21" t="str">
        <f t="shared" si="40"/>
        <v/>
      </c>
      <c r="CH23" s="21" t="str">
        <f t="shared" si="30"/>
        <v/>
      </c>
      <c r="CI23" s="21" t="str">
        <f t="shared" si="31"/>
        <v/>
      </c>
      <c r="CJ23" s="21">
        <f t="shared" si="32"/>
        <v>0</v>
      </c>
      <c r="CK23" s="21" t="str">
        <f t="shared" si="33"/>
        <v/>
      </c>
    </row>
    <row r="24" spans="1:89" x14ac:dyDescent="0.25">
      <c r="A24" s="1">
        <v>8</v>
      </c>
      <c r="B24" s="3" t="s">
        <v>14</v>
      </c>
      <c r="C24" s="3">
        <v>3</v>
      </c>
      <c r="D24" s="4">
        <v>41194</v>
      </c>
      <c r="E24" s="3">
        <v>2</v>
      </c>
      <c r="F24" s="4">
        <v>41246</v>
      </c>
      <c r="G24" s="4">
        <v>41261</v>
      </c>
      <c r="H24" s="5">
        <v>0.25</v>
      </c>
      <c r="I24" s="5">
        <v>0.4</v>
      </c>
      <c r="J24" s="5">
        <v>0.4</v>
      </c>
      <c r="K24" s="5">
        <v>0.4</v>
      </c>
      <c r="L24" s="3">
        <v>0.59</v>
      </c>
      <c r="M24" s="3" t="s">
        <v>13</v>
      </c>
      <c r="N24" s="3">
        <v>1</v>
      </c>
      <c r="P24" s="1" t="str">
        <f t="shared" si="5"/>
        <v/>
      </c>
      <c r="R24" s="5"/>
      <c r="S24" s="5"/>
      <c r="T24" s="5"/>
      <c r="U24" s="5"/>
      <c r="V24" s="5"/>
      <c r="X24" s="1" t="str">
        <f t="shared" si="34"/>
        <v/>
      </c>
      <c r="Z24" s="55" t="str">
        <f t="shared" si="6"/>
        <v/>
      </c>
      <c r="AA24" s="55" t="str">
        <f t="shared" si="7"/>
        <v/>
      </c>
      <c r="AB24" s="55" t="str">
        <f t="shared" si="8"/>
        <v/>
      </c>
      <c r="AC24" s="55" t="str">
        <f t="shared" si="9"/>
        <v/>
      </c>
      <c r="AD24" s="55" t="str">
        <f t="shared" si="10"/>
        <v/>
      </c>
      <c r="AG24" s="55" t="str">
        <f t="shared" si="42"/>
        <v/>
      </c>
      <c r="AH24" s="55" t="str">
        <f t="shared" si="42"/>
        <v/>
      </c>
      <c r="AI24" s="55" t="str">
        <f t="shared" si="42"/>
        <v/>
      </c>
      <c r="AL24" s="55" t="str">
        <f t="shared" si="35"/>
        <v/>
      </c>
      <c r="AM24" s="55" t="str">
        <f t="shared" si="35"/>
        <v/>
      </c>
      <c r="AN24" s="55" t="str">
        <f t="shared" si="35"/>
        <v/>
      </c>
      <c r="AQ24" s="2" t="str">
        <f t="shared" si="36"/>
        <v/>
      </c>
      <c r="AR24" s="2" t="str">
        <f t="shared" si="13"/>
        <v/>
      </c>
      <c r="AS24" s="2" t="str">
        <f t="shared" si="14"/>
        <v/>
      </c>
      <c r="AV24" s="55" t="str">
        <f t="shared" si="43"/>
        <v/>
      </c>
      <c r="AW24" s="55" t="str">
        <f t="shared" si="44"/>
        <v/>
      </c>
      <c r="AX24" s="55" t="str">
        <f t="shared" si="45"/>
        <v/>
      </c>
      <c r="AY24" s="55" t="str">
        <f t="shared" si="18"/>
        <v/>
      </c>
      <c r="AZ24" s="55" t="str">
        <f t="shared" si="46"/>
        <v/>
      </c>
      <c r="BA24" s="55" t="str">
        <f t="shared" si="20"/>
        <v/>
      </c>
      <c r="BE24" s="55" t="str">
        <f t="shared" si="21"/>
        <v/>
      </c>
      <c r="BF24" s="55" t="str">
        <f t="shared" si="22"/>
        <v/>
      </c>
      <c r="BG24" s="55" t="str">
        <f t="shared" si="23"/>
        <v/>
      </c>
      <c r="BL24" s="2" t="str">
        <f t="shared" si="52"/>
        <v/>
      </c>
      <c r="BM24" s="2" t="str">
        <f t="shared" si="52"/>
        <v/>
      </c>
      <c r="BN24" s="2" t="str">
        <f t="shared" si="52"/>
        <v/>
      </c>
      <c r="BO24" s="2" t="str">
        <f t="shared" si="52"/>
        <v/>
      </c>
      <c r="BP24" s="2" t="str">
        <f t="shared" si="52"/>
        <v/>
      </c>
      <c r="BS24" s="2" t="str">
        <f t="shared" si="53"/>
        <v/>
      </c>
      <c r="BT24" s="2" t="str">
        <f t="shared" si="53"/>
        <v/>
      </c>
      <c r="BU24" s="2" t="str">
        <f t="shared" si="53"/>
        <v/>
      </c>
      <c r="BV24" s="2" t="str">
        <f t="shared" si="53"/>
        <v/>
      </c>
      <c r="BW24" s="2" t="str">
        <f t="shared" si="53"/>
        <v/>
      </c>
      <c r="BZ24" s="2" t="str">
        <f t="shared" si="39"/>
        <v/>
      </c>
      <c r="CA24" s="2" t="str">
        <f t="shared" si="26"/>
        <v/>
      </c>
      <c r="CB24" s="2" t="str">
        <f t="shared" si="27"/>
        <v/>
      </c>
      <c r="CC24" s="2" t="str">
        <f t="shared" si="28"/>
        <v/>
      </c>
      <c r="CD24" s="2" t="str">
        <f t="shared" si="29"/>
        <v/>
      </c>
      <c r="CG24" s="2" t="str">
        <f t="shared" si="40"/>
        <v/>
      </c>
      <c r="CH24" s="2" t="str">
        <f t="shared" si="30"/>
        <v/>
      </c>
      <c r="CI24" s="2" t="str">
        <f t="shared" si="31"/>
        <v/>
      </c>
      <c r="CJ24" s="2" t="str">
        <f t="shared" si="32"/>
        <v/>
      </c>
      <c r="CK24" s="2" t="str">
        <f t="shared" si="33"/>
        <v/>
      </c>
    </row>
    <row r="25" spans="1:89" s="21" customFormat="1" x14ac:dyDescent="0.25">
      <c r="A25" s="16"/>
      <c r="B25" s="17" t="s">
        <v>15</v>
      </c>
      <c r="C25" s="17">
        <v>3</v>
      </c>
      <c r="D25" s="19">
        <v>41194</v>
      </c>
      <c r="E25" s="17">
        <v>2</v>
      </c>
      <c r="F25" s="19">
        <v>41246</v>
      </c>
      <c r="G25" s="19">
        <v>41257</v>
      </c>
      <c r="H25" s="20">
        <v>0.8</v>
      </c>
      <c r="I25" s="20">
        <v>0.7</v>
      </c>
      <c r="J25" s="20">
        <v>0.7</v>
      </c>
      <c r="K25" s="20">
        <v>0.65</v>
      </c>
      <c r="L25" s="17">
        <v>0.59</v>
      </c>
      <c r="M25" s="17" t="s">
        <v>13</v>
      </c>
      <c r="N25" s="17">
        <v>1</v>
      </c>
      <c r="P25" s="16">
        <f t="shared" si="5"/>
        <v>52</v>
      </c>
      <c r="R25" s="20">
        <f>AVERAGE(H24:H25)</f>
        <v>0.52500000000000002</v>
      </c>
      <c r="S25" s="20">
        <f t="shared" ref="S25:V25" si="55">AVERAGE(I24:I25)</f>
        <v>0.55000000000000004</v>
      </c>
      <c r="T25" s="20">
        <f t="shared" si="55"/>
        <v>0.55000000000000004</v>
      </c>
      <c r="U25" s="20">
        <f t="shared" si="55"/>
        <v>0.52500000000000002</v>
      </c>
      <c r="V25" s="20">
        <f t="shared" si="55"/>
        <v>0.59</v>
      </c>
      <c r="X25" s="16">
        <f t="shared" si="34"/>
        <v>0</v>
      </c>
      <c r="Y25" s="65"/>
      <c r="Z25" s="54">
        <f t="shared" si="6"/>
        <v>0.52500000000000002</v>
      </c>
      <c r="AA25" s="54">
        <f t="shared" si="7"/>
        <v>0.55000000000000004</v>
      </c>
      <c r="AB25" s="54">
        <f t="shared" si="8"/>
        <v>0.55000000000000004</v>
      </c>
      <c r="AC25" s="54">
        <f t="shared" si="9"/>
        <v>0.52500000000000002</v>
      </c>
      <c r="AD25" s="54">
        <f t="shared" si="10"/>
        <v>0.59</v>
      </c>
      <c r="AF25" s="71"/>
      <c r="AG25" s="54" t="str">
        <f t="shared" si="42"/>
        <v/>
      </c>
      <c r="AH25" s="54" t="str">
        <f t="shared" si="42"/>
        <v/>
      </c>
      <c r="AI25" s="54">
        <f t="shared" si="42"/>
        <v>0.55000000000000004</v>
      </c>
      <c r="AL25" s="54" t="str">
        <f t="shared" si="35"/>
        <v/>
      </c>
      <c r="AM25" s="54" t="str">
        <f t="shared" si="35"/>
        <v/>
      </c>
      <c r="AN25" s="54">
        <f t="shared" si="35"/>
        <v>0.59</v>
      </c>
      <c r="AQ25" s="21" t="str">
        <f t="shared" si="36"/>
        <v/>
      </c>
      <c r="AR25" s="21" t="str">
        <f t="shared" si="13"/>
        <v/>
      </c>
      <c r="AS25" s="21" t="str">
        <f t="shared" si="14"/>
        <v>Imput</v>
      </c>
      <c r="AT25" s="81"/>
      <c r="AV25" s="54">
        <f t="shared" si="43"/>
        <v>0.55000000000000004</v>
      </c>
      <c r="AW25" s="54">
        <f t="shared" si="44"/>
        <v>0.59</v>
      </c>
      <c r="AX25" s="54">
        <f t="shared" si="45"/>
        <v>0.55000000000000004</v>
      </c>
      <c r="AY25" s="54">
        <f t="shared" si="18"/>
        <v>0.59</v>
      </c>
      <c r="AZ25" s="54" t="str">
        <f t="shared" si="46"/>
        <v/>
      </c>
      <c r="BA25" s="54" t="str">
        <f t="shared" si="20"/>
        <v/>
      </c>
      <c r="BE25" s="54">
        <f t="shared" si="21"/>
        <v>3.9999999999999925E-2</v>
      </c>
      <c r="BF25" s="54">
        <f t="shared" si="22"/>
        <v>3.9999999999999925E-2</v>
      </c>
      <c r="BG25" s="54" t="str">
        <f t="shared" si="23"/>
        <v/>
      </c>
      <c r="BI25" s="81"/>
      <c r="BL25" s="21" t="str">
        <f t="shared" si="52"/>
        <v/>
      </c>
      <c r="BM25" s="21" t="str">
        <f t="shared" si="52"/>
        <v/>
      </c>
      <c r="BN25" s="21">
        <f t="shared" si="52"/>
        <v>0.55000000000000004</v>
      </c>
      <c r="BO25" s="21" t="str">
        <f t="shared" si="52"/>
        <v/>
      </c>
      <c r="BP25" s="21" t="str">
        <f t="shared" si="52"/>
        <v/>
      </c>
      <c r="BS25" s="21" t="str">
        <f t="shared" si="53"/>
        <v/>
      </c>
      <c r="BT25" s="21" t="str">
        <f t="shared" si="53"/>
        <v/>
      </c>
      <c r="BU25" s="21">
        <f t="shared" si="53"/>
        <v>0.59</v>
      </c>
      <c r="BV25" s="21" t="str">
        <f t="shared" si="53"/>
        <v/>
      </c>
      <c r="BW25" s="21" t="str">
        <f t="shared" si="53"/>
        <v/>
      </c>
      <c r="BZ25" s="21" t="str">
        <f t="shared" si="39"/>
        <v/>
      </c>
      <c r="CA25" s="21" t="str">
        <f t="shared" si="26"/>
        <v/>
      </c>
      <c r="CB25" s="21">
        <f t="shared" si="27"/>
        <v>0</v>
      </c>
      <c r="CC25" s="21" t="str">
        <f t="shared" si="28"/>
        <v/>
      </c>
      <c r="CD25" s="21" t="str">
        <f t="shared" si="29"/>
        <v/>
      </c>
      <c r="CG25" s="21" t="str">
        <f t="shared" si="40"/>
        <v/>
      </c>
      <c r="CH25" s="21" t="str">
        <f t="shared" si="30"/>
        <v/>
      </c>
      <c r="CI25" s="21">
        <f t="shared" si="31"/>
        <v>0</v>
      </c>
      <c r="CJ25" s="21" t="str">
        <f t="shared" si="32"/>
        <v/>
      </c>
      <c r="CK25" s="21" t="str">
        <f t="shared" si="33"/>
        <v/>
      </c>
    </row>
    <row r="26" spans="1:89" x14ac:dyDescent="0.25">
      <c r="A26" s="1">
        <v>9</v>
      </c>
      <c r="B26" s="3" t="s">
        <v>14</v>
      </c>
      <c r="C26" s="3">
        <v>3</v>
      </c>
      <c r="D26" s="4">
        <v>41194</v>
      </c>
      <c r="E26" s="3">
        <v>3</v>
      </c>
      <c r="F26" s="4">
        <v>41246</v>
      </c>
      <c r="G26" s="4">
        <v>41261</v>
      </c>
      <c r="H26" s="5">
        <v>0.35</v>
      </c>
      <c r="I26" s="5">
        <v>0.4</v>
      </c>
      <c r="J26" s="5">
        <v>0.4</v>
      </c>
      <c r="K26" s="5">
        <v>0.4</v>
      </c>
      <c r="L26" s="3">
        <v>0.79</v>
      </c>
      <c r="M26" s="3" t="s">
        <v>13</v>
      </c>
      <c r="N26" s="3">
        <v>1</v>
      </c>
      <c r="P26" s="1" t="str">
        <f t="shared" si="5"/>
        <v/>
      </c>
      <c r="R26" s="5"/>
      <c r="S26" s="5"/>
      <c r="T26" s="5"/>
      <c r="U26" s="5"/>
      <c r="V26" s="5"/>
      <c r="X26" s="1" t="str">
        <f t="shared" si="34"/>
        <v/>
      </c>
      <c r="Z26" s="55" t="str">
        <f t="shared" si="6"/>
        <v/>
      </c>
      <c r="AA26" s="55" t="str">
        <f t="shared" si="7"/>
        <v/>
      </c>
      <c r="AB26" s="55" t="str">
        <f t="shared" si="8"/>
        <v/>
      </c>
      <c r="AC26" s="55" t="str">
        <f t="shared" si="9"/>
        <v/>
      </c>
      <c r="AD26" s="55" t="str">
        <f t="shared" si="10"/>
        <v/>
      </c>
      <c r="AG26" s="55" t="str">
        <f t="shared" si="42"/>
        <v/>
      </c>
      <c r="AH26" s="55" t="str">
        <f t="shared" si="42"/>
        <v/>
      </c>
      <c r="AI26" s="55" t="str">
        <f t="shared" si="42"/>
        <v/>
      </c>
      <c r="AL26" s="55" t="str">
        <f t="shared" si="35"/>
        <v/>
      </c>
      <c r="AM26" s="55" t="str">
        <f t="shared" si="35"/>
        <v/>
      </c>
      <c r="AN26" s="55" t="str">
        <f t="shared" si="35"/>
        <v/>
      </c>
      <c r="AQ26" s="2" t="str">
        <f t="shared" si="36"/>
        <v/>
      </c>
      <c r="AR26" s="2" t="str">
        <f t="shared" si="13"/>
        <v/>
      </c>
      <c r="AS26" s="2" t="str">
        <f t="shared" si="14"/>
        <v/>
      </c>
      <c r="AV26" s="55" t="str">
        <f t="shared" si="43"/>
        <v/>
      </c>
      <c r="AW26" s="55" t="str">
        <f t="shared" si="44"/>
        <v/>
      </c>
      <c r="AX26" s="55" t="str">
        <f t="shared" si="45"/>
        <v/>
      </c>
      <c r="AY26" s="55" t="str">
        <f t="shared" si="18"/>
        <v/>
      </c>
      <c r="AZ26" s="55" t="str">
        <f t="shared" si="46"/>
        <v/>
      </c>
      <c r="BA26" s="55" t="str">
        <f t="shared" si="20"/>
        <v/>
      </c>
      <c r="BE26" s="55" t="str">
        <f t="shared" si="21"/>
        <v/>
      </c>
      <c r="BF26" s="55" t="str">
        <f t="shared" si="22"/>
        <v/>
      </c>
      <c r="BG26" s="55" t="str">
        <f t="shared" si="23"/>
        <v/>
      </c>
      <c r="BL26" s="2" t="str">
        <f t="shared" si="52"/>
        <v/>
      </c>
      <c r="BM26" s="2" t="str">
        <f t="shared" si="52"/>
        <v/>
      </c>
      <c r="BN26" s="2" t="str">
        <f t="shared" si="52"/>
        <v/>
      </c>
      <c r="BO26" s="2" t="str">
        <f t="shared" si="52"/>
        <v/>
      </c>
      <c r="BP26" s="2" t="str">
        <f t="shared" si="52"/>
        <v/>
      </c>
      <c r="BS26" s="2" t="str">
        <f t="shared" si="53"/>
        <v/>
      </c>
      <c r="BT26" s="2" t="str">
        <f t="shared" si="53"/>
        <v/>
      </c>
      <c r="BU26" s="2" t="str">
        <f t="shared" si="53"/>
        <v/>
      </c>
      <c r="BV26" s="2" t="str">
        <f t="shared" si="53"/>
        <v/>
      </c>
      <c r="BW26" s="2" t="str">
        <f t="shared" si="53"/>
        <v/>
      </c>
      <c r="BZ26" s="2" t="str">
        <f t="shared" si="39"/>
        <v/>
      </c>
      <c r="CA26" s="2" t="str">
        <f t="shared" si="26"/>
        <v/>
      </c>
      <c r="CB26" s="2" t="str">
        <f t="shared" si="27"/>
        <v/>
      </c>
      <c r="CC26" s="2" t="str">
        <f t="shared" si="28"/>
        <v/>
      </c>
      <c r="CD26" s="2" t="str">
        <f t="shared" si="29"/>
        <v/>
      </c>
      <c r="CG26" s="2" t="str">
        <f t="shared" si="40"/>
        <v/>
      </c>
      <c r="CH26" s="2" t="str">
        <f t="shared" si="30"/>
        <v/>
      </c>
      <c r="CI26" s="2" t="str">
        <f t="shared" si="31"/>
        <v/>
      </c>
      <c r="CJ26" s="2" t="str">
        <f t="shared" si="32"/>
        <v/>
      </c>
      <c r="CK26" s="2" t="str">
        <f t="shared" si="33"/>
        <v/>
      </c>
    </row>
    <row r="27" spans="1:89" s="21" customFormat="1" x14ac:dyDescent="0.25">
      <c r="A27" s="16"/>
      <c r="B27" s="17" t="s">
        <v>15</v>
      </c>
      <c r="C27" s="17">
        <v>3</v>
      </c>
      <c r="D27" s="19">
        <v>41194</v>
      </c>
      <c r="E27" s="17">
        <v>3</v>
      </c>
      <c r="F27" s="19">
        <v>41246</v>
      </c>
      <c r="G27" s="19">
        <v>41257</v>
      </c>
      <c r="H27" s="20">
        <v>0.9</v>
      </c>
      <c r="I27" s="20">
        <v>0.7</v>
      </c>
      <c r="J27" s="20">
        <v>0.75</v>
      </c>
      <c r="K27" s="20">
        <v>0.7</v>
      </c>
      <c r="L27" s="17">
        <v>0.79</v>
      </c>
      <c r="M27" s="17" t="s">
        <v>13</v>
      </c>
      <c r="N27" s="17">
        <v>1</v>
      </c>
      <c r="P27" s="16">
        <f t="shared" si="5"/>
        <v>52</v>
      </c>
      <c r="R27" s="20">
        <f>AVERAGE(H26:H27)</f>
        <v>0.625</v>
      </c>
      <c r="S27" s="20">
        <f t="shared" ref="S27:V27" si="56">AVERAGE(I26:I27)</f>
        <v>0.55000000000000004</v>
      </c>
      <c r="T27" s="20">
        <f t="shared" si="56"/>
        <v>0.57499999999999996</v>
      </c>
      <c r="U27" s="20">
        <f t="shared" si="56"/>
        <v>0.55000000000000004</v>
      </c>
      <c r="V27" s="20">
        <f t="shared" si="56"/>
        <v>0.79</v>
      </c>
      <c r="X27" s="16">
        <f t="shared" si="34"/>
        <v>0</v>
      </c>
      <c r="Y27" s="65"/>
      <c r="Z27" s="54">
        <f t="shared" si="6"/>
        <v>0.625</v>
      </c>
      <c r="AA27" s="54">
        <f t="shared" si="7"/>
        <v>0.55000000000000004</v>
      </c>
      <c r="AB27" s="54">
        <f t="shared" si="8"/>
        <v>0.57499999999999996</v>
      </c>
      <c r="AC27" s="54">
        <f t="shared" si="9"/>
        <v>0.55000000000000004</v>
      </c>
      <c r="AD27" s="54">
        <f t="shared" si="10"/>
        <v>0.79</v>
      </c>
      <c r="AF27" s="71"/>
      <c r="AG27" s="54" t="str">
        <f t="shared" ref="AG27:AI46" si="57">IF($S27="","",IF(AND($P27&gt;AG$2,$P27&lt;AG$3),$S27,""))</f>
        <v/>
      </c>
      <c r="AH27" s="54" t="str">
        <f t="shared" si="57"/>
        <v/>
      </c>
      <c r="AI27" s="54">
        <f t="shared" si="57"/>
        <v>0.55000000000000004</v>
      </c>
      <c r="AL27" s="54" t="str">
        <f t="shared" si="35"/>
        <v/>
      </c>
      <c r="AM27" s="54" t="str">
        <f t="shared" si="35"/>
        <v/>
      </c>
      <c r="AN27" s="54">
        <f t="shared" si="35"/>
        <v>0.79</v>
      </c>
      <c r="AQ27" s="21" t="str">
        <f t="shared" si="36"/>
        <v/>
      </c>
      <c r="AR27" s="21" t="str">
        <f t="shared" si="13"/>
        <v/>
      </c>
      <c r="AS27" s="21" t="str">
        <f t="shared" si="14"/>
        <v>Imput</v>
      </c>
      <c r="AT27" s="81"/>
      <c r="AV27" s="54">
        <f t="shared" si="43"/>
        <v>0.55000000000000004</v>
      </c>
      <c r="AW27" s="54">
        <f t="shared" si="44"/>
        <v>0.79</v>
      </c>
      <c r="AX27" s="54">
        <f t="shared" si="45"/>
        <v>0.55000000000000004</v>
      </c>
      <c r="AY27" s="54">
        <f t="shared" si="18"/>
        <v>0.79</v>
      </c>
      <c r="AZ27" s="54" t="str">
        <f t="shared" si="46"/>
        <v/>
      </c>
      <c r="BA27" s="54" t="str">
        <f t="shared" si="20"/>
        <v/>
      </c>
      <c r="BE27" s="54">
        <f t="shared" si="21"/>
        <v>0.24</v>
      </c>
      <c r="BF27" s="54">
        <f t="shared" si="22"/>
        <v>0.24</v>
      </c>
      <c r="BG27" s="54" t="str">
        <f t="shared" si="23"/>
        <v/>
      </c>
      <c r="BI27" s="81"/>
      <c r="BL27" s="21" t="str">
        <f t="shared" si="52"/>
        <v/>
      </c>
      <c r="BM27" s="21" t="str">
        <f t="shared" si="52"/>
        <v/>
      </c>
      <c r="BN27" s="21">
        <f t="shared" si="52"/>
        <v>0.55000000000000004</v>
      </c>
      <c r="BO27" s="21" t="str">
        <f t="shared" si="52"/>
        <v/>
      </c>
      <c r="BP27" s="21" t="str">
        <f t="shared" si="52"/>
        <v/>
      </c>
      <c r="BS27" s="21" t="str">
        <f t="shared" si="53"/>
        <v/>
      </c>
      <c r="BT27" s="21" t="str">
        <f t="shared" si="53"/>
        <v/>
      </c>
      <c r="BU27" s="21" t="str">
        <f t="shared" si="53"/>
        <v/>
      </c>
      <c r="BV27" s="21">
        <f t="shared" si="53"/>
        <v>0.79</v>
      </c>
      <c r="BW27" s="21" t="str">
        <f t="shared" si="53"/>
        <v/>
      </c>
      <c r="BZ27" s="21" t="str">
        <f t="shared" si="39"/>
        <v/>
      </c>
      <c r="CA27" s="21" t="str">
        <f t="shared" si="26"/>
        <v/>
      </c>
      <c r="CB27" s="21">
        <f t="shared" si="27"/>
        <v>0</v>
      </c>
      <c r="CC27" s="21" t="str">
        <f t="shared" si="28"/>
        <v/>
      </c>
      <c r="CD27" s="21" t="str">
        <f t="shared" si="29"/>
        <v/>
      </c>
      <c r="CG27" s="21" t="str">
        <f t="shared" si="40"/>
        <v/>
      </c>
      <c r="CH27" s="21" t="str">
        <f t="shared" si="30"/>
        <v/>
      </c>
      <c r="CI27" s="21" t="str">
        <f t="shared" si="31"/>
        <v/>
      </c>
      <c r="CJ27" s="21">
        <f t="shared" si="32"/>
        <v>0</v>
      </c>
      <c r="CK27" s="21" t="str">
        <f t="shared" si="33"/>
        <v/>
      </c>
    </row>
    <row r="28" spans="1:89" x14ac:dyDescent="0.25">
      <c r="A28" s="1">
        <v>10</v>
      </c>
      <c r="B28" s="3" t="s">
        <v>14</v>
      </c>
      <c r="C28" s="3">
        <v>3</v>
      </c>
      <c r="D28" s="4">
        <v>41194</v>
      </c>
      <c r="E28" s="3">
        <v>4</v>
      </c>
      <c r="F28" s="4">
        <v>41246</v>
      </c>
      <c r="G28" s="4">
        <v>41261</v>
      </c>
      <c r="H28" s="5">
        <v>0.5</v>
      </c>
      <c r="I28" s="5">
        <v>0.4</v>
      </c>
      <c r="J28" s="5">
        <v>0.4</v>
      </c>
      <c r="K28" s="5">
        <v>0.4</v>
      </c>
      <c r="L28" s="3">
        <v>0.62</v>
      </c>
      <c r="M28" s="3" t="s">
        <v>13</v>
      </c>
      <c r="N28" s="3">
        <v>1</v>
      </c>
      <c r="P28" s="1" t="str">
        <f t="shared" si="5"/>
        <v/>
      </c>
      <c r="R28" s="5"/>
      <c r="S28" s="5"/>
      <c r="T28" s="5"/>
      <c r="U28" s="5"/>
      <c r="V28" s="5"/>
      <c r="X28" s="1" t="str">
        <f t="shared" si="34"/>
        <v/>
      </c>
      <c r="Z28" s="55" t="str">
        <f t="shared" si="6"/>
        <v/>
      </c>
      <c r="AA28" s="55" t="str">
        <f t="shared" si="7"/>
        <v/>
      </c>
      <c r="AB28" s="55" t="str">
        <f t="shared" si="8"/>
        <v/>
      </c>
      <c r="AC28" s="55" t="str">
        <f t="shared" si="9"/>
        <v/>
      </c>
      <c r="AD28" s="55" t="str">
        <f t="shared" si="10"/>
        <v/>
      </c>
      <c r="AG28" s="55" t="str">
        <f t="shared" si="57"/>
        <v/>
      </c>
      <c r="AH28" s="55" t="str">
        <f t="shared" si="57"/>
        <v/>
      </c>
      <c r="AI28" s="55" t="str">
        <f t="shared" si="57"/>
        <v/>
      </c>
      <c r="AL28" s="55" t="str">
        <f t="shared" si="35"/>
        <v/>
      </c>
      <c r="AM28" s="55" t="str">
        <f t="shared" si="35"/>
        <v/>
      </c>
      <c r="AN28" s="55" t="str">
        <f t="shared" si="35"/>
        <v/>
      </c>
      <c r="AQ28" s="2" t="str">
        <f t="shared" si="36"/>
        <v/>
      </c>
      <c r="AR28" s="2" t="str">
        <f t="shared" si="13"/>
        <v/>
      </c>
      <c r="AS28" s="2" t="str">
        <f t="shared" si="14"/>
        <v/>
      </c>
      <c r="AV28" s="55" t="str">
        <f t="shared" si="43"/>
        <v/>
      </c>
      <c r="AW28" s="55" t="str">
        <f t="shared" si="44"/>
        <v/>
      </c>
      <c r="AX28" s="55" t="str">
        <f t="shared" si="45"/>
        <v/>
      </c>
      <c r="AY28" s="55" t="str">
        <f t="shared" si="18"/>
        <v/>
      </c>
      <c r="AZ28" s="55" t="str">
        <f t="shared" si="46"/>
        <v/>
      </c>
      <c r="BA28" s="55" t="str">
        <f t="shared" si="20"/>
        <v/>
      </c>
      <c r="BE28" s="55" t="str">
        <f t="shared" si="21"/>
        <v/>
      </c>
      <c r="BF28" s="55" t="str">
        <f t="shared" si="22"/>
        <v/>
      </c>
      <c r="BG28" s="55" t="str">
        <f t="shared" si="23"/>
        <v/>
      </c>
      <c r="BL28" s="2" t="str">
        <f t="shared" si="52"/>
        <v/>
      </c>
      <c r="BM28" s="2" t="str">
        <f t="shared" si="52"/>
        <v/>
      </c>
      <c r="BN28" s="2" t="str">
        <f t="shared" si="52"/>
        <v/>
      </c>
      <c r="BO28" s="2" t="str">
        <f t="shared" si="52"/>
        <v/>
      </c>
      <c r="BP28" s="2" t="str">
        <f t="shared" si="52"/>
        <v/>
      </c>
      <c r="BS28" s="2" t="str">
        <f t="shared" si="53"/>
        <v/>
      </c>
      <c r="BT28" s="2" t="str">
        <f t="shared" si="53"/>
        <v/>
      </c>
      <c r="BU28" s="2" t="str">
        <f t="shared" si="53"/>
        <v/>
      </c>
      <c r="BV28" s="2" t="str">
        <f t="shared" si="53"/>
        <v/>
      </c>
      <c r="BW28" s="2" t="str">
        <f t="shared" si="53"/>
        <v/>
      </c>
      <c r="BZ28" s="2" t="str">
        <f t="shared" si="39"/>
        <v/>
      </c>
      <c r="CA28" s="2" t="str">
        <f t="shared" si="26"/>
        <v/>
      </c>
      <c r="CB28" s="2" t="str">
        <f t="shared" si="27"/>
        <v/>
      </c>
      <c r="CC28" s="2" t="str">
        <f t="shared" si="28"/>
        <v/>
      </c>
      <c r="CD28" s="2" t="str">
        <f t="shared" si="29"/>
        <v/>
      </c>
      <c r="CG28" s="2" t="str">
        <f t="shared" si="40"/>
        <v/>
      </c>
      <c r="CH28" s="2" t="str">
        <f t="shared" si="30"/>
        <v/>
      </c>
      <c r="CI28" s="2" t="str">
        <f t="shared" si="31"/>
        <v/>
      </c>
      <c r="CJ28" s="2" t="str">
        <f t="shared" si="32"/>
        <v/>
      </c>
      <c r="CK28" s="2" t="str">
        <f t="shared" si="33"/>
        <v/>
      </c>
    </row>
    <row r="29" spans="1:89" s="21" customFormat="1" x14ac:dyDescent="0.25">
      <c r="A29" s="16"/>
      <c r="B29" s="17" t="s">
        <v>15</v>
      </c>
      <c r="C29" s="17">
        <v>3</v>
      </c>
      <c r="D29" s="19">
        <v>41194</v>
      </c>
      <c r="E29" s="17">
        <v>4</v>
      </c>
      <c r="F29" s="19">
        <v>41246</v>
      </c>
      <c r="G29" s="19">
        <v>41257</v>
      </c>
      <c r="H29" s="20">
        <v>0.85</v>
      </c>
      <c r="I29" s="20">
        <v>0.7</v>
      </c>
      <c r="J29" s="20">
        <v>0.75</v>
      </c>
      <c r="K29" s="20">
        <v>0.7</v>
      </c>
      <c r="L29" s="17">
        <v>0.62</v>
      </c>
      <c r="M29" s="17" t="s">
        <v>13</v>
      </c>
      <c r="N29" s="17">
        <v>1</v>
      </c>
      <c r="P29" s="16">
        <f t="shared" si="5"/>
        <v>52</v>
      </c>
      <c r="R29" s="20">
        <f>AVERAGE(H28:H29)</f>
        <v>0.67500000000000004</v>
      </c>
      <c r="S29" s="20">
        <f t="shared" ref="S29:V29" si="58">AVERAGE(I28:I29)</f>
        <v>0.55000000000000004</v>
      </c>
      <c r="T29" s="20">
        <f t="shared" si="58"/>
        <v>0.57499999999999996</v>
      </c>
      <c r="U29" s="20">
        <f t="shared" si="58"/>
        <v>0.55000000000000004</v>
      </c>
      <c r="V29" s="20">
        <f t="shared" si="58"/>
        <v>0.62</v>
      </c>
      <c r="X29" s="16">
        <f t="shared" si="34"/>
        <v>0</v>
      </c>
      <c r="Y29" s="65"/>
      <c r="Z29" s="54">
        <f t="shared" si="6"/>
        <v>0.67500000000000004</v>
      </c>
      <c r="AA29" s="54">
        <f t="shared" si="7"/>
        <v>0.55000000000000004</v>
      </c>
      <c r="AB29" s="54">
        <f t="shared" si="8"/>
        <v>0.57499999999999996</v>
      </c>
      <c r="AC29" s="54">
        <f t="shared" si="9"/>
        <v>0.55000000000000004</v>
      </c>
      <c r="AD29" s="54">
        <f t="shared" si="10"/>
        <v>0.62</v>
      </c>
      <c r="AF29" s="71"/>
      <c r="AG29" s="54" t="str">
        <f t="shared" si="57"/>
        <v/>
      </c>
      <c r="AH29" s="54" t="str">
        <f t="shared" si="57"/>
        <v/>
      </c>
      <c r="AI29" s="54">
        <f t="shared" si="57"/>
        <v>0.55000000000000004</v>
      </c>
      <c r="AL29" s="54" t="str">
        <f t="shared" si="35"/>
        <v/>
      </c>
      <c r="AM29" s="54" t="str">
        <f t="shared" si="35"/>
        <v/>
      </c>
      <c r="AN29" s="54">
        <f t="shared" si="35"/>
        <v>0.62</v>
      </c>
      <c r="AQ29" s="21" t="str">
        <f t="shared" si="36"/>
        <v/>
      </c>
      <c r="AR29" s="21" t="str">
        <f t="shared" si="13"/>
        <v/>
      </c>
      <c r="AS29" s="21" t="str">
        <f t="shared" si="14"/>
        <v>Imput</v>
      </c>
      <c r="AT29" s="81"/>
      <c r="AV29" s="54">
        <f t="shared" si="43"/>
        <v>0.55000000000000004</v>
      </c>
      <c r="AW29" s="54">
        <f t="shared" si="44"/>
        <v>0.62</v>
      </c>
      <c r="AX29" s="54">
        <f t="shared" si="45"/>
        <v>0.55000000000000004</v>
      </c>
      <c r="AY29" s="54">
        <f t="shared" si="18"/>
        <v>0.62</v>
      </c>
      <c r="AZ29" s="54" t="str">
        <f t="shared" si="46"/>
        <v/>
      </c>
      <c r="BA29" s="54" t="str">
        <f t="shared" si="20"/>
        <v/>
      </c>
      <c r="BE29" s="54">
        <f t="shared" si="21"/>
        <v>6.9999999999999951E-2</v>
      </c>
      <c r="BF29" s="54">
        <f t="shared" si="22"/>
        <v>6.9999999999999951E-2</v>
      </c>
      <c r="BG29" s="54" t="str">
        <f t="shared" si="23"/>
        <v/>
      </c>
      <c r="BI29" s="81"/>
      <c r="BL29" s="21" t="str">
        <f t="shared" si="52"/>
        <v/>
      </c>
      <c r="BM29" s="21" t="str">
        <f t="shared" si="52"/>
        <v/>
      </c>
      <c r="BN29" s="21">
        <f t="shared" si="52"/>
        <v>0.55000000000000004</v>
      </c>
      <c r="BO29" s="21" t="str">
        <f t="shared" si="52"/>
        <v/>
      </c>
      <c r="BP29" s="21" t="str">
        <f t="shared" si="52"/>
        <v/>
      </c>
      <c r="BS29" s="21" t="str">
        <f t="shared" si="53"/>
        <v/>
      </c>
      <c r="BT29" s="21" t="str">
        <f t="shared" si="53"/>
        <v/>
      </c>
      <c r="BU29" s="21" t="str">
        <f t="shared" si="53"/>
        <v/>
      </c>
      <c r="BV29" s="21">
        <f t="shared" si="53"/>
        <v>0.62</v>
      </c>
      <c r="BW29" s="21" t="str">
        <f t="shared" si="53"/>
        <v/>
      </c>
      <c r="BZ29" s="21" t="str">
        <f t="shared" si="39"/>
        <v/>
      </c>
      <c r="CA29" s="21" t="str">
        <f t="shared" si="26"/>
        <v/>
      </c>
      <c r="CB29" s="21">
        <f t="shared" si="27"/>
        <v>0</v>
      </c>
      <c r="CC29" s="21" t="str">
        <f t="shared" si="28"/>
        <v/>
      </c>
      <c r="CD29" s="21" t="str">
        <f t="shared" si="29"/>
        <v/>
      </c>
      <c r="CG29" s="21" t="str">
        <f t="shared" si="40"/>
        <v/>
      </c>
      <c r="CH29" s="21" t="str">
        <f t="shared" si="30"/>
        <v/>
      </c>
      <c r="CI29" s="21" t="str">
        <f t="shared" si="31"/>
        <v/>
      </c>
      <c r="CJ29" s="21">
        <f t="shared" si="32"/>
        <v>0</v>
      </c>
      <c r="CK29" s="21" t="str">
        <f t="shared" si="33"/>
        <v/>
      </c>
    </row>
    <row r="30" spans="1:89" x14ac:dyDescent="0.25">
      <c r="A30" s="1">
        <v>11</v>
      </c>
      <c r="B30" s="3" t="s">
        <v>14</v>
      </c>
      <c r="C30" s="3">
        <v>3</v>
      </c>
      <c r="D30" s="4">
        <v>41194</v>
      </c>
      <c r="E30" s="3">
        <v>5</v>
      </c>
      <c r="F30" s="4">
        <v>41246</v>
      </c>
      <c r="G30" s="4">
        <v>41261</v>
      </c>
      <c r="H30" s="5">
        <v>0.5</v>
      </c>
      <c r="I30" s="5">
        <v>0.4</v>
      </c>
      <c r="J30" s="5">
        <v>0.4</v>
      </c>
      <c r="K30" s="5">
        <v>0.4</v>
      </c>
      <c r="L30" s="3">
        <v>0.46</v>
      </c>
      <c r="M30" s="3" t="s">
        <v>13</v>
      </c>
      <c r="N30" s="3">
        <v>1</v>
      </c>
      <c r="P30" s="1" t="str">
        <f t="shared" si="5"/>
        <v/>
      </c>
      <c r="R30" s="5"/>
      <c r="S30" s="5"/>
      <c r="T30" s="5"/>
      <c r="U30" s="5"/>
      <c r="V30" s="5"/>
      <c r="X30" s="1" t="str">
        <f t="shared" si="34"/>
        <v/>
      </c>
      <c r="Z30" s="55" t="str">
        <f t="shared" si="6"/>
        <v/>
      </c>
      <c r="AA30" s="55" t="str">
        <f t="shared" si="7"/>
        <v/>
      </c>
      <c r="AB30" s="55" t="str">
        <f t="shared" si="8"/>
        <v/>
      </c>
      <c r="AC30" s="55" t="str">
        <f t="shared" si="9"/>
        <v/>
      </c>
      <c r="AD30" s="55" t="str">
        <f t="shared" si="10"/>
        <v/>
      </c>
      <c r="AG30" s="55" t="str">
        <f t="shared" si="57"/>
        <v/>
      </c>
      <c r="AH30" s="55" t="str">
        <f t="shared" si="57"/>
        <v/>
      </c>
      <c r="AI30" s="55" t="str">
        <f t="shared" si="57"/>
        <v/>
      </c>
      <c r="AL30" s="55" t="str">
        <f t="shared" si="35"/>
        <v/>
      </c>
      <c r="AM30" s="55" t="str">
        <f t="shared" si="35"/>
        <v/>
      </c>
      <c r="AN30" s="55" t="str">
        <f t="shared" si="35"/>
        <v/>
      </c>
      <c r="AQ30" s="2" t="str">
        <f t="shared" si="36"/>
        <v/>
      </c>
      <c r="AR30" s="2" t="str">
        <f t="shared" si="13"/>
        <v/>
      </c>
      <c r="AS30" s="2" t="str">
        <f t="shared" si="14"/>
        <v/>
      </c>
      <c r="AV30" s="55" t="str">
        <f t="shared" si="43"/>
        <v/>
      </c>
      <c r="AW30" s="55" t="str">
        <f t="shared" si="44"/>
        <v/>
      </c>
      <c r="AX30" s="55" t="str">
        <f t="shared" si="45"/>
        <v/>
      </c>
      <c r="AY30" s="55" t="str">
        <f t="shared" si="18"/>
        <v/>
      </c>
      <c r="AZ30" s="55" t="str">
        <f t="shared" si="46"/>
        <v/>
      </c>
      <c r="BA30" s="55" t="str">
        <f t="shared" si="20"/>
        <v/>
      </c>
      <c r="BE30" s="55" t="str">
        <f t="shared" si="21"/>
        <v/>
      </c>
      <c r="BF30" s="55" t="str">
        <f t="shared" si="22"/>
        <v/>
      </c>
      <c r="BG30" s="55" t="str">
        <f t="shared" si="23"/>
        <v/>
      </c>
      <c r="BL30" s="2" t="str">
        <f t="shared" si="52"/>
        <v/>
      </c>
      <c r="BM30" s="2" t="str">
        <f t="shared" si="52"/>
        <v/>
      </c>
      <c r="BN30" s="2" t="str">
        <f t="shared" si="52"/>
        <v/>
      </c>
      <c r="BO30" s="2" t="str">
        <f t="shared" si="52"/>
        <v/>
      </c>
      <c r="BP30" s="2" t="str">
        <f t="shared" si="52"/>
        <v/>
      </c>
      <c r="BS30" s="2" t="str">
        <f t="shared" si="53"/>
        <v/>
      </c>
      <c r="BT30" s="2" t="str">
        <f t="shared" si="53"/>
        <v/>
      </c>
      <c r="BU30" s="2" t="str">
        <f t="shared" si="53"/>
        <v/>
      </c>
      <c r="BV30" s="2" t="str">
        <f t="shared" si="53"/>
        <v/>
      </c>
      <c r="BW30" s="2" t="str">
        <f t="shared" si="53"/>
        <v/>
      </c>
      <c r="BZ30" s="2" t="str">
        <f t="shared" si="39"/>
        <v/>
      </c>
      <c r="CA30" s="2" t="str">
        <f t="shared" si="26"/>
        <v/>
      </c>
      <c r="CB30" s="2" t="str">
        <f t="shared" si="27"/>
        <v/>
      </c>
      <c r="CC30" s="2" t="str">
        <f t="shared" si="28"/>
        <v/>
      </c>
      <c r="CD30" s="2" t="str">
        <f t="shared" si="29"/>
        <v/>
      </c>
      <c r="CG30" s="2" t="str">
        <f t="shared" si="40"/>
        <v/>
      </c>
      <c r="CH30" s="2" t="str">
        <f t="shared" si="30"/>
        <v/>
      </c>
      <c r="CI30" s="2" t="str">
        <f t="shared" si="31"/>
        <v/>
      </c>
      <c r="CJ30" s="2" t="str">
        <f t="shared" si="32"/>
        <v/>
      </c>
      <c r="CK30" s="2" t="str">
        <f t="shared" si="33"/>
        <v/>
      </c>
    </row>
    <row r="31" spans="1:89" s="14" customFormat="1" ht="15.75" thickBot="1" x14ac:dyDescent="0.3">
      <c r="A31" s="9"/>
      <c r="B31" s="10" t="s">
        <v>15</v>
      </c>
      <c r="C31" s="10">
        <v>3</v>
      </c>
      <c r="D31" s="12">
        <v>41194</v>
      </c>
      <c r="E31" s="10">
        <v>5</v>
      </c>
      <c r="F31" s="12">
        <v>41246</v>
      </c>
      <c r="G31" s="12">
        <v>41257</v>
      </c>
      <c r="H31" s="13">
        <v>0.85</v>
      </c>
      <c r="I31" s="13">
        <v>0.7</v>
      </c>
      <c r="J31" s="13">
        <v>0.75</v>
      </c>
      <c r="K31" s="13">
        <v>0.7</v>
      </c>
      <c r="L31" s="10">
        <v>0.4</v>
      </c>
      <c r="M31" s="10" t="s">
        <v>13</v>
      </c>
      <c r="N31" s="10">
        <v>1</v>
      </c>
      <c r="P31" s="9">
        <f t="shared" si="5"/>
        <v>52</v>
      </c>
      <c r="R31" s="13">
        <f>AVERAGE(H30:H31)</f>
        <v>0.67500000000000004</v>
      </c>
      <c r="S31" s="13">
        <f t="shared" ref="S31:V31" si="59">AVERAGE(I30:I31)</f>
        <v>0.55000000000000004</v>
      </c>
      <c r="T31" s="13">
        <f t="shared" si="59"/>
        <v>0.57499999999999996</v>
      </c>
      <c r="U31" s="13">
        <f t="shared" si="59"/>
        <v>0.55000000000000004</v>
      </c>
      <c r="V31" s="13">
        <f t="shared" si="59"/>
        <v>0.43000000000000005</v>
      </c>
      <c r="X31" s="9">
        <f t="shared" si="34"/>
        <v>0</v>
      </c>
      <c r="Y31" s="45"/>
      <c r="Z31" s="56">
        <f t="shared" si="6"/>
        <v>0.67500000000000004</v>
      </c>
      <c r="AA31" s="56">
        <f t="shared" si="7"/>
        <v>0.55000000000000004</v>
      </c>
      <c r="AB31" s="56">
        <f t="shared" si="8"/>
        <v>0.57499999999999996</v>
      </c>
      <c r="AC31" s="56">
        <f t="shared" si="9"/>
        <v>0.55000000000000004</v>
      </c>
      <c r="AD31" s="56">
        <f t="shared" si="10"/>
        <v>0.43000000000000005</v>
      </c>
      <c r="AF31" s="73"/>
      <c r="AG31" s="56" t="str">
        <f t="shared" si="57"/>
        <v/>
      </c>
      <c r="AH31" s="56" t="str">
        <f t="shared" si="57"/>
        <v/>
      </c>
      <c r="AI31" s="56">
        <f t="shared" si="57"/>
        <v>0.55000000000000004</v>
      </c>
      <c r="AL31" s="56" t="str">
        <f t="shared" si="35"/>
        <v/>
      </c>
      <c r="AM31" s="56" t="str">
        <f t="shared" si="35"/>
        <v/>
      </c>
      <c r="AN31" s="56">
        <f t="shared" si="35"/>
        <v>0.43000000000000005</v>
      </c>
      <c r="AQ31" s="14" t="str">
        <f t="shared" si="36"/>
        <v/>
      </c>
      <c r="AR31" s="14" t="str">
        <f t="shared" si="13"/>
        <v/>
      </c>
      <c r="AS31" s="14" t="str">
        <f t="shared" si="14"/>
        <v>ICPM</v>
      </c>
      <c r="AT31" s="82"/>
      <c r="AV31" s="56">
        <f t="shared" si="43"/>
        <v>0.55000000000000004</v>
      </c>
      <c r="AW31" s="56">
        <f t="shared" si="44"/>
        <v>0.43000000000000005</v>
      </c>
      <c r="AX31" s="56">
        <f t="shared" si="45"/>
        <v>0.55000000000000004</v>
      </c>
      <c r="AY31" s="56">
        <f t="shared" si="18"/>
        <v>0.43000000000000005</v>
      </c>
      <c r="AZ31" s="56" t="str">
        <f t="shared" si="46"/>
        <v/>
      </c>
      <c r="BA31" s="56" t="str">
        <f t="shared" si="20"/>
        <v/>
      </c>
      <c r="BE31" s="56">
        <f t="shared" si="21"/>
        <v>-0.12</v>
      </c>
      <c r="BF31" s="56">
        <f t="shared" si="22"/>
        <v>-0.12</v>
      </c>
      <c r="BG31" s="56" t="str">
        <f t="shared" si="23"/>
        <v/>
      </c>
      <c r="BI31" s="82"/>
      <c r="BL31" s="14" t="str">
        <f t="shared" si="52"/>
        <v/>
      </c>
      <c r="BM31" s="14" t="str">
        <f t="shared" si="52"/>
        <v/>
      </c>
      <c r="BN31" s="14">
        <f t="shared" si="52"/>
        <v>0.55000000000000004</v>
      </c>
      <c r="BO31" s="14" t="str">
        <f t="shared" si="52"/>
        <v/>
      </c>
      <c r="BP31" s="14" t="str">
        <f t="shared" si="52"/>
        <v/>
      </c>
      <c r="BS31" s="14" t="str">
        <f t="shared" si="53"/>
        <v/>
      </c>
      <c r="BT31" s="14" t="str">
        <f t="shared" si="53"/>
        <v/>
      </c>
      <c r="BU31" s="14">
        <f t="shared" si="53"/>
        <v>0.43000000000000005</v>
      </c>
      <c r="BV31" s="14" t="str">
        <f t="shared" si="53"/>
        <v/>
      </c>
      <c r="BW31" s="14" t="str">
        <f t="shared" si="53"/>
        <v/>
      </c>
      <c r="BZ31" s="14" t="str">
        <f t="shared" si="39"/>
        <v/>
      </c>
      <c r="CA31" s="14" t="str">
        <f t="shared" si="26"/>
        <v/>
      </c>
      <c r="CB31" s="14">
        <f t="shared" si="27"/>
        <v>0</v>
      </c>
      <c r="CC31" s="14" t="str">
        <f t="shared" si="28"/>
        <v/>
      </c>
      <c r="CD31" s="14" t="str">
        <f t="shared" si="29"/>
        <v/>
      </c>
      <c r="CG31" s="14" t="str">
        <f t="shared" si="40"/>
        <v/>
      </c>
      <c r="CH31" s="14" t="str">
        <f t="shared" si="30"/>
        <v/>
      </c>
      <c r="CI31" s="14">
        <f t="shared" si="31"/>
        <v>0</v>
      </c>
      <c r="CJ31" s="14" t="str">
        <f t="shared" si="32"/>
        <v/>
      </c>
      <c r="CK31" s="14" t="str">
        <f t="shared" si="33"/>
        <v/>
      </c>
    </row>
    <row r="32" spans="1:89" x14ac:dyDescent="0.25">
      <c r="A32" s="1">
        <v>12</v>
      </c>
      <c r="B32" s="3" t="s">
        <v>12</v>
      </c>
      <c r="C32" s="3">
        <v>4</v>
      </c>
      <c r="D32" s="4">
        <v>41186</v>
      </c>
      <c r="E32" s="3">
        <v>1</v>
      </c>
      <c r="F32" s="4">
        <v>41269</v>
      </c>
      <c r="G32" s="4">
        <v>41269</v>
      </c>
      <c r="H32" s="5">
        <v>0.1</v>
      </c>
      <c r="I32" s="5">
        <v>0.5</v>
      </c>
      <c r="J32" s="5">
        <v>0.2</v>
      </c>
      <c r="K32" s="5">
        <v>0.2</v>
      </c>
      <c r="L32" s="3">
        <v>0.14000000000000001</v>
      </c>
      <c r="M32" s="3" t="s">
        <v>13</v>
      </c>
      <c r="N32" s="3">
        <v>1</v>
      </c>
      <c r="P32" s="1" t="str">
        <f t="shared" si="5"/>
        <v/>
      </c>
      <c r="R32" s="5"/>
      <c r="S32" s="5"/>
      <c r="T32" s="5"/>
      <c r="U32" s="5"/>
      <c r="V32" s="5"/>
      <c r="X32" s="1" t="str">
        <f t="shared" si="34"/>
        <v/>
      </c>
      <c r="Z32" s="55" t="str">
        <f t="shared" si="6"/>
        <v/>
      </c>
      <c r="AA32" s="55" t="str">
        <f t="shared" si="7"/>
        <v/>
      </c>
      <c r="AB32" s="55" t="str">
        <f t="shared" si="8"/>
        <v/>
      </c>
      <c r="AC32" s="55" t="str">
        <f t="shared" si="9"/>
        <v/>
      </c>
      <c r="AD32" s="55" t="str">
        <f t="shared" si="10"/>
        <v/>
      </c>
      <c r="AG32" s="55" t="str">
        <f t="shared" si="57"/>
        <v/>
      </c>
      <c r="AH32" s="55" t="str">
        <f t="shared" si="57"/>
        <v/>
      </c>
      <c r="AI32" s="55" t="str">
        <f t="shared" si="57"/>
        <v/>
      </c>
      <c r="AL32" s="55" t="str">
        <f t="shared" si="35"/>
        <v/>
      </c>
      <c r="AM32" s="55" t="str">
        <f t="shared" si="35"/>
        <v/>
      </c>
      <c r="AN32" s="55" t="str">
        <f t="shared" si="35"/>
        <v/>
      </c>
      <c r="AQ32" s="2" t="str">
        <f t="shared" si="36"/>
        <v/>
      </c>
      <c r="AR32" s="2" t="str">
        <f t="shared" si="13"/>
        <v/>
      </c>
      <c r="AS32" s="2" t="str">
        <f t="shared" si="14"/>
        <v/>
      </c>
      <c r="AV32" s="55" t="str">
        <f t="shared" si="43"/>
        <v/>
      </c>
      <c r="AW32" s="55" t="str">
        <f t="shared" si="44"/>
        <v/>
      </c>
      <c r="AX32" s="55" t="str">
        <f t="shared" si="45"/>
        <v/>
      </c>
      <c r="AY32" s="55" t="str">
        <f t="shared" si="18"/>
        <v/>
      </c>
      <c r="AZ32" s="55" t="str">
        <f t="shared" si="46"/>
        <v/>
      </c>
      <c r="BA32" s="55" t="str">
        <f t="shared" si="20"/>
        <v/>
      </c>
      <c r="BE32" s="55" t="str">
        <f t="shared" si="21"/>
        <v/>
      </c>
      <c r="BF32" s="55" t="str">
        <f t="shared" si="22"/>
        <v/>
      </c>
      <c r="BG32" s="55" t="str">
        <f t="shared" si="23"/>
        <v/>
      </c>
      <c r="BL32" s="2" t="str">
        <f t="shared" si="52"/>
        <v/>
      </c>
      <c r="BM32" s="2" t="str">
        <f t="shared" si="52"/>
        <v/>
      </c>
      <c r="BN32" s="2" t="str">
        <f t="shared" si="52"/>
        <v/>
      </c>
      <c r="BO32" s="2" t="str">
        <f t="shared" si="52"/>
        <v/>
      </c>
      <c r="BP32" s="2" t="str">
        <f t="shared" si="52"/>
        <v/>
      </c>
      <c r="BS32" s="2" t="str">
        <f t="shared" si="53"/>
        <v/>
      </c>
      <c r="BT32" s="2" t="str">
        <f t="shared" si="53"/>
        <v/>
      </c>
      <c r="BU32" s="2" t="str">
        <f t="shared" si="53"/>
        <v/>
      </c>
      <c r="BV32" s="2" t="str">
        <f t="shared" si="53"/>
        <v/>
      </c>
      <c r="BW32" s="2" t="str">
        <f t="shared" si="53"/>
        <v/>
      </c>
      <c r="BZ32" s="2" t="str">
        <f t="shared" si="39"/>
        <v/>
      </c>
      <c r="CA32" s="2" t="str">
        <f t="shared" si="26"/>
        <v/>
      </c>
      <c r="CB32" s="2" t="str">
        <f t="shared" si="27"/>
        <v/>
      </c>
      <c r="CC32" s="2" t="str">
        <f t="shared" si="28"/>
        <v/>
      </c>
      <c r="CD32" s="2" t="str">
        <f t="shared" si="29"/>
        <v/>
      </c>
      <c r="CG32" s="2" t="str">
        <f t="shared" si="40"/>
        <v/>
      </c>
      <c r="CH32" s="2" t="str">
        <f t="shared" si="30"/>
        <v/>
      </c>
      <c r="CI32" s="2" t="str">
        <f t="shared" si="31"/>
        <v/>
      </c>
      <c r="CJ32" s="2" t="str">
        <f t="shared" si="32"/>
        <v/>
      </c>
      <c r="CK32" s="2" t="str">
        <f t="shared" si="33"/>
        <v/>
      </c>
    </row>
    <row r="33" spans="1:89" x14ac:dyDescent="0.25">
      <c r="B33" s="3" t="s">
        <v>14</v>
      </c>
      <c r="C33" s="3">
        <v>4</v>
      </c>
      <c r="D33" s="4">
        <v>41186</v>
      </c>
      <c r="E33" s="3">
        <v>1</v>
      </c>
      <c r="F33" s="4">
        <v>41269</v>
      </c>
      <c r="G33" s="4">
        <v>41271</v>
      </c>
      <c r="H33" s="5">
        <v>0.2</v>
      </c>
      <c r="I33" s="5">
        <v>0.3</v>
      </c>
      <c r="J33" s="5">
        <v>0.2</v>
      </c>
      <c r="K33" s="5">
        <v>0.1</v>
      </c>
      <c r="L33" s="3">
        <v>0.14000000000000001</v>
      </c>
      <c r="M33" s="3" t="s">
        <v>13</v>
      </c>
      <c r="N33" s="3">
        <v>1</v>
      </c>
      <c r="P33" s="1" t="str">
        <f t="shared" si="5"/>
        <v/>
      </c>
      <c r="R33" s="5"/>
      <c r="S33" s="5"/>
      <c r="T33" s="5"/>
      <c r="U33" s="5"/>
      <c r="V33" s="5"/>
      <c r="X33" s="1" t="str">
        <f t="shared" si="34"/>
        <v/>
      </c>
      <c r="Z33" s="55" t="str">
        <f t="shared" si="6"/>
        <v/>
      </c>
      <c r="AA33" s="55" t="str">
        <f t="shared" si="7"/>
        <v/>
      </c>
      <c r="AB33" s="55" t="str">
        <f t="shared" si="8"/>
        <v/>
      </c>
      <c r="AC33" s="55" t="str">
        <f t="shared" si="9"/>
        <v/>
      </c>
      <c r="AD33" s="55" t="str">
        <f t="shared" si="10"/>
        <v/>
      </c>
      <c r="AG33" s="55" t="str">
        <f t="shared" si="57"/>
        <v/>
      </c>
      <c r="AH33" s="55" t="str">
        <f t="shared" si="57"/>
        <v/>
      </c>
      <c r="AI33" s="55" t="str">
        <f t="shared" si="57"/>
        <v/>
      </c>
      <c r="AL33" s="55" t="str">
        <f t="shared" si="35"/>
        <v/>
      </c>
      <c r="AM33" s="55" t="str">
        <f t="shared" si="35"/>
        <v/>
      </c>
      <c r="AN33" s="55" t="str">
        <f t="shared" si="35"/>
        <v/>
      </c>
      <c r="AQ33" s="2" t="str">
        <f t="shared" si="36"/>
        <v/>
      </c>
      <c r="AR33" s="2" t="str">
        <f t="shared" si="13"/>
        <v/>
      </c>
      <c r="AS33" s="2" t="str">
        <f t="shared" si="14"/>
        <v/>
      </c>
      <c r="AV33" s="55" t="str">
        <f t="shared" si="43"/>
        <v/>
      </c>
      <c r="AW33" s="55" t="str">
        <f t="shared" si="44"/>
        <v/>
      </c>
      <c r="AX33" s="55" t="str">
        <f t="shared" si="45"/>
        <v/>
      </c>
      <c r="AY33" s="55" t="str">
        <f t="shared" si="18"/>
        <v/>
      </c>
      <c r="AZ33" s="55" t="str">
        <f t="shared" si="46"/>
        <v/>
      </c>
      <c r="BA33" s="55" t="str">
        <f t="shared" si="20"/>
        <v/>
      </c>
      <c r="BE33" s="55" t="str">
        <f t="shared" si="21"/>
        <v/>
      </c>
      <c r="BF33" s="55" t="str">
        <f t="shared" si="22"/>
        <v/>
      </c>
      <c r="BG33" s="55" t="str">
        <f t="shared" si="23"/>
        <v/>
      </c>
      <c r="BL33" s="2" t="str">
        <f t="shared" si="52"/>
        <v/>
      </c>
      <c r="BM33" s="2" t="str">
        <f t="shared" si="52"/>
        <v/>
      </c>
      <c r="BN33" s="2" t="str">
        <f t="shared" si="52"/>
        <v/>
      </c>
      <c r="BO33" s="2" t="str">
        <f t="shared" si="52"/>
        <v/>
      </c>
      <c r="BP33" s="2" t="str">
        <f t="shared" si="52"/>
        <v/>
      </c>
      <c r="BS33" s="2" t="str">
        <f t="shared" si="53"/>
        <v/>
      </c>
      <c r="BT33" s="2" t="str">
        <f t="shared" si="53"/>
        <v/>
      </c>
      <c r="BU33" s="2" t="str">
        <f t="shared" si="53"/>
        <v/>
      </c>
      <c r="BV33" s="2" t="str">
        <f t="shared" si="53"/>
        <v/>
      </c>
      <c r="BW33" s="2" t="str">
        <f t="shared" si="53"/>
        <v/>
      </c>
      <c r="BZ33" s="2" t="str">
        <f t="shared" si="39"/>
        <v/>
      </c>
      <c r="CA33" s="2" t="str">
        <f t="shared" si="26"/>
        <v/>
      </c>
      <c r="CB33" s="2" t="str">
        <f t="shared" si="27"/>
        <v/>
      </c>
      <c r="CC33" s="2" t="str">
        <f t="shared" si="28"/>
        <v/>
      </c>
      <c r="CD33" s="2" t="str">
        <f t="shared" si="29"/>
        <v/>
      </c>
      <c r="CG33" s="2" t="str">
        <f t="shared" si="40"/>
        <v/>
      </c>
      <c r="CH33" s="2" t="str">
        <f t="shared" si="30"/>
        <v/>
      </c>
      <c r="CI33" s="2" t="str">
        <f t="shared" si="31"/>
        <v/>
      </c>
      <c r="CJ33" s="2" t="str">
        <f t="shared" si="32"/>
        <v/>
      </c>
      <c r="CK33" s="2" t="str">
        <f t="shared" si="33"/>
        <v/>
      </c>
    </row>
    <row r="34" spans="1:89" s="21" customFormat="1" x14ac:dyDescent="0.25">
      <c r="A34" s="16"/>
      <c r="B34" s="17" t="s">
        <v>15</v>
      </c>
      <c r="C34" s="17">
        <v>4</v>
      </c>
      <c r="D34" s="19">
        <v>41186</v>
      </c>
      <c r="E34" s="17">
        <v>1</v>
      </c>
      <c r="F34" s="19">
        <v>41269</v>
      </c>
      <c r="G34" s="19">
        <v>41281</v>
      </c>
      <c r="H34" s="20">
        <v>0.2</v>
      </c>
      <c r="I34" s="20">
        <v>0.5</v>
      </c>
      <c r="J34" s="20">
        <v>0.5</v>
      </c>
      <c r="K34" s="20">
        <v>0.4</v>
      </c>
      <c r="L34" s="17">
        <v>0.04</v>
      </c>
      <c r="M34" s="17" t="s">
        <v>13</v>
      </c>
      <c r="N34" s="17">
        <v>1</v>
      </c>
      <c r="P34" s="16">
        <f t="shared" si="5"/>
        <v>83</v>
      </c>
      <c r="R34" s="20">
        <f>AVERAGE(H32:H34)</f>
        <v>0.16666666666666666</v>
      </c>
      <c r="S34" s="20">
        <f t="shared" ref="S34:V34" si="60">AVERAGE(I32:I34)</f>
        <v>0.43333333333333335</v>
      </c>
      <c r="T34" s="20">
        <f t="shared" si="60"/>
        <v>0.3</v>
      </c>
      <c r="U34" s="20">
        <f t="shared" si="60"/>
        <v>0.23333333333333336</v>
      </c>
      <c r="V34" s="20">
        <f t="shared" si="60"/>
        <v>0.10666666666666667</v>
      </c>
      <c r="X34" s="16">
        <f t="shared" si="34"/>
        <v>0</v>
      </c>
      <c r="Y34" s="65"/>
      <c r="Z34" s="54">
        <f t="shared" si="6"/>
        <v>0.16666666666666666</v>
      </c>
      <c r="AA34" s="54">
        <f t="shared" si="7"/>
        <v>0.43333333333333335</v>
      </c>
      <c r="AB34" s="54">
        <f t="shared" si="8"/>
        <v>0.3</v>
      </c>
      <c r="AC34" s="54">
        <f t="shared" si="9"/>
        <v>0.23333333333333336</v>
      </c>
      <c r="AD34" s="54">
        <f t="shared" si="10"/>
        <v>0.10666666666666667</v>
      </c>
      <c r="AF34" s="71"/>
      <c r="AG34" s="54" t="str">
        <f t="shared" si="57"/>
        <v/>
      </c>
      <c r="AH34" s="54" t="str">
        <f t="shared" si="57"/>
        <v/>
      </c>
      <c r="AI34" s="54">
        <f t="shared" si="57"/>
        <v>0.43333333333333335</v>
      </c>
      <c r="AL34" s="54" t="str">
        <f t="shared" si="35"/>
        <v/>
      </c>
      <c r="AM34" s="54" t="str">
        <f t="shared" si="35"/>
        <v/>
      </c>
      <c r="AN34" s="54">
        <f t="shared" si="35"/>
        <v>0.10666666666666667</v>
      </c>
      <c r="AQ34" s="21" t="str">
        <f t="shared" si="36"/>
        <v/>
      </c>
      <c r="AR34" s="21" t="str">
        <f t="shared" si="13"/>
        <v/>
      </c>
      <c r="AS34" s="21" t="str">
        <f t="shared" si="14"/>
        <v>ICPM</v>
      </c>
      <c r="AT34" s="81"/>
      <c r="AV34" s="54">
        <f t="shared" si="43"/>
        <v>0.43333333333333335</v>
      </c>
      <c r="AW34" s="54">
        <f t="shared" si="44"/>
        <v>0.10666666666666667</v>
      </c>
      <c r="AX34" s="54">
        <f t="shared" si="45"/>
        <v>0.43333333333333335</v>
      </c>
      <c r="AY34" s="54">
        <f t="shared" si="18"/>
        <v>0.10666666666666667</v>
      </c>
      <c r="AZ34" s="54" t="str">
        <f t="shared" si="46"/>
        <v/>
      </c>
      <c r="BA34" s="54" t="str">
        <f t="shared" si="20"/>
        <v/>
      </c>
      <c r="BE34" s="54">
        <f t="shared" si="21"/>
        <v>-0.32666666666666666</v>
      </c>
      <c r="BF34" s="54">
        <f t="shared" si="22"/>
        <v>-0.32666666666666666</v>
      </c>
      <c r="BG34" s="54" t="str">
        <f t="shared" si="23"/>
        <v/>
      </c>
      <c r="BI34" s="81"/>
      <c r="BL34" s="21" t="str">
        <f t="shared" si="52"/>
        <v/>
      </c>
      <c r="BM34" s="21" t="str">
        <f t="shared" si="52"/>
        <v/>
      </c>
      <c r="BN34" s="21">
        <f t="shared" si="52"/>
        <v>0.43333333333333335</v>
      </c>
      <c r="BO34" s="21" t="str">
        <f t="shared" si="52"/>
        <v/>
      </c>
      <c r="BP34" s="21" t="str">
        <f t="shared" si="52"/>
        <v/>
      </c>
      <c r="BS34" s="21">
        <f t="shared" si="53"/>
        <v>0.10666666666666667</v>
      </c>
      <c r="BT34" s="21" t="str">
        <f t="shared" si="53"/>
        <v/>
      </c>
      <c r="BU34" s="21" t="str">
        <f t="shared" si="53"/>
        <v/>
      </c>
      <c r="BV34" s="21" t="str">
        <f t="shared" si="53"/>
        <v/>
      </c>
      <c r="BW34" s="21" t="str">
        <f t="shared" si="53"/>
        <v/>
      </c>
      <c r="BZ34" s="21" t="str">
        <f t="shared" si="39"/>
        <v/>
      </c>
      <c r="CA34" s="21" t="str">
        <f t="shared" si="26"/>
        <v/>
      </c>
      <c r="CB34" s="21">
        <f t="shared" si="27"/>
        <v>0</v>
      </c>
      <c r="CC34" s="21" t="str">
        <f t="shared" si="28"/>
        <v/>
      </c>
      <c r="CD34" s="21" t="str">
        <f t="shared" si="29"/>
        <v/>
      </c>
      <c r="CG34" s="21">
        <f t="shared" si="40"/>
        <v>0</v>
      </c>
      <c r="CH34" s="21" t="str">
        <f t="shared" si="30"/>
        <v/>
      </c>
      <c r="CI34" s="21" t="str">
        <f t="shared" si="31"/>
        <v/>
      </c>
      <c r="CJ34" s="21" t="str">
        <f t="shared" si="32"/>
        <v/>
      </c>
      <c r="CK34" s="21" t="str">
        <f t="shared" si="33"/>
        <v/>
      </c>
    </row>
    <row r="35" spans="1:89" x14ac:dyDescent="0.25">
      <c r="A35" s="1">
        <v>13</v>
      </c>
      <c r="B35" s="3" t="s">
        <v>12</v>
      </c>
      <c r="C35" s="3">
        <v>4</v>
      </c>
      <c r="D35" s="4">
        <v>41186</v>
      </c>
      <c r="E35" s="3">
        <v>2</v>
      </c>
      <c r="F35" s="4">
        <v>41269</v>
      </c>
      <c r="G35" s="4">
        <v>41269</v>
      </c>
      <c r="H35" s="5">
        <v>0.3</v>
      </c>
      <c r="I35" s="5">
        <v>0.1</v>
      </c>
      <c r="J35" s="5">
        <v>0.1</v>
      </c>
      <c r="K35" s="5">
        <v>0.1</v>
      </c>
      <c r="L35" s="3">
        <v>0.22</v>
      </c>
      <c r="M35" s="3" t="s">
        <v>13</v>
      </c>
      <c r="N35" s="3">
        <v>1</v>
      </c>
      <c r="P35" s="1" t="str">
        <f t="shared" si="5"/>
        <v/>
      </c>
      <c r="R35" s="5"/>
      <c r="S35" s="5"/>
      <c r="T35" s="5"/>
      <c r="U35" s="5"/>
      <c r="V35" s="5"/>
      <c r="X35" s="1" t="str">
        <f t="shared" si="34"/>
        <v/>
      </c>
      <c r="Z35" s="55" t="str">
        <f t="shared" si="6"/>
        <v/>
      </c>
      <c r="AA35" s="55" t="str">
        <f t="shared" si="7"/>
        <v/>
      </c>
      <c r="AB35" s="55" t="str">
        <f t="shared" si="8"/>
        <v/>
      </c>
      <c r="AC35" s="55" t="str">
        <f t="shared" si="9"/>
        <v/>
      </c>
      <c r="AD35" s="55" t="str">
        <f t="shared" si="10"/>
        <v/>
      </c>
      <c r="AG35" s="55" t="str">
        <f t="shared" si="57"/>
        <v/>
      </c>
      <c r="AH35" s="55" t="str">
        <f t="shared" si="57"/>
        <v/>
      </c>
      <c r="AI35" s="55" t="str">
        <f t="shared" si="57"/>
        <v/>
      </c>
      <c r="AL35" s="55" t="str">
        <f t="shared" si="35"/>
        <v/>
      </c>
      <c r="AM35" s="55" t="str">
        <f t="shared" si="35"/>
        <v/>
      </c>
      <c r="AN35" s="55" t="str">
        <f t="shared" si="35"/>
        <v/>
      </c>
      <c r="AQ35" s="2" t="str">
        <f t="shared" si="36"/>
        <v/>
      </c>
      <c r="AR35" s="2" t="str">
        <f t="shared" si="13"/>
        <v/>
      </c>
      <c r="AS35" s="2" t="str">
        <f t="shared" si="14"/>
        <v/>
      </c>
      <c r="AV35" s="55" t="str">
        <f t="shared" si="43"/>
        <v/>
      </c>
      <c r="AW35" s="55" t="str">
        <f t="shared" si="44"/>
        <v/>
      </c>
      <c r="AX35" s="55" t="str">
        <f t="shared" si="45"/>
        <v/>
      </c>
      <c r="AY35" s="55" t="str">
        <f t="shared" si="18"/>
        <v/>
      </c>
      <c r="AZ35" s="55" t="str">
        <f t="shared" si="46"/>
        <v/>
      </c>
      <c r="BA35" s="55" t="str">
        <f t="shared" si="20"/>
        <v/>
      </c>
      <c r="BE35" s="55" t="str">
        <f t="shared" si="21"/>
        <v/>
      </c>
      <c r="BF35" s="55" t="str">
        <f t="shared" si="22"/>
        <v/>
      </c>
      <c r="BG35" s="55" t="str">
        <f t="shared" si="23"/>
        <v/>
      </c>
      <c r="BL35" s="2" t="str">
        <f t="shared" si="52"/>
        <v/>
      </c>
      <c r="BM35" s="2" t="str">
        <f t="shared" si="52"/>
        <v/>
      </c>
      <c r="BN35" s="2" t="str">
        <f t="shared" si="52"/>
        <v/>
      </c>
      <c r="BO35" s="2" t="str">
        <f t="shared" si="52"/>
        <v/>
      </c>
      <c r="BP35" s="2" t="str">
        <f t="shared" si="52"/>
        <v/>
      </c>
      <c r="BS35" s="2" t="str">
        <f t="shared" si="53"/>
        <v/>
      </c>
      <c r="BT35" s="2" t="str">
        <f t="shared" si="53"/>
        <v/>
      </c>
      <c r="BU35" s="2" t="str">
        <f t="shared" si="53"/>
        <v/>
      </c>
      <c r="BV35" s="2" t="str">
        <f t="shared" si="53"/>
        <v/>
      </c>
      <c r="BW35" s="2" t="str">
        <f t="shared" si="53"/>
        <v/>
      </c>
      <c r="BZ35" s="2" t="str">
        <f t="shared" si="39"/>
        <v/>
      </c>
      <c r="CA35" s="2" t="str">
        <f t="shared" si="26"/>
        <v/>
      </c>
      <c r="CB35" s="2" t="str">
        <f t="shared" si="27"/>
        <v/>
      </c>
      <c r="CC35" s="2" t="str">
        <f t="shared" si="28"/>
        <v/>
      </c>
      <c r="CD35" s="2" t="str">
        <f t="shared" si="29"/>
        <v/>
      </c>
      <c r="CG35" s="2" t="str">
        <f t="shared" si="40"/>
        <v/>
      </c>
      <c r="CH35" s="2" t="str">
        <f t="shared" si="30"/>
        <v/>
      </c>
      <c r="CI35" s="2" t="str">
        <f t="shared" si="31"/>
        <v/>
      </c>
      <c r="CJ35" s="2" t="str">
        <f t="shared" si="32"/>
        <v/>
      </c>
      <c r="CK35" s="2" t="str">
        <f t="shared" si="33"/>
        <v/>
      </c>
    </row>
    <row r="36" spans="1:89" x14ac:dyDescent="0.25">
      <c r="B36" s="3" t="s">
        <v>14</v>
      </c>
      <c r="C36" s="3">
        <v>4</v>
      </c>
      <c r="D36" s="4">
        <v>41186</v>
      </c>
      <c r="E36" s="3">
        <v>2</v>
      </c>
      <c r="F36" s="4">
        <v>41269</v>
      </c>
      <c r="G36" s="4">
        <v>41271</v>
      </c>
      <c r="H36" s="5">
        <v>0.05</v>
      </c>
      <c r="I36" s="5">
        <v>0</v>
      </c>
      <c r="J36" s="5">
        <v>0</v>
      </c>
      <c r="K36" s="5">
        <v>0</v>
      </c>
      <c r="L36" s="3">
        <v>0.23</v>
      </c>
      <c r="M36" s="3" t="s">
        <v>13</v>
      </c>
      <c r="N36" s="3">
        <v>1</v>
      </c>
      <c r="P36" s="1" t="str">
        <f t="shared" si="5"/>
        <v/>
      </c>
      <c r="R36" s="5"/>
      <c r="S36" s="5"/>
      <c r="T36" s="5"/>
      <c r="U36" s="5"/>
      <c r="V36" s="5"/>
      <c r="X36" s="1" t="str">
        <f t="shared" si="34"/>
        <v/>
      </c>
      <c r="Z36" s="55" t="str">
        <f t="shared" si="6"/>
        <v/>
      </c>
      <c r="AA36" s="55" t="str">
        <f t="shared" si="7"/>
        <v/>
      </c>
      <c r="AB36" s="55" t="str">
        <f t="shared" si="8"/>
        <v/>
      </c>
      <c r="AC36" s="55" t="str">
        <f t="shared" si="9"/>
        <v/>
      </c>
      <c r="AD36" s="55" t="str">
        <f t="shared" si="10"/>
        <v/>
      </c>
      <c r="AG36" s="55" t="str">
        <f t="shared" si="57"/>
        <v/>
      </c>
      <c r="AH36" s="55" t="str">
        <f t="shared" si="57"/>
        <v/>
      </c>
      <c r="AI36" s="55" t="str">
        <f t="shared" si="57"/>
        <v/>
      </c>
      <c r="AL36" s="55" t="str">
        <f t="shared" si="35"/>
        <v/>
      </c>
      <c r="AM36" s="55" t="str">
        <f t="shared" si="35"/>
        <v/>
      </c>
      <c r="AN36" s="55" t="str">
        <f t="shared" si="35"/>
        <v/>
      </c>
      <c r="AQ36" s="2" t="str">
        <f t="shared" si="36"/>
        <v/>
      </c>
      <c r="AR36" s="2" t="str">
        <f t="shared" si="13"/>
        <v/>
      </c>
      <c r="AS36" s="2" t="str">
        <f t="shared" si="14"/>
        <v/>
      </c>
      <c r="AV36" s="55" t="str">
        <f t="shared" si="43"/>
        <v/>
      </c>
      <c r="AW36" s="55" t="str">
        <f t="shared" si="44"/>
        <v/>
      </c>
      <c r="AX36" s="55" t="str">
        <f t="shared" si="45"/>
        <v/>
      </c>
      <c r="AY36" s="55" t="str">
        <f t="shared" si="18"/>
        <v/>
      </c>
      <c r="AZ36" s="55" t="str">
        <f t="shared" si="46"/>
        <v/>
      </c>
      <c r="BA36" s="55" t="str">
        <f t="shared" si="20"/>
        <v/>
      </c>
      <c r="BE36" s="55" t="str">
        <f t="shared" si="21"/>
        <v/>
      </c>
      <c r="BF36" s="55" t="str">
        <f t="shared" si="22"/>
        <v/>
      </c>
      <c r="BG36" s="55" t="str">
        <f t="shared" si="23"/>
        <v/>
      </c>
      <c r="BL36" s="2" t="str">
        <f t="shared" si="52"/>
        <v/>
      </c>
      <c r="BM36" s="2" t="str">
        <f t="shared" si="52"/>
        <v/>
      </c>
      <c r="BN36" s="2" t="str">
        <f t="shared" si="52"/>
        <v/>
      </c>
      <c r="BO36" s="2" t="str">
        <f t="shared" si="52"/>
        <v/>
      </c>
      <c r="BP36" s="2" t="str">
        <f t="shared" si="52"/>
        <v/>
      </c>
      <c r="BS36" s="2" t="str">
        <f t="shared" si="53"/>
        <v/>
      </c>
      <c r="BT36" s="2" t="str">
        <f t="shared" si="53"/>
        <v/>
      </c>
      <c r="BU36" s="2" t="str">
        <f t="shared" si="53"/>
        <v/>
      </c>
      <c r="BV36" s="2" t="str">
        <f t="shared" si="53"/>
        <v/>
      </c>
      <c r="BW36" s="2" t="str">
        <f t="shared" si="53"/>
        <v/>
      </c>
      <c r="BZ36" s="2" t="str">
        <f t="shared" si="39"/>
        <v/>
      </c>
      <c r="CA36" s="2" t="str">
        <f t="shared" si="26"/>
        <v/>
      </c>
      <c r="CB36" s="2" t="str">
        <f t="shared" si="27"/>
        <v/>
      </c>
      <c r="CC36" s="2" t="str">
        <f t="shared" si="28"/>
        <v/>
      </c>
      <c r="CD36" s="2" t="str">
        <f t="shared" si="29"/>
        <v/>
      </c>
      <c r="CG36" s="2" t="str">
        <f t="shared" si="40"/>
        <v/>
      </c>
      <c r="CH36" s="2" t="str">
        <f t="shared" si="30"/>
        <v/>
      </c>
      <c r="CI36" s="2" t="str">
        <f t="shared" si="31"/>
        <v/>
      </c>
      <c r="CJ36" s="2" t="str">
        <f t="shared" si="32"/>
        <v/>
      </c>
      <c r="CK36" s="2" t="str">
        <f t="shared" si="33"/>
        <v/>
      </c>
    </row>
    <row r="37" spans="1:89" s="21" customFormat="1" x14ac:dyDescent="0.25">
      <c r="A37" s="16"/>
      <c r="B37" s="17" t="s">
        <v>15</v>
      </c>
      <c r="C37" s="17">
        <v>4</v>
      </c>
      <c r="D37" s="19">
        <v>41186</v>
      </c>
      <c r="E37" s="17">
        <v>2</v>
      </c>
      <c r="F37" s="19">
        <v>41269</v>
      </c>
      <c r="G37" s="19">
        <v>41281</v>
      </c>
      <c r="H37" s="20">
        <v>0.5</v>
      </c>
      <c r="I37" s="20">
        <v>0.6</v>
      </c>
      <c r="J37" s="20">
        <v>0.6</v>
      </c>
      <c r="K37" s="20">
        <v>0.5</v>
      </c>
      <c r="L37" s="17">
        <v>0.18</v>
      </c>
      <c r="M37" s="17" t="s">
        <v>13</v>
      </c>
      <c r="N37" s="17">
        <v>1</v>
      </c>
      <c r="P37" s="16">
        <f t="shared" si="5"/>
        <v>83</v>
      </c>
      <c r="R37" s="20">
        <f>AVERAGE(H35:H37)</f>
        <v>0.28333333333333333</v>
      </c>
      <c r="S37" s="20">
        <f t="shared" ref="S37:V37" si="61">AVERAGE(I35:I37)</f>
        <v>0.23333333333333331</v>
      </c>
      <c r="T37" s="20">
        <f t="shared" si="61"/>
        <v>0.23333333333333331</v>
      </c>
      <c r="U37" s="20">
        <f t="shared" si="61"/>
        <v>0.19999999999999998</v>
      </c>
      <c r="V37" s="20">
        <f t="shared" si="61"/>
        <v>0.21</v>
      </c>
      <c r="X37" s="16">
        <f t="shared" si="34"/>
        <v>0</v>
      </c>
      <c r="Y37" s="65"/>
      <c r="Z37" s="54">
        <f t="shared" si="6"/>
        <v>0.28333333333333333</v>
      </c>
      <c r="AA37" s="54">
        <f t="shared" si="7"/>
        <v>0.23333333333333331</v>
      </c>
      <c r="AB37" s="54">
        <f t="shared" si="8"/>
        <v>0.23333333333333331</v>
      </c>
      <c r="AC37" s="54">
        <f t="shared" si="9"/>
        <v>0.19999999999999998</v>
      </c>
      <c r="AD37" s="54">
        <f t="shared" si="10"/>
        <v>0.21</v>
      </c>
      <c r="AF37" s="71"/>
      <c r="AG37" s="54" t="str">
        <f t="shared" si="57"/>
        <v/>
      </c>
      <c r="AH37" s="54" t="str">
        <f t="shared" si="57"/>
        <v/>
      </c>
      <c r="AI37" s="54">
        <f t="shared" si="57"/>
        <v>0.23333333333333331</v>
      </c>
      <c r="AL37" s="54" t="str">
        <f t="shared" si="35"/>
        <v/>
      </c>
      <c r="AM37" s="54" t="str">
        <f t="shared" si="35"/>
        <v/>
      </c>
      <c r="AN37" s="54">
        <f t="shared" si="35"/>
        <v>0.21</v>
      </c>
      <c r="AQ37" s="21" t="str">
        <f t="shared" si="36"/>
        <v/>
      </c>
      <c r="AR37" s="21" t="str">
        <f t="shared" si="13"/>
        <v/>
      </c>
      <c r="AS37" s="21" t="str">
        <f t="shared" si="14"/>
        <v>ICPM</v>
      </c>
      <c r="AT37" s="81"/>
      <c r="AV37" s="54">
        <f t="shared" si="43"/>
        <v>0.23333333333333331</v>
      </c>
      <c r="AW37" s="54">
        <f t="shared" si="44"/>
        <v>0.21</v>
      </c>
      <c r="AX37" s="54">
        <f t="shared" si="45"/>
        <v>0.23333333333333331</v>
      </c>
      <c r="AY37" s="54">
        <f t="shared" si="18"/>
        <v>0.21</v>
      </c>
      <c r="AZ37" s="54" t="str">
        <f t="shared" si="46"/>
        <v/>
      </c>
      <c r="BA37" s="54" t="str">
        <f t="shared" si="20"/>
        <v/>
      </c>
      <c r="BE37" s="54">
        <f t="shared" si="21"/>
        <v>-2.3333333333333317E-2</v>
      </c>
      <c r="BF37" s="54">
        <f t="shared" si="22"/>
        <v>-2.3333333333333317E-2</v>
      </c>
      <c r="BG37" s="54" t="str">
        <f t="shared" si="23"/>
        <v/>
      </c>
      <c r="BI37" s="81"/>
      <c r="BL37" s="21" t="str">
        <f t="shared" ref="BL37:BP52" si="62">IF($S37="","",IF(AND($S37&gt;=BL$2,$S37&lt;=BL$3),$S37,""))</f>
        <v/>
      </c>
      <c r="BM37" s="21">
        <f t="shared" si="62"/>
        <v>0.23333333333333331</v>
      </c>
      <c r="BN37" s="21" t="str">
        <f t="shared" si="62"/>
        <v/>
      </c>
      <c r="BO37" s="21" t="str">
        <f t="shared" si="62"/>
        <v/>
      </c>
      <c r="BP37" s="21" t="str">
        <f t="shared" si="62"/>
        <v/>
      </c>
      <c r="BS37" s="21" t="str">
        <f t="shared" ref="BS37:BW52" si="63">IF($V37="","",IF(AND($V37&gt;=BS$2,$V37&lt;=BS$3),$V37,""))</f>
        <v/>
      </c>
      <c r="BT37" s="21">
        <f t="shared" si="63"/>
        <v>0.21</v>
      </c>
      <c r="BU37" s="21" t="str">
        <f t="shared" si="63"/>
        <v/>
      </c>
      <c r="BV37" s="21" t="str">
        <f t="shared" si="63"/>
        <v/>
      </c>
      <c r="BW37" s="21" t="str">
        <f t="shared" si="63"/>
        <v/>
      </c>
      <c r="BZ37" s="21" t="str">
        <f t="shared" si="39"/>
        <v/>
      </c>
      <c r="CA37" s="21">
        <f t="shared" si="26"/>
        <v>0</v>
      </c>
      <c r="CB37" s="21" t="str">
        <f t="shared" si="27"/>
        <v/>
      </c>
      <c r="CC37" s="21" t="str">
        <f t="shared" si="28"/>
        <v/>
      </c>
      <c r="CD37" s="21" t="str">
        <f t="shared" si="29"/>
        <v/>
      </c>
      <c r="CG37" s="21" t="str">
        <f t="shared" si="40"/>
        <v/>
      </c>
      <c r="CH37" s="21">
        <f t="shared" si="30"/>
        <v>0</v>
      </c>
      <c r="CI37" s="21" t="str">
        <f t="shared" si="31"/>
        <v/>
      </c>
      <c r="CJ37" s="21" t="str">
        <f t="shared" si="32"/>
        <v/>
      </c>
      <c r="CK37" s="21" t="str">
        <f t="shared" si="33"/>
        <v/>
      </c>
    </row>
    <row r="38" spans="1:89" s="40" customFormat="1" x14ac:dyDescent="0.25">
      <c r="A38" s="36">
        <v>14</v>
      </c>
      <c r="B38" s="37" t="s">
        <v>12</v>
      </c>
      <c r="C38" s="37">
        <v>4</v>
      </c>
      <c r="D38" s="38">
        <v>41186</v>
      </c>
      <c r="E38" s="37" t="s">
        <v>20</v>
      </c>
      <c r="F38" s="38">
        <v>41269</v>
      </c>
      <c r="G38" s="38">
        <v>41269</v>
      </c>
      <c r="H38" s="39">
        <v>0.2</v>
      </c>
      <c r="I38" s="39">
        <v>0.8</v>
      </c>
      <c r="J38" s="39">
        <v>0.7</v>
      </c>
      <c r="K38" s="39">
        <v>0.6</v>
      </c>
      <c r="L38" s="37">
        <v>0.24</v>
      </c>
      <c r="M38" s="37" t="s">
        <v>13</v>
      </c>
      <c r="N38" s="37">
        <v>1</v>
      </c>
      <c r="P38" s="36" t="str">
        <f t="shared" si="5"/>
        <v/>
      </c>
      <c r="R38" s="39"/>
      <c r="S38" s="39"/>
      <c r="T38" s="39"/>
      <c r="U38" s="39"/>
      <c r="V38" s="39"/>
      <c r="X38" s="36" t="str">
        <f t="shared" si="34"/>
        <v/>
      </c>
      <c r="Z38" s="57" t="str">
        <f t="shared" si="6"/>
        <v/>
      </c>
      <c r="AA38" s="57" t="str">
        <f t="shared" si="7"/>
        <v/>
      </c>
      <c r="AB38" s="57" t="str">
        <f t="shared" si="8"/>
        <v/>
      </c>
      <c r="AC38" s="57" t="str">
        <f t="shared" si="9"/>
        <v/>
      </c>
      <c r="AD38" s="57" t="str">
        <f t="shared" si="10"/>
        <v/>
      </c>
      <c r="AF38" s="74"/>
      <c r="AG38" s="57" t="str">
        <f t="shared" si="57"/>
        <v/>
      </c>
      <c r="AH38" s="57" t="str">
        <f t="shared" si="57"/>
        <v/>
      </c>
      <c r="AI38" s="57" t="str">
        <f t="shared" si="57"/>
        <v/>
      </c>
      <c r="AL38" s="57" t="str">
        <f t="shared" si="35"/>
        <v/>
      </c>
      <c r="AM38" s="57" t="str">
        <f t="shared" si="35"/>
        <v/>
      </c>
      <c r="AN38" s="57" t="str">
        <f t="shared" si="35"/>
        <v/>
      </c>
      <c r="AQ38" s="40" t="str">
        <f t="shared" si="36"/>
        <v/>
      </c>
      <c r="AR38" s="40" t="str">
        <f t="shared" si="13"/>
        <v/>
      </c>
      <c r="AS38" s="40" t="str">
        <f t="shared" si="14"/>
        <v/>
      </c>
      <c r="AT38" s="83"/>
      <c r="AV38" s="57" t="str">
        <f t="shared" si="43"/>
        <v/>
      </c>
      <c r="AW38" s="57" t="str">
        <f t="shared" si="44"/>
        <v/>
      </c>
      <c r="AX38" s="57" t="str">
        <f t="shared" si="45"/>
        <v/>
      </c>
      <c r="AY38" s="57" t="str">
        <f t="shared" si="18"/>
        <v/>
      </c>
      <c r="AZ38" s="57" t="str">
        <f t="shared" si="46"/>
        <v/>
      </c>
      <c r="BA38" s="57" t="str">
        <f t="shared" si="20"/>
        <v/>
      </c>
      <c r="BE38" s="57" t="str">
        <f t="shared" si="21"/>
        <v/>
      </c>
      <c r="BF38" s="57" t="str">
        <f t="shared" si="22"/>
        <v/>
      </c>
      <c r="BG38" s="57" t="str">
        <f t="shared" si="23"/>
        <v/>
      </c>
      <c r="BI38" s="83"/>
      <c r="BL38" s="40" t="str">
        <f t="shared" si="62"/>
        <v/>
      </c>
      <c r="BM38" s="40" t="str">
        <f t="shared" si="62"/>
        <v/>
      </c>
      <c r="BN38" s="40" t="str">
        <f t="shared" si="62"/>
        <v/>
      </c>
      <c r="BO38" s="40" t="str">
        <f t="shared" si="62"/>
        <v/>
      </c>
      <c r="BP38" s="40" t="str">
        <f t="shared" si="62"/>
        <v/>
      </c>
      <c r="BS38" s="40" t="str">
        <f t="shared" si="63"/>
        <v/>
      </c>
      <c r="BT38" s="40" t="str">
        <f t="shared" si="63"/>
        <v/>
      </c>
      <c r="BU38" s="40" t="str">
        <f t="shared" si="63"/>
        <v/>
      </c>
      <c r="BV38" s="40" t="str">
        <f t="shared" si="63"/>
        <v/>
      </c>
      <c r="BW38" s="40" t="str">
        <f t="shared" si="63"/>
        <v/>
      </c>
      <c r="BZ38" s="40" t="str">
        <f t="shared" si="39"/>
        <v/>
      </c>
      <c r="CA38" s="40" t="str">
        <f t="shared" si="26"/>
        <v/>
      </c>
      <c r="CB38" s="40" t="str">
        <f t="shared" si="27"/>
        <v/>
      </c>
      <c r="CC38" s="40" t="str">
        <f t="shared" si="28"/>
        <v/>
      </c>
      <c r="CD38" s="40" t="str">
        <f t="shared" si="29"/>
        <v/>
      </c>
      <c r="CG38" s="40" t="str">
        <f t="shared" si="40"/>
        <v/>
      </c>
      <c r="CH38" s="40" t="str">
        <f t="shared" si="30"/>
        <v/>
      </c>
      <c r="CI38" s="40" t="str">
        <f t="shared" si="31"/>
        <v/>
      </c>
      <c r="CJ38" s="40" t="str">
        <f t="shared" si="32"/>
        <v/>
      </c>
      <c r="CK38" s="40" t="str">
        <f t="shared" si="33"/>
        <v/>
      </c>
    </row>
    <row r="39" spans="1:89" s="40" customFormat="1" x14ac:dyDescent="0.25">
      <c r="A39" s="36"/>
      <c r="B39" s="37" t="s">
        <v>14</v>
      </c>
      <c r="C39" s="37">
        <v>4</v>
      </c>
      <c r="D39" s="38">
        <v>41186</v>
      </c>
      <c r="E39" s="37" t="s">
        <v>20</v>
      </c>
      <c r="F39" s="38">
        <v>41269</v>
      </c>
      <c r="G39" s="38">
        <v>41271</v>
      </c>
      <c r="H39" s="39">
        <v>0.3</v>
      </c>
      <c r="I39" s="39">
        <v>0.75</v>
      </c>
      <c r="J39" s="39">
        <v>0.75</v>
      </c>
      <c r="K39" s="39">
        <v>0.6</v>
      </c>
      <c r="L39" s="37">
        <v>0.24</v>
      </c>
      <c r="M39" s="37" t="s">
        <v>13</v>
      </c>
      <c r="N39" s="37">
        <v>1</v>
      </c>
      <c r="P39" s="36" t="str">
        <f t="shared" si="5"/>
        <v/>
      </c>
      <c r="R39" s="39"/>
      <c r="S39" s="39"/>
      <c r="T39" s="39"/>
      <c r="U39" s="39"/>
      <c r="V39" s="39"/>
      <c r="X39" s="36" t="str">
        <f t="shared" si="34"/>
        <v/>
      </c>
      <c r="Z39" s="57" t="str">
        <f t="shared" si="6"/>
        <v/>
      </c>
      <c r="AA39" s="57" t="str">
        <f t="shared" si="7"/>
        <v/>
      </c>
      <c r="AB39" s="57" t="str">
        <f t="shared" si="8"/>
        <v/>
      </c>
      <c r="AC39" s="57" t="str">
        <f t="shared" si="9"/>
        <v/>
      </c>
      <c r="AD39" s="57" t="str">
        <f t="shared" si="10"/>
        <v/>
      </c>
      <c r="AF39" s="74"/>
      <c r="AG39" s="57" t="str">
        <f t="shared" si="57"/>
        <v/>
      </c>
      <c r="AH39" s="57" t="str">
        <f t="shared" si="57"/>
        <v/>
      </c>
      <c r="AI39" s="57" t="str">
        <f t="shared" si="57"/>
        <v/>
      </c>
      <c r="AL39" s="57" t="str">
        <f t="shared" si="35"/>
        <v/>
      </c>
      <c r="AM39" s="57" t="str">
        <f t="shared" si="35"/>
        <v/>
      </c>
      <c r="AN39" s="57" t="str">
        <f t="shared" si="35"/>
        <v/>
      </c>
      <c r="AQ39" s="40" t="str">
        <f t="shared" si="36"/>
        <v/>
      </c>
      <c r="AR39" s="40" t="str">
        <f t="shared" si="13"/>
        <v/>
      </c>
      <c r="AS39" s="40" t="str">
        <f t="shared" si="14"/>
        <v/>
      </c>
      <c r="AT39" s="83"/>
      <c r="AV39" s="57" t="str">
        <f t="shared" si="43"/>
        <v/>
      </c>
      <c r="AW39" s="57" t="str">
        <f t="shared" si="44"/>
        <v/>
      </c>
      <c r="AX39" s="57" t="str">
        <f t="shared" si="45"/>
        <v/>
      </c>
      <c r="AY39" s="57" t="str">
        <f t="shared" si="18"/>
        <v/>
      </c>
      <c r="AZ39" s="57" t="str">
        <f t="shared" si="46"/>
        <v/>
      </c>
      <c r="BA39" s="57" t="str">
        <f t="shared" si="20"/>
        <v/>
      </c>
      <c r="BE39" s="57" t="str">
        <f t="shared" si="21"/>
        <v/>
      </c>
      <c r="BF39" s="57" t="str">
        <f t="shared" si="22"/>
        <v/>
      </c>
      <c r="BG39" s="57" t="str">
        <f t="shared" si="23"/>
        <v/>
      </c>
      <c r="BI39" s="83"/>
      <c r="BL39" s="40" t="str">
        <f t="shared" si="62"/>
        <v/>
      </c>
      <c r="BM39" s="40" t="str">
        <f t="shared" si="62"/>
        <v/>
      </c>
      <c r="BN39" s="40" t="str">
        <f t="shared" si="62"/>
        <v/>
      </c>
      <c r="BO39" s="40" t="str">
        <f t="shared" si="62"/>
        <v/>
      </c>
      <c r="BP39" s="40" t="str">
        <f t="shared" si="62"/>
        <v/>
      </c>
      <c r="BS39" s="40" t="str">
        <f t="shared" si="63"/>
        <v/>
      </c>
      <c r="BT39" s="40" t="str">
        <f t="shared" si="63"/>
        <v/>
      </c>
      <c r="BU39" s="40" t="str">
        <f t="shared" si="63"/>
        <v/>
      </c>
      <c r="BV39" s="40" t="str">
        <f t="shared" si="63"/>
        <v/>
      </c>
      <c r="BW39" s="40" t="str">
        <f t="shared" si="63"/>
        <v/>
      </c>
      <c r="BZ39" s="40" t="str">
        <f t="shared" si="39"/>
        <v/>
      </c>
      <c r="CA39" s="40" t="str">
        <f t="shared" si="26"/>
        <v/>
      </c>
      <c r="CB39" s="40" t="str">
        <f t="shared" si="27"/>
        <v/>
      </c>
      <c r="CC39" s="40" t="str">
        <f t="shared" si="28"/>
        <v/>
      </c>
      <c r="CD39" s="40" t="str">
        <f t="shared" si="29"/>
        <v/>
      </c>
      <c r="CG39" s="40" t="str">
        <f t="shared" si="40"/>
        <v/>
      </c>
      <c r="CH39" s="40" t="str">
        <f t="shared" si="30"/>
        <v/>
      </c>
      <c r="CI39" s="40" t="str">
        <f t="shared" si="31"/>
        <v/>
      </c>
      <c r="CJ39" s="40" t="str">
        <f t="shared" si="32"/>
        <v/>
      </c>
      <c r="CK39" s="40" t="str">
        <f t="shared" si="33"/>
        <v/>
      </c>
    </row>
    <row r="40" spans="1:89" s="40" customFormat="1" x14ac:dyDescent="0.25">
      <c r="A40" s="36"/>
      <c r="B40" s="37" t="s">
        <v>15</v>
      </c>
      <c r="C40" s="37">
        <v>4</v>
      </c>
      <c r="D40" s="38">
        <v>41186</v>
      </c>
      <c r="E40" s="37" t="s">
        <v>20</v>
      </c>
      <c r="F40" s="38">
        <v>41269</v>
      </c>
      <c r="G40" s="38">
        <v>41281</v>
      </c>
      <c r="H40" s="39">
        <v>0.7</v>
      </c>
      <c r="I40" s="39">
        <v>0.7</v>
      </c>
      <c r="J40" s="39">
        <v>0.8</v>
      </c>
      <c r="K40" s="39">
        <v>0.8</v>
      </c>
      <c r="L40" s="37">
        <v>0.25</v>
      </c>
      <c r="M40" s="37" t="s">
        <v>13</v>
      </c>
      <c r="N40" s="37">
        <v>1</v>
      </c>
      <c r="P40" s="36" t="str">
        <f t="shared" si="5"/>
        <v/>
      </c>
      <c r="R40" s="39"/>
      <c r="S40" s="39"/>
      <c r="T40" s="39"/>
      <c r="U40" s="39"/>
      <c r="V40" s="39"/>
      <c r="X40" s="36" t="str">
        <f t="shared" si="34"/>
        <v/>
      </c>
      <c r="Z40" s="57" t="str">
        <f t="shared" si="6"/>
        <v/>
      </c>
      <c r="AA40" s="57" t="str">
        <f t="shared" si="7"/>
        <v/>
      </c>
      <c r="AB40" s="57" t="str">
        <f t="shared" si="8"/>
        <v/>
      </c>
      <c r="AC40" s="57" t="str">
        <f t="shared" si="9"/>
        <v/>
      </c>
      <c r="AD40" s="57" t="str">
        <f t="shared" si="10"/>
        <v/>
      </c>
      <c r="AF40" s="74"/>
      <c r="AG40" s="57" t="str">
        <f t="shared" si="57"/>
        <v/>
      </c>
      <c r="AH40" s="57" t="str">
        <f t="shared" si="57"/>
        <v/>
      </c>
      <c r="AI40" s="57" t="str">
        <f t="shared" si="57"/>
        <v/>
      </c>
      <c r="AL40" s="57" t="str">
        <f t="shared" si="35"/>
        <v/>
      </c>
      <c r="AM40" s="57" t="str">
        <f t="shared" si="35"/>
        <v/>
      </c>
      <c r="AN40" s="57" t="str">
        <f t="shared" si="35"/>
        <v/>
      </c>
      <c r="AQ40" s="40" t="str">
        <f t="shared" si="36"/>
        <v/>
      </c>
      <c r="AR40" s="40" t="str">
        <f t="shared" si="13"/>
        <v/>
      </c>
      <c r="AS40" s="40" t="str">
        <f t="shared" si="14"/>
        <v/>
      </c>
      <c r="AT40" s="83"/>
      <c r="AV40" s="57" t="str">
        <f t="shared" si="43"/>
        <v/>
      </c>
      <c r="AW40" s="57" t="str">
        <f t="shared" si="44"/>
        <v/>
      </c>
      <c r="AX40" s="57" t="str">
        <f t="shared" si="45"/>
        <v/>
      </c>
      <c r="AY40" s="57" t="str">
        <f t="shared" si="18"/>
        <v/>
      </c>
      <c r="AZ40" s="57" t="str">
        <f t="shared" si="46"/>
        <v/>
      </c>
      <c r="BA40" s="57" t="str">
        <f t="shared" si="20"/>
        <v/>
      </c>
      <c r="BE40" s="57" t="str">
        <f t="shared" si="21"/>
        <v/>
      </c>
      <c r="BF40" s="57" t="str">
        <f t="shared" si="22"/>
        <v/>
      </c>
      <c r="BG40" s="57" t="str">
        <f t="shared" si="23"/>
        <v/>
      </c>
      <c r="BI40" s="83"/>
      <c r="BL40" s="40" t="str">
        <f t="shared" si="62"/>
        <v/>
      </c>
      <c r="BM40" s="40" t="str">
        <f t="shared" si="62"/>
        <v/>
      </c>
      <c r="BN40" s="40" t="str">
        <f t="shared" si="62"/>
        <v/>
      </c>
      <c r="BO40" s="40" t="str">
        <f t="shared" si="62"/>
        <v/>
      </c>
      <c r="BP40" s="40" t="str">
        <f t="shared" si="62"/>
        <v/>
      </c>
      <c r="BS40" s="40" t="str">
        <f t="shared" si="63"/>
        <v/>
      </c>
      <c r="BT40" s="40" t="str">
        <f t="shared" si="63"/>
        <v/>
      </c>
      <c r="BU40" s="40" t="str">
        <f t="shared" si="63"/>
        <v/>
      </c>
      <c r="BV40" s="40" t="str">
        <f t="shared" si="63"/>
        <v/>
      </c>
      <c r="BW40" s="40" t="str">
        <f t="shared" si="63"/>
        <v/>
      </c>
      <c r="BZ40" s="40" t="str">
        <f t="shared" si="39"/>
        <v/>
      </c>
      <c r="CA40" s="40" t="str">
        <f t="shared" si="26"/>
        <v/>
      </c>
      <c r="CB40" s="40" t="str">
        <f t="shared" si="27"/>
        <v/>
      </c>
      <c r="CC40" s="40" t="str">
        <f t="shared" si="28"/>
        <v/>
      </c>
      <c r="CD40" s="40" t="str">
        <f t="shared" si="29"/>
        <v/>
      </c>
      <c r="CG40" s="40" t="str">
        <f t="shared" si="40"/>
        <v/>
      </c>
      <c r="CH40" s="40" t="str">
        <f t="shared" si="30"/>
        <v/>
      </c>
      <c r="CI40" s="40" t="str">
        <f t="shared" si="31"/>
        <v/>
      </c>
      <c r="CJ40" s="40" t="str">
        <f t="shared" si="32"/>
        <v/>
      </c>
      <c r="CK40" s="40" t="str">
        <f t="shared" si="33"/>
        <v/>
      </c>
    </row>
    <row r="41" spans="1:89" s="40" customFormat="1" x14ac:dyDescent="0.25">
      <c r="A41" s="36"/>
      <c r="B41" s="37" t="s">
        <v>12</v>
      </c>
      <c r="C41" s="37">
        <v>4</v>
      </c>
      <c r="D41" s="38">
        <v>41186</v>
      </c>
      <c r="E41" s="37" t="s">
        <v>21</v>
      </c>
      <c r="F41" s="38">
        <v>41269</v>
      </c>
      <c r="G41" s="38">
        <v>41269</v>
      </c>
      <c r="H41" s="39">
        <v>0.5</v>
      </c>
      <c r="I41" s="39">
        <v>0.1</v>
      </c>
      <c r="J41" s="39">
        <v>0.2</v>
      </c>
      <c r="K41" s="39">
        <v>0.3</v>
      </c>
      <c r="L41" s="37">
        <v>0.26</v>
      </c>
      <c r="M41" s="37" t="s">
        <v>13</v>
      </c>
      <c r="N41" s="37">
        <v>1</v>
      </c>
      <c r="P41" s="36" t="str">
        <f t="shared" si="5"/>
        <v/>
      </c>
      <c r="R41" s="39"/>
      <c r="S41" s="39"/>
      <c r="T41" s="39"/>
      <c r="U41" s="39"/>
      <c r="V41" s="39"/>
      <c r="X41" s="36" t="str">
        <f t="shared" si="34"/>
        <v/>
      </c>
      <c r="Z41" s="57" t="str">
        <f t="shared" si="6"/>
        <v/>
      </c>
      <c r="AA41" s="57" t="str">
        <f t="shared" si="7"/>
        <v/>
      </c>
      <c r="AB41" s="57" t="str">
        <f t="shared" si="8"/>
        <v/>
      </c>
      <c r="AC41" s="57" t="str">
        <f t="shared" si="9"/>
        <v/>
      </c>
      <c r="AD41" s="57" t="str">
        <f t="shared" si="10"/>
        <v/>
      </c>
      <c r="AF41" s="74"/>
      <c r="AG41" s="57" t="str">
        <f t="shared" si="57"/>
        <v/>
      </c>
      <c r="AH41" s="57" t="str">
        <f t="shared" si="57"/>
        <v/>
      </c>
      <c r="AI41" s="57" t="str">
        <f t="shared" si="57"/>
        <v/>
      </c>
      <c r="AL41" s="57" t="str">
        <f t="shared" si="35"/>
        <v/>
      </c>
      <c r="AM41" s="57" t="str">
        <f t="shared" si="35"/>
        <v/>
      </c>
      <c r="AN41" s="57" t="str">
        <f t="shared" si="35"/>
        <v/>
      </c>
      <c r="AQ41" s="40" t="str">
        <f t="shared" si="36"/>
        <v/>
      </c>
      <c r="AR41" s="40" t="str">
        <f t="shared" si="13"/>
        <v/>
      </c>
      <c r="AS41" s="40" t="str">
        <f t="shared" si="14"/>
        <v/>
      </c>
      <c r="AT41" s="83"/>
      <c r="AV41" s="57" t="str">
        <f t="shared" si="43"/>
        <v/>
      </c>
      <c r="AW41" s="57" t="str">
        <f t="shared" si="44"/>
        <v/>
      </c>
      <c r="AX41" s="57" t="str">
        <f t="shared" si="45"/>
        <v/>
      </c>
      <c r="AY41" s="57" t="str">
        <f t="shared" si="18"/>
        <v/>
      </c>
      <c r="AZ41" s="57" t="str">
        <f t="shared" si="46"/>
        <v/>
      </c>
      <c r="BA41" s="57" t="str">
        <f t="shared" si="20"/>
        <v/>
      </c>
      <c r="BE41" s="57" t="str">
        <f t="shared" si="21"/>
        <v/>
      </c>
      <c r="BF41" s="57" t="str">
        <f t="shared" si="22"/>
        <v/>
      </c>
      <c r="BG41" s="57" t="str">
        <f t="shared" si="23"/>
        <v/>
      </c>
      <c r="BI41" s="83"/>
      <c r="BL41" s="40" t="str">
        <f t="shared" si="62"/>
        <v/>
      </c>
      <c r="BM41" s="40" t="str">
        <f t="shared" si="62"/>
        <v/>
      </c>
      <c r="BN41" s="40" t="str">
        <f t="shared" si="62"/>
        <v/>
      </c>
      <c r="BO41" s="40" t="str">
        <f t="shared" si="62"/>
        <v/>
      </c>
      <c r="BP41" s="40" t="str">
        <f t="shared" si="62"/>
        <v/>
      </c>
      <c r="BS41" s="40" t="str">
        <f t="shared" si="63"/>
        <v/>
      </c>
      <c r="BT41" s="40" t="str">
        <f t="shared" si="63"/>
        <v/>
      </c>
      <c r="BU41" s="40" t="str">
        <f t="shared" si="63"/>
        <v/>
      </c>
      <c r="BV41" s="40" t="str">
        <f t="shared" si="63"/>
        <v/>
      </c>
      <c r="BW41" s="40" t="str">
        <f t="shared" si="63"/>
        <v/>
      </c>
      <c r="BZ41" s="40" t="str">
        <f t="shared" si="39"/>
        <v/>
      </c>
      <c r="CA41" s="40" t="str">
        <f t="shared" si="26"/>
        <v/>
      </c>
      <c r="CB41" s="40" t="str">
        <f t="shared" si="27"/>
        <v/>
      </c>
      <c r="CC41" s="40" t="str">
        <f t="shared" si="28"/>
        <v/>
      </c>
      <c r="CD41" s="40" t="str">
        <f t="shared" si="29"/>
        <v/>
      </c>
      <c r="CG41" s="40" t="str">
        <f t="shared" si="40"/>
        <v/>
      </c>
      <c r="CH41" s="40" t="str">
        <f t="shared" si="30"/>
        <v/>
      </c>
      <c r="CI41" s="40" t="str">
        <f t="shared" si="31"/>
        <v/>
      </c>
      <c r="CJ41" s="40" t="str">
        <f t="shared" si="32"/>
        <v/>
      </c>
      <c r="CK41" s="40" t="str">
        <f t="shared" si="33"/>
        <v/>
      </c>
    </row>
    <row r="42" spans="1:89" s="40" customFormat="1" x14ac:dyDescent="0.25">
      <c r="A42" s="36"/>
      <c r="B42" s="37" t="s">
        <v>14</v>
      </c>
      <c r="C42" s="37">
        <v>4</v>
      </c>
      <c r="D42" s="38">
        <v>41186</v>
      </c>
      <c r="E42" s="37" t="s">
        <v>21</v>
      </c>
      <c r="F42" s="38">
        <v>41269</v>
      </c>
      <c r="G42" s="38">
        <v>41271</v>
      </c>
      <c r="H42" s="39">
        <v>0.5</v>
      </c>
      <c r="I42" s="39">
        <v>0.2</v>
      </c>
      <c r="J42" s="39">
        <v>0.2</v>
      </c>
      <c r="K42" s="39">
        <v>0.35</v>
      </c>
      <c r="L42" s="37">
        <v>0.26</v>
      </c>
      <c r="M42" s="37" t="s">
        <v>13</v>
      </c>
      <c r="N42" s="37">
        <v>1</v>
      </c>
      <c r="P42" s="36" t="str">
        <f t="shared" si="5"/>
        <v/>
      </c>
      <c r="R42" s="39"/>
      <c r="S42" s="39"/>
      <c r="T42" s="39"/>
      <c r="U42" s="39"/>
      <c r="V42" s="39"/>
      <c r="X42" s="36" t="str">
        <f t="shared" si="34"/>
        <v/>
      </c>
      <c r="Z42" s="57" t="str">
        <f t="shared" si="6"/>
        <v/>
      </c>
      <c r="AA42" s="57" t="str">
        <f t="shared" si="7"/>
        <v/>
      </c>
      <c r="AB42" s="57" t="str">
        <f t="shared" si="8"/>
        <v/>
      </c>
      <c r="AC42" s="57" t="str">
        <f t="shared" si="9"/>
        <v/>
      </c>
      <c r="AD42" s="57" t="str">
        <f t="shared" si="10"/>
        <v/>
      </c>
      <c r="AF42" s="74"/>
      <c r="AG42" s="57" t="str">
        <f t="shared" si="57"/>
        <v/>
      </c>
      <c r="AH42" s="57" t="str">
        <f t="shared" si="57"/>
        <v/>
      </c>
      <c r="AI42" s="57" t="str">
        <f t="shared" si="57"/>
        <v/>
      </c>
      <c r="AL42" s="57" t="str">
        <f t="shared" si="35"/>
        <v/>
      </c>
      <c r="AM42" s="57" t="str">
        <f t="shared" si="35"/>
        <v/>
      </c>
      <c r="AN42" s="57" t="str">
        <f t="shared" si="35"/>
        <v/>
      </c>
      <c r="AQ42" s="40" t="str">
        <f t="shared" si="36"/>
        <v/>
      </c>
      <c r="AR42" s="40" t="str">
        <f t="shared" si="13"/>
        <v/>
      </c>
      <c r="AS42" s="40" t="str">
        <f t="shared" si="14"/>
        <v/>
      </c>
      <c r="AT42" s="83"/>
      <c r="AV42" s="57" t="str">
        <f t="shared" si="43"/>
        <v/>
      </c>
      <c r="AW42" s="57" t="str">
        <f t="shared" si="44"/>
        <v/>
      </c>
      <c r="AX42" s="57" t="str">
        <f t="shared" si="45"/>
        <v/>
      </c>
      <c r="AY42" s="57" t="str">
        <f t="shared" si="18"/>
        <v/>
      </c>
      <c r="AZ42" s="57" t="str">
        <f t="shared" si="46"/>
        <v/>
      </c>
      <c r="BA42" s="57" t="str">
        <f t="shared" si="20"/>
        <v/>
      </c>
      <c r="BE42" s="57" t="str">
        <f t="shared" si="21"/>
        <v/>
      </c>
      <c r="BF42" s="57" t="str">
        <f t="shared" si="22"/>
        <v/>
      </c>
      <c r="BG42" s="57" t="str">
        <f t="shared" si="23"/>
        <v/>
      </c>
      <c r="BI42" s="83"/>
      <c r="BL42" s="40" t="str">
        <f t="shared" si="62"/>
        <v/>
      </c>
      <c r="BM42" s="40" t="str">
        <f t="shared" si="62"/>
        <v/>
      </c>
      <c r="BN42" s="40" t="str">
        <f t="shared" si="62"/>
        <v/>
      </c>
      <c r="BO42" s="40" t="str">
        <f t="shared" si="62"/>
        <v/>
      </c>
      <c r="BP42" s="40" t="str">
        <f t="shared" si="62"/>
        <v/>
      </c>
      <c r="BS42" s="40" t="str">
        <f t="shared" si="63"/>
        <v/>
      </c>
      <c r="BT42" s="40" t="str">
        <f t="shared" si="63"/>
        <v/>
      </c>
      <c r="BU42" s="40" t="str">
        <f t="shared" si="63"/>
        <v/>
      </c>
      <c r="BV42" s="40" t="str">
        <f t="shared" si="63"/>
        <v/>
      </c>
      <c r="BW42" s="40" t="str">
        <f t="shared" si="63"/>
        <v/>
      </c>
      <c r="BZ42" s="40" t="str">
        <f t="shared" si="39"/>
        <v/>
      </c>
      <c r="CA42" s="40" t="str">
        <f t="shared" si="26"/>
        <v/>
      </c>
      <c r="CB42" s="40" t="str">
        <f t="shared" si="27"/>
        <v/>
      </c>
      <c r="CC42" s="40" t="str">
        <f t="shared" si="28"/>
        <v/>
      </c>
      <c r="CD42" s="40" t="str">
        <f t="shared" si="29"/>
        <v/>
      </c>
      <c r="CG42" s="40" t="str">
        <f t="shared" si="40"/>
        <v/>
      </c>
      <c r="CH42" s="40" t="str">
        <f t="shared" si="30"/>
        <v/>
      </c>
      <c r="CI42" s="40" t="str">
        <f t="shared" si="31"/>
        <v/>
      </c>
      <c r="CJ42" s="40" t="str">
        <f t="shared" si="32"/>
        <v/>
      </c>
      <c r="CK42" s="40" t="str">
        <f t="shared" si="33"/>
        <v/>
      </c>
    </row>
    <row r="43" spans="1:89" s="40" customFormat="1" x14ac:dyDescent="0.25">
      <c r="A43" s="36"/>
      <c r="B43" s="37" t="s">
        <v>15</v>
      </c>
      <c r="C43" s="37">
        <v>4</v>
      </c>
      <c r="D43" s="38">
        <v>41186</v>
      </c>
      <c r="E43" s="37" t="s">
        <v>21</v>
      </c>
      <c r="F43" s="38">
        <v>41269</v>
      </c>
      <c r="G43" s="38">
        <v>41281</v>
      </c>
      <c r="H43" s="39">
        <v>0.5</v>
      </c>
      <c r="I43" s="39">
        <v>0.4</v>
      </c>
      <c r="J43" s="39">
        <v>0.2</v>
      </c>
      <c r="K43" s="39">
        <v>0.1</v>
      </c>
      <c r="L43" s="37">
        <v>0.27</v>
      </c>
      <c r="M43" s="37" t="s">
        <v>13</v>
      </c>
      <c r="N43" s="37">
        <v>1</v>
      </c>
      <c r="P43" s="36" t="str">
        <f t="shared" si="5"/>
        <v/>
      </c>
      <c r="R43" s="39"/>
      <c r="S43" s="39"/>
      <c r="T43" s="39"/>
      <c r="U43" s="39"/>
      <c r="V43" s="39"/>
      <c r="X43" s="36" t="str">
        <f t="shared" si="34"/>
        <v/>
      </c>
      <c r="Z43" s="57" t="str">
        <f t="shared" si="6"/>
        <v/>
      </c>
      <c r="AA43" s="57" t="str">
        <f t="shared" si="7"/>
        <v/>
      </c>
      <c r="AB43" s="57" t="str">
        <f t="shared" si="8"/>
        <v/>
      </c>
      <c r="AC43" s="57" t="str">
        <f t="shared" si="9"/>
        <v/>
      </c>
      <c r="AD43" s="57" t="str">
        <f t="shared" si="10"/>
        <v/>
      </c>
      <c r="AF43" s="74"/>
      <c r="AG43" s="57" t="str">
        <f t="shared" si="57"/>
        <v/>
      </c>
      <c r="AH43" s="57" t="str">
        <f t="shared" si="57"/>
        <v/>
      </c>
      <c r="AI43" s="57" t="str">
        <f t="shared" si="57"/>
        <v/>
      </c>
      <c r="AL43" s="57" t="str">
        <f t="shared" si="35"/>
        <v/>
      </c>
      <c r="AM43" s="57" t="str">
        <f t="shared" si="35"/>
        <v/>
      </c>
      <c r="AN43" s="57" t="str">
        <f t="shared" si="35"/>
        <v/>
      </c>
      <c r="AQ43" s="40" t="str">
        <f t="shared" si="36"/>
        <v/>
      </c>
      <c r="AR43" s="40" t="str">
        <f t="shared" si="13"/>
        <v/>
      </c>
      <c r="AS43" s="40" t="str">
        <f t="shared" si="14"/>
        <v/>
      </c>
      <c r="AT43" s="83"/>
      <c r="AV43" s="57" t="str">
        <f t="shared" si="43"/>
        <v/>
      </c>
      <c r="AW43" s="57" t="str">
        <f t="shared" si="44"/>
        <v/>
      </c>
      <c r="AX43" s="57" t="str">
        <f t="shared" si="45"/>
        <v/>
      </c>
      <c r="AY43" s="57" t="str">
        <f t="shared" si="18"/>
        <v/>
      </c>
      <c r="AZ43" s="57" t="str">
        <f t="shared" si="46"/>
        <v/>
      </c>
      <c r="BA43" s="57" t="str">
        <f t="shared" si="20"/>
        <v/>
      </c>
      <c r="BE43" s="57" t="str">
        <f t="shared" si="21"/>
        <v/>
      </c>
      <c r="BF43" s="57" t="str">
        <f t="shared" si="22"/>
        <v/>
      </c>
      <c r="BG43" s="57" t="str">
        <f t="shared" si="23"/>
        <v/>
      </c>
      <c r="BI43" s="83"/>
      <c r="BL43" s="40" t="str">
        <f t="shared" si="62"/>
        <v/>
      </c>
      <c r="BM43" s="40" t="str">
        <f t="shared" si="62"/>
        <v/>
      </c>
      <c r="BN43" s="40" t="str">
        <f t="shared" si="62"/>
        <v/>
      </c>
      <c r="BO43" s="40" t="str">
        <f t="shared" si="62"/>
        <v/>
      </c>
      <c r="BP43" s="40" t="str">
        <f t="shared" si="62"/>
        <v/>
      </c>
      <c r="BS43" s="40" t="str">
        <f t="shared" si="63"/>
        <v/>
      </c>
      <c r="BT43" s="40" t="str">
        <f t="shared" si="63"/>
        <v/>
      </c>
      <c r="BU43" s="40" t="str">
        <f t="shared" si="63"/>
        <v/>
      </c>
      <c r="BV43" s="40" t="str">
        <f t="shared" si="63"/>
        <v/>
      </c>
      <c r="BW43" s="40" t="str">
        <f t="shared" si="63"/>
        <v/>
      </c>
      <c r="BZ43" s="40" t="str">
        <f t="shared" si="39"/>
        <v/>
      </c>
      <c r="CA43" s="40" t="str">
        <f t="shared" si="26"/>
        <v/>
      </c>
      <c r="CB43" s="40" t="str">
        <f t="shared" si="27"/>
        <v/>
      </c>
      <c r="CC43" s="40" t="str">
        <f t="shared" si="28"/>
        <v/>
      </c>
      <c r="CD43" s="40" t="str">
        <f t="shared" si="29"/>
        <v/>
      </c>
      <c r="CG43" s="40" t="str">
        <f t="shared" si="40"/>
        <v/>
      </c>
      <c r="CH43" s="40" t="str">
        <f t="shared" si="30"/>
        <v/>
      </c>
      <c r="CI43" s="40" t="str">
        <f t="shared" si="31"/>
        <v/>
      </c>
      <c r="CJ43" s="40" t="str">
        <f t="shared" si="32"/>
        <v/>
      </c>
      <c r="CK43" s="40" t="str">
        <f t="shared" si="33"/>
        <v/>
      </c>
    </row>
    <row r="44" spans="1:89" x14ac:dyDescent="0.25">
      <c r="B44" s="3" t="s">
        <v>12</v>
      </c>
      <c r="C44" s="3">
        <v>4</v>
      </c>
      <c r="D44" s="4">
        <v>41186</v>
      </c>
      <c r="E44" s="3" t="s">
        <v>22</v>
      </c>
      <c r="F44" s="4">
        <v>41269</v>
      </c>
      <c r="G44" s="4">
        <v>41269</v>
      </c>
      <c r="H44" s="5">
        <v>0.3</v>
      </c>
      <c r="I44" s="5">
        <v>0.1</v>
      </c>
      <c r="J44" s="5">
        <v>0.1</v>
      </c>
      <c r="K44" s="5">
        <v>0.1</v>
      </c>
      <c r="L44" s="3">
        <v>0.5</v>
      </c>
      <c r="M44" s="3" t="s">
        <v>16</v>
      </c>
      <c r="N44" s="3">
        <v>1</v>
      </c>
      <c r="P44" s="1" t="str">
        <f t="shared" si="5"/>
        <v/>
      </c>
      <c r="R44" s="5"/>
      <c r="S44" s="5"/>
      <c r="T44" s="5"/>
      <c r="U44" s="5"/>
      <c r="V44" s="5"/>
      <c r="X44" s="1" t="str">
        <f t="shared" si="34"/>
        <v/>
      </c>
      <c r="Z44" s="55" t="str">
        <f t="shared" si="6"/>
        <v/>
      </c>
      <c r="AA44" s="55" t="str">
        <f t="shared" si="7"/>
        <v/>
      </c>
      <c r="AB44" s="55" t="str">
        <f t="shared" si="8"/>
        <v/>
      </c>
      <c r="AC44" s="55" t="str">
        <f t="shared" si="9"/>
        <v/>
      </c>
      <c r="AD44" s="55" t="str">
        <f t="shared" si="10"/>
        <v/>
      </c>
      <c r="AG44" s="55" t="str">
        <f t="shared" si="57"/>
        <v/>
      </c>
      <c r="AH44" s="55" t="str">
        <f t="shared" si="57"/>
        <v/>
      </c>
      <c r="AI44" s="55" t="str">
        <f t="shared" si="57"/>
        <v/>
      </c>
      <c r="AL44" s="55" t="str">
        <f t="shared" si="35"/>
        <v/>
      </c>
      <c r="AM44" s="55" t="str">
        <f t="shared" si="35"/>
        <v/>
      </c>
      <c r="AN44" s="55" t="str">
        <f t="shared" si="35"/>
        <v/>
      </c>
      <c r="AQ44" s="2" t="str">
        <f t="shared" si="36"/>
        <v/>
      </c>
      <c r="AR44" s="2" t="str">
        <f t="shared" si="13"/>
        <v/>
      </c>
      <c r="AS44" s="2" t="str">
        <f t="shared" si="14"/>
        <v/>
      </c>
      <c r="AV44" s="55" t="str">
        <f t="shared" si="43"/>
        <v/>
      </c>
      <c r="AW44" s="55" t="str">
        <f t="shared" si="44"/>
        <v/>
      </c>
      <c r="AX44" s="55" t="str">
        <f t="shared" si="45"/>
        <v/>
      </c>
      <c r="AY44" s="55" t="str">
        <f t="shared" si="18"/>
        <v/>
      </c>
      <c r="AZ44" s="55" t="str">
        <f t="shared" si="46"/>
        <v/>
      </c>
      <c r="BA44" s="55" t="str">
        <f t="shared" si="20"/>
        <v/>
      </c>
      <c r="BE44" s="55" t="str">
        <f t="shared" si="21"/>
        <v/>
      </c>
      <c r="BF44" s="55" t="str">
        <f t="shared" si="22"/>
        <v/>
      </c>
      <c r="BG44" s="55" t="str">
        <f t="shared" si="23"/>
        <v/>
      </c>
      <c r="BL44" s="2" t="str">
        <f t="shared" si="62"/>
        <v/>
      </c>
      <c r="BM44" s="2" t="str">
        <f t="shared" si="62"/>
        <v/>
      </c>
      <c r="BN44" s="2" t="str">
        <f t="shared" si="62"/>
        <v/>
      </c>
      <c r="BO44" s="2" t="str">
        <f t="shared" si="62"/>
        <v/>
      </c>
      <c r="BP44" s="2" t="str">
        <f t="shared" si="62"/>
        <v/>
      </c>
      <c r="BS44" s="2" t="str">
        <f t="shared" si="63"/>
        <v/>
      </c>
      <c r="BT44" s="2" t="str">
        <f t="shared" si="63"/>
        <v/>
      </c>
      <c r="BU44" s="2" t="str">
        <f t="shared" si="63"/>
        <v/>
      </c>
      <c r="BV44" s="2" t="str">
        <f t="shared" si="63"/>
        <v/>
      </c>
      <c r="BW44" s="2" t="str">
        <f t="shared" si="63"/>
        <v/>
      </c>
      <c r="BZ44" s="2" t="str">
        <f t="shared" si="39"/>
        <v/>
      </c>
      <c r="CA44" s="2" t="str">
        <f t="shared" si="26"/>
        <v/>
      </c>
      <c r="CB44" s="2" t="str">
        <f t="shared" si="27"/>
        <v/>
      </c>
      <c r="CC44" s="2" t="str">
        <f t="shared" si="28"/>
        <v/>
      </c>
      <c r="CD44" s="2" t="str">
        <f t="shared" si="29"/>
        <v/>
      </c>
      <c r="CG44" s="2" t="str">
        <f t="shared" si="40"/>
        <v/>
      </c>
      <c r="CH44" s="2" t="str">
        <f t="shared" si="30"/>
        <v/>
      </c>
      <c r="CI44" s="2" t="str">
        <f t="shared" si="31"/>
        <v/>
      </c>
      <c r="CJ44" s="2" t="str">
        <f t="shared" si="32"/>
        <v/>
      </c>
      <c r="CK44" s="2" t="str">
        <f t="shared" si="33"/>
        <v/>
      </c>
    </row>
    <row r="45" spans="1:89" x14ac:dyDescent="0.25">
      <c r="B45" s="3" t="s">
        <v>14</v>
      </c>
      <c r="C45" s="3">
        <v>4</v>
      </c>
      <c r="D45" s="4">
        <v>41186</v>
      </c>
      <c r="E45" s="3" t="s">
        <v>22</v>
      </c>
      <c r="F45" s="4">
        <v>41269</v>
      </c>
      <c r="G45" s="4">
        <v>41271</v>
      </c>
      <c r="H45" s="5">
        <v>0.2</v>
      </c>
      <c r="I45" s="5">
        <v>0.05</v>
      </c>
      <c r="J45" s="5">
        <v>0.05</v>
      </c>
      <c r="K45" s="5">
        <v>0.05</v>
      </c>
      <c r="L45" s="3">
        <v>0.51</v>
      </c>
      <c r="M45" s="3" t="s">
        <v>16</v>
      </c>
      <c r="N45" s="3">
        <v>1</v>
      </c>
      <c r="P45" s="1" t="str">
        <f t="shared" si="5"/>
        <v/>
      </c>
      <c r="R45" s="5"/>
      <c r="S45" s="5"/>
      <c r="T45" s="5"/>
      <c r="U45" s="5"/>
      <c r="V45" s="5"/>
      <c r="X45" s="1" t="str">
        <f t="shared" si="34"/>
        <v/>
      </c>
      <c r="Z45" s="55" t="str">
        <f t="shared" si="6"/>
        <v/>
      </c>
      <c r="AA45" s="55" t="str">
        <f t="shared" si="7"/>
        <v/>
      </c>
      <c r="AB45" s="55" t="str">
        <f t="shared" si="8"/>
        <v/>
      </c>
      <c r="AC45" s="55" t="str">
        <f t="shared" si="9"/>
        <v/>
      </c>
      <c r="AD45" s="55" t="str">
        <f t="shared" si="10"/>
        <v/>
      </c>
      <c r="AG45" s="55" t="str">
        <f t="shared" si="57"/>
        <v/>
      </c>
      <c r="AH45" s="55" t="str">
        <f t="shared" si="57"/>
        <v/>
      </c>
      <c r="AI45" s="55" t="str">
        <f t="shared" si="57"/>
        <v/>
      </c>
      <c r="AL45" s="55" t="str">
        <f t="shared" si="35"/>
        <v/>
      </c>
      <c r="AM45" s="55" t="str">
        <f t="shared" si="35"/>
        <v/>
      </c>
      <c r="AN45" s="55" t="str">
        <f t="shared" si="35"/>
        <v/>
      </c>
      <c r="AQ45" s="2" t="str">
        <f t="shared" si="36"/>
        <v/>
      </c>
      <c r="AR45" s="2" t="str">
        <f t="shared" si="13"/>
        <v/>
      </c>
      <c r="AS45" s="2" t="str">
        <f t="shared" si="14"/>
        <v/>
      </c>
      <c r="AV45" s="55" t="str">
        <f t="shared" si="43"/>
        <v/>
      </c>
      <c r="AW45" s="55" t="str">
        <f t="shared" si="44"/>
        <v/>
      </c>
      <c r="AX45" s="55" t="str">
        <f t="shared" si="45"/>
        <v/>
      </c>
      <c r="AY45" s="55" t="str">
        <f t="shared" si="18"/>
        <v/>
      </c>
      <c r="AZ45" s="55" t="str">
        <f t="shared" si="46"/>
        <v/>
      </c>
      <c r="BA45" s="55" t="str">
        <f t="shared" si="20"/>
        <v/>
      </c>
      <c r="BE45" s="55" t="str">
        <f t="shared" si="21"/>
        <v/>
      </c>
      <c r="BF45" s="55" t="str">
        <f t="shared" si="22"/>
        <v/>
      </c>
      <c r="BG45" s="55" t="str">
        <f t="shared" si="23"/>
        <v/>
      </c>
      <c r="BL45" s="2" t="str">
        <f t="shared" si="62"/>
        <v/>
      </c>
      <c r="BM45" s="2" t="str">
        <f t="shared" si="62"/>
        <v/>
      </c>
      <c r="BN45" s="2" t="str">
        <f t="shared" si="62"/>
        <v/>
      </c>
      <c r="BO45" s="2" t="str">
        <f t="shared" si="62"/>
        <v/>
      </c>
      <c r="BP45" s="2" t="str">
        <f t="shared" si="62"/>
        <v/>
      </c>
      <c r="BS45" s="2" t="str">
        <f t="shared" si="63"/>
        <v/>
      </c>
      <c r="BT45" s="2" t="str">
        <f t="shared" si="63"/>
        <v/>
      </c>
      <c r="BU45" s="2" t="str">
        <f t="shared" si="63"/>
        <v/>
      </c>
      <c r="BV45" s="2" t="str">
        <f t="shared" si="63"/>
        <v/>
      </c>
      <c r="BW45" s="2" t="str">
        <f t="shared" si="63"/>
        <v/>
      </c>
      <c r="BZ45" s="2" t="str">
        <f t="shared" si="39"/>
        <v/>
      </c>
      <c r="CA45" s="2" t="str">
        <f t="shared" si="26"/>
        <v/>
      </c>
      <c r="CB45" s="2" t="str">
        <f t="shared" si="27"/>
        <v/>
      </c>
      <c r="CC45" s="2" t="str">
        <f t="shared" si="28"/>
        <v/>
      </c>
      <c r="CD45" s="2" t="str">
        <f t="shared" si="29"/>
        <v/>
      </c>
      <c r="CG45" s="2" t="str">
        <f t="shared" si="40"/>
        <v/>
      </c>
      <c r="CH45" s="2" t="str">
        <f t="shared" si="30"/>
        <v/>
      </c>
      <c r="CI45" s="2" t="str">
        <f t="shared" si="31"/>
        <v/>
      </c>
      <c r="CJ45" s="2" t="str">
        <f t="shared" si="32"/>
        <v/>
      </c>
      <c r="CK45" s="2" t="str">
        <f t="shared" si="33"/>
        <v/>
      </c>
    </row>
    <row r="46" spans="1:89" s="21" customFormat="1" x14ac:dyDescent="0.25">
      <c r="A46" s="16"/>
      <c r="B46" s="17" t="s">
        <v>15</v>
      </c>
      <c r="C46" s="17">
        <v>4</v>
      </c>
      <c r="D46" s="19">
        <v>41186</v>
      </c>
      <c r="E46" s="17" t="s">
        <v>22</v>
      </c>
      <c r="F46" s="19">
        <v>41269</v>
      </c>
      <c r="G46" s="19">
        <v>41281</v>
      </c>
      <c r="H46" s="20">
        <v>0.2</v>
      </c>
      <c r="I46" s="20">
        <v>0.2</v>
      </c>
      <c r="J46" s="20">
        <v>0.05</v>
      </c>
      <c r="K46" s="20">
        <v>0</v>
      </c>
      <c r="L46" s="17">
        <v>0.48</v>
      </c>
      <c r="M46" s="17" t="s">
        <v>16</v>
      </c>
      <c r="N46" s="17">
        <v>1</v>
      </c>
      <c r="P46" s="16">
        <f t="shared" si="5"/>
        <v>83</v>
      </c>
      <c r="R46" s="20">
        <f>AVERAGE(H44:H46)</f>
        <v>0.23333333333333331</v>
      </c>
      <c r="S46" s="20">
        <f t="shared" ref="S46:V46" si="64">AVERAGE(I44:I46)</f>
        <v>0.11666666666666668</v>
      </c>
      <c r="T46" s="20">
        <f t="shared" si="64"/>
        <v>6.6666666666666666E-2</v>
      </c>
      <c r="U46" s="20">
        <f t="shared" si="64"/>
        <v>5.000000000000001E-2</v>
      </c>
      <c r="V46" s="20">
        <f t="shared" si="64"/>
        <v>0.49666666666666665</v>
      </c>
      <c r="X46" s="16">
        <f t="shared" si="34"/>
        <v>1</v>
      </c>
      <c r="Y46" s="65"/>
      <c r="Z46" s="54">
        <f t="shared" si="6"/>
        <v>0.76666666666666672</v>
      </c>
      <c r="AA46" s="54">
        <f t="shared" si="7"/>
        <v>0.8833333333333333</v>
      </c>
      <c r="AB46" s="54">
        <f t="shared" si="8"/>
        <v>0.93333333333333335</v>
      </c>
      <c r="AC46" s="54">
        <f t="shared" si="9"/>
        <v>0.95</v>
      </c>
      <c r="AD46" s="54">
        <f t="shared" si="10"/>
        <v>0.50333333333333341</v>
      </c>
      <c r="AF46" s="71"/>
      <c r="AG46" s="54" t="str">
        <f t="shared" si="57"/>
        <v/>
      </c>
      <c r="AH46" s="54" t="str">
        <f t="shared" si="57"/>
        <v/>
      </c>
      <c r="AI46" s="54">
        <f t="shared" si="57"/>
        <v>0.11666666666666668</v>
      </c>
      <c r="AL46" s="54" t="str">
        <f t="shared" si="35"/>
        <v/>
      </c>
      <c r="AM46" s="54" t="str">
        <f t="shared" si="35"/>
        <v/>
      </c>
      <c r="AN46" s="54">
        <f t="shared" si="35"/>
        <v>0.49666666666666665</v>
      </c>
      <c r="AQ46" s="21" t="str">
        <f t="shared" si="36"/>
        <v/>
      </c>
      <c r="AR46" s="21" t="str">
        <f t="shared" si="13"/>
        <v/>
      </c>
      <c r="AS46" s="21" t="str">
        <f t="shared" si="14"/>
        <v>Imput</v>
      </c>
      <c r="AT46" s="81"/>
      <c r="AV46" s="54">
        <f t="shared" si="43"/>
        <v>0.8833333333333333</v>
      </c>
      <c r="AW46" s="54">
        <f t="shared" si="44"/>
        <v>0.50333333333333341</v>
      </c>
      <c r="AX46" s="54">
        <f t="shared" si="45"/>
        <v>0.8833333333333333</v>
      </c>
      <c r="AY46" s="54">
        <f t="shared" si="18"/>
        <v>0.50333333333333341</v>
      </c>
      <c r="AZ46" s="54" t="str">
        <f t="shared" si="46"/>
        <v/>
      </c>
      <c r="BA46" s="54" t="str">
        <f t="shared" si="20"/>
        <v/>
      </c>
      <c r="BE46" s="54">
        <f t="shared" si="21"/>
        <v>-0.37999999999999989</v>
      </c>
      <c r="BF46" s="54">
        <f t="shared" si="22"/>
        <v>-0.37999999999999989</v>
      </c>
      <c r="BG46" s="54" t="str">
        <f t="shared" si="23"/>
        <v/>
      </c>
      <c r="BI46" s="81"/>
      <c r="BL46" s="21">
        <f t="shared" si="62"/>
        <v>0.11666666666666668</v>
      </c>
      <c r="BM46" s="21" t="str">
        <f t="shared" si="62"/>
        <v/>
      </c>
      <c r="BN46" s="21" t="str">
        <f t="shared" si="62"/>
        <v/>
      </c>
      <c r="BO46" s="21" t="str">
        <f t="shared" si="62"/>
        <v/>
      </c>
      <c r="BP46" s="21" t="str">
        <f t="shared" si="62"/>
        <v/>
      </c>
      <c r="BS46" s="21" t="str">
        <f t="shared" si="63"/>
        <v/>
      </c>
      <c r="BT46" s="21" t="str">
        <f t="shared" si="63"/>
        <v/>
      </c>
      <c r="BU46" s="21">
        <f t="shared" si="63"/>
        <v>0.49666666666666665</v>
      </c>
      <c r="BV46" s="21" t="str">
        <f t="shared" si="63"/>
        <v/>
      </c>
      <c r="BW46" s="21" t="str">
        <f t="shared" si="63"/>
        <v/>
      </c>
      <c r="BZ46" s="21">
        <f t="shared" si="39"/>
        <v>1</v>
      </c>
      <c r="CA46" s="21" t="str">
        <f t="shared" si="26"/>
        <v/>
      </c>
      <c r="CB46" s="21" t="str">
        <f t="shared" si="27"/>
        <v/>
      </c>
      <c r="CC46" s="21" t="str">
        <f t="shared" si="28"/>
        <v/>
      </c>
      <c r="CD46" s="21" t="str">
        <f t="shared" si="29"/>
        <v/>
      </c>
      <c r="CG46" s="21" t="str">
        <f t="shared" si="40"/>
        <v/>
      </c>
      <c r="CH46" s="21" t="str">
        <f t="shared" si="30"/>
        <v/>
      </c>
      <c r="CI46" s="21">
        <f t="shared" si="31"/>
        <v>1</v>
      </c>
      <c r="CJ46" s="21" t="str">
        <f t="shared" si="32"/>
        <v/>
      </c>
      <c r="CK46" s="21" t="str">
        <f t="shared" si="33"/>
        <v/>
      </c>
    </row>
    <row r="47" spans="1:89" s="40" customFormat="1" x14ac:dyDescent="0.25">
      <c r="A47" s="36">
        <v>15</v>
      </c>
      <c r="B47" s="37" t="s">
        <v>12</v>
      </c>
      <c r="C47" s="37">
        <v>4</v>
      </c>
      <c r="D47" s="38">
        <v>41186</v>
      </c>
      <c r="E47" s="37" t="s">
        <v>23</v>
      </c>
      <c r="F47" s="38">
        <v>41269</v>
      </c>
      <c r="G47" s="38">
        <v>41269</v>
      </c>
      <c r="H47" s="39">
        <v>0.4</v>
      </c>
      <c r="I47" s="39">
        <v>0.8</v>
      </c>
      <c r="J47" s="39">
        <v>0.8</v>
      </c>
      <c r="K47" s="39">
        <v>0.8</v>
      </c>
      <c r="L47" s="37">
        <v>0.69</v>
      </c>
      <c r="M47" s="37" t="s">
        <v>13</v>
      </c>
      <c r="N47" s="37">
        <v>1</v>
      </c>
      <c r="P47" s="36" t="str">
        <f t="shared" si="5"/>
        <v/>
      </c>
      <c r="R47" s="39"/>
      <c r="S47" s="39"/>
      <c r="T47" s="39"/>
      <c r="U47" s="39"/>
      <c r="V47" s="39"/>
      <c r="X47" s="36" t="str">
        <f t="shared" si="34"/>
        <v/>
      </c>
      <c r="Z47" s="57" t="str">
        <f t="shared" si="6"/>
        <v/>
      </c>
      <c r="AA47" s="57" t="str">
        <f t="shared" si="7"/>
        <v/>
      </c>
      <c r="AB47" s="57" t="str">
        <f t="shared" si="8"/>
        <v/>
      </c>
      <c r="AC47" s="57" t="str">
        <f t="shared" si="9"/>
        <v/>
      </c>
      <c r="AD47" s="57" t="str">
        <f t="shared" si="10"/>
        <v/>
      </c>
      <c r="AF47" s="74"/>
      <c r="AG47" s="57" t="str">
        <f t="shared" ref="AG47:AI66" si="65">IF($S47="","",IF(AND($P47&gt;AG$2,$P47&lt;AG$3),$S47,""))</f>
        <v/>
      </c>
      <c r="AH47" s="57" t="str">
        <f t="shared" si="65"/>
        <v/>
      </c>
      <c r="AI47" s="57" t="str">
        <f t="shared" si="65"/>
        <v/>
      </c>
      <c r="AL47" s="57" t="str">
        <f t="shared" si="35"/>
        <v/>
      </c>
      <c r="AM47" s="57" t="str">
        <f t="shared" si="35"/>
        <v/>
      </c>
      <c r="AN47" s="57" t="str">
        <f t="shared" si="35"/>
        <v/>
      </c>
      <c r="AQ47" s="40" t="str">
        <f t="shared" si="36"/>
        <v/>
      </c>
      <c r="AR47" s="40" t="str">
        <f t="shared" si="13"/>
        <v/>
      </c>
      <c r="AS47" s="40" t="str">
        <f t="shared" si="14"/>
        <v/>
      </c>
      <c r="AT47" s="83"/>
      <c r="AV47" s="57" t="str">
        <f t="shared" si="43"/>
        <v/>
      </c>
      <c r="AW47" s="57" t="str">
        <f t="shared" si="44"/>
        <v/>
      </c>
      <c r="AX47" s="57" t="str">
        <f t="shared" si="45"/>
        <v/>
      </c>
      <c r="AY47" s="57" t="str">
        <f t="shared" si="18"/>
        <v/>
      </c>
      <c r="AZ47" s="57" t="str">
        <f t="shared" si="46"/>
        <v/>
      </c>
      <c r="BA47" s="57" t="str">
        <f t="shared" si="20"/>
        <v/>
      </c>
      <c r="BE47" s="57" t="str">
        <f t="shared" si="21"/>
        <v/>
      </c>
      <c r="BF47" s="57" t="str">
        <f t="shared" si="22"/>
        <v/>
      </c>
      <c r="BG47" s="57" t="str">
        <f t="shared" si="23"/>
        <v/>
      </c>
      <c r="BI47" s="83"/>
      <c r="BL47" s="40" t="str">
        <f t="shared" si="62"/>
        <v/>
      </c>
      <c r="BM47" s="40" t="str">
        <f t="shared" si="62"/>
        <v/>
      </c>
      <c r="BN47" s="40" t="str">
        <f t="shared" si="62"/>
        <v/>
      </c>
      <c r="BO47" s="40" t="str">
        <f t="shared" si="62"/>
        <v/>
      </c>
      <c r="BP47" s="40" t="str">
        <f t="shared" si="62"/>
        <v/>
      </c>
      <c r="BS47" s="40" t="str">
        <f t="shared" si="63"/>
        <v/>
      </c>
      <c r="BT47" s="40" t="str">
        <f t="shared" si="63"/>
        <v/>
      </c>
      <c r="BU47" s="40" t="str">
        <f t="shared" si="63"/>
        <v/>
      </c>
      <c r="BV47" s="40" t="str">
        <f t="shared" si="63"/>
        <v/>
      </c>
      <c r="BW47" s="40" t="str">
        <f t="shared" si="63"/>
        <v/>
      </c>
      <c r="BZ47" s="40" t="str">
        <f t="shared" si="39"/>
        <v/>
      </c>
      <c r="CA47" s="40" t="str">
        <f t="shared" si="26"/>
        <v/>
      </c>
      <c r="CB47" s="40" t="str">
        <f t="shared" si="27"/>
        <v/>
      </c>
      <c r="CC47" s="40" t="str">
        <f t="shared" si="28"/>
        <v/>
      </c>
      <c r="CD47" s="40" t="str">
        <f t="shared" si="29"/>
        <v/>
      </c>
      <c r="CG47" s="40" t="str">
        <f t="shared" si="40"/>
        <v/>
      </c>
      <c r="CH47" s="40" t="str">
        <f t="shared" si="30"/>
        <v/>
      </c>
      <c r="CI47" s="40" t="str">
        <f t="shared" si="31"/>
        <v/>
      </c>
      <c r="CJ47" s="40" t="str">
        <f t="shared" si="32"/>
        <v/>
      </c>
      <c r="CK47" s="40" t="str">
        <f t="shared" si="33"/>
        <v/>
      </c>
    </row>
    <row r="48" spans="1:89" s="40" customFormat="1" x14ac:dyDescent="0.25">
      <c r="A48" s="36"/>
      <c r="B48" s="37" t="s">
        <v>14</v>
      </c>
      <c r="C48" s="37">
        <v>4</v>
      </c>
      <c r="D48" s="38">
        <v>41186</v>
      </c>
      <c r="E48" s="37" t="s">
        <v>23</v>
      </c>
      <c r="F48" s="38">
        <v>41269</v>
      </c>
      <c r="G48" s="38">
        <v>41271</v>
      </c>
      <c r="H48" s="39">
        <v>0.6</v>
      </c>
      <c r="I48" s="39">
        <v>0.75</v>
      </c>
      <c r="J48" s="39">
        <v>0.8</v>
      </c>
      <c r="K48" s="39">
        <v>0.7</v>
      </c>
      <c r="L48" s="37">
        <v>0.69</v>
      </c>
      <c r="M48" s="37" t="s">
        <v>13</v>
      </c>
      <c r="N48" s="37">
        <v>1</v>
      </c>
      <c r="P48" s="36" t="str">
        <f t="shared" si="5"/>
        <v/>
      </c>
      <c r="R48" s="39"/>
      <c r="S48" s="39"/>
      <c r="T48" s="39"/>
      <c r="U48" s="39"/>
      <c r="V48" s="39"/>
      <c r="X48" s="36" t="str">
        <f t="shared" si="34"/>
        <v/>
      </c>
      <c r="Z48" s="57" t="str">
        <f t="shared" si="6"/>
        <v/>
      </c>
      <c r="AA48" s="57" t="str">
        <f t="shared" si="7"/>
        <v/>
      </c>
      <c r="AB48" s="57" t="str">
        <f t="shared" si="8"/>
        <v/>
      </c>
      <c r="AC48" s="57" t="str">
        <f t="shared" si="9"/>
        <v/>
      </c>
      <c r="AD48" s="57" t="str">
        <f t="shared" si="10"/>
        <v/>
      </c>
      <c r="AF48" s="74"/>
      <c r="AG48" s="57" t="str">
        <f t="shared" si="65"/>
        <v/>
      </c>
      <c r="AH48" s="57" t="str">
        <f t="shared" si="65"/>
        <v/>
      </c>
      <c r="AI48" s="57" t="str">
        <f t="shared" si="65"/>
        <v/>
      </c>
      <c r="AL48" s="57" t="str">
        <f t="shared" si="35"/>
        <v/>
      </c>
      <c r="AM48" s="57" t="str">
        <f t="shared" si="35"/>
        <v/>
      </c>
      <c r="AN48" s="57" t="str">
        <f t="shared" si="35"/>
        <v/>
      </c>
      <c r="AQ48" s="40" t="str">
        <f t="shared" si="36"/>
        <v/>
      </c>
      <c r="AR48" s="40" t="str">
        <f t="shared" si="13"/>
        <v/>
      </c>
      <c r="AS48" s="40" t="str">
        <f t="shared" si="14"/>
        <v/>
      </c>
      <c r="AT48" s="83"/>
      <c r="AV48" s="57" t="str">
        <f t="shared" si="43"/>
        <v/>
      </c>
      <c r="AW48" s="57" t="str">
        <f t="shared" si="44"/>
        <v/>
      </c>
      <c r="AX48" s="57" t="str">
        <f t="shared" si="45"/>
        <v/>
      </c>
      <c r="AY48" s="57" t="str">
        <f t="shared" si="18"/>
        <v/>
      </c>
      <c r="AZ48" s="57" t="str">
        <f t="shared" si="46"/>
        <v/>
      </c>
      <c r="BA48" s="57" t="str">
        <f t="shared" si="20"/>
        <v/>
      </c>
      <c r="BE48" s="57" t="str">
        <f t="shared" si="21"/>
        <v/>
      </c>
      <c r="BF48" s="57" t="str">
        <f t="shared" si="22"/>
        <v/>
      </c>
      <c r="BG48" s="57" t="str">
        <f t="shared" si="23"/>
        <v/>
      </c>
      <c r="BI48" s="83"/>
      <c r="BL48" s="40" t="str">
        <f t="shared" si="62"/>
        <v/>
      </c>
      <c r="BM48" s="40" t="str">
        <f t="shared" si="62"/>
        <v/>
      </c>
      <c r="BN48" s="40" t="str">
        <f t="shared" si="62"/>
        <v/>
      </c>
      <c r="BO48" s="40" t="str">
        <f t="shared" si="62"/>
        <v/>
      </c>
      <c r="BP48" s="40" t="str">
        <f t="shared" si="62"/>
        <v/>
      </c>
      <c r="BS48" s="40" t="str">
        <f t="shared" si="63"/>
        <v/>
      </c>
      <c r="BT48" s="40" t="str">
        <f t="shared" si="63"/>
        <v/>
      </c>
      <c r="BU48" s="40" t="str">
        <f t="shared" si="63"/>
        <v/>
      </c>
      <c r="BV48" s="40" t="str">
        <f t="shared" si="63"/>
        <v/>
      </c>
      <c r="BW48" s="40" t="str">
        <f t="shared" si="63"/>
        <v/>
      </c>
      <c r="BZ48" s="40" t="str">
        <f t="shared" si="39"/>
        <v/>
      </c>
      <c r="CA48" s="40" t="str">
        <f t="shared" si="26"/>
        <v/>
      </c>
      <c r="CB48" s="40" t="str">
        <f t="shared" si="27"/>
        <v/>
      </c>
      <c r="CC48" s="40" t="str">
        <f t="shared" si="28"/>
        <v/>
      </c>
      <c r="CD48" s="40" t="str">
        <f t="shared" si="29"/>
        <v/>
      </c>
      <c r="CG48" s="40" t="str">
        <f t="shared" si="40"/>
        <v/>
      </c>
      <c r="CH48" s="40" t="str">
        <f t="shared" si="30"/>
        <v/>
      </c>
      <c r="CI48" s="40" t="str">
        <f t="shared" si="31"/>
        <v/>
      </c>
      <c r="CJ48" s="40" t="str">
        <f t="shared" si="32"/>
        <v/>
      </c>
      <c r="CK48" s="40" t="str">
        <f t="shared" si="33"/>
        <v/>
      </c>
    </row>
    <row r="49" spans="1:89" s="40" customFormat="1" x14ac:dyDescent="0.25">
      <c r="A49" s="36"/>
      <c r="B49" s="37" t="s">
        <v>15</v>
      </c>
      <c r="C49" s="37">
        <v>4</v>
      </c>
      <c r="D49" s="38">
        <v>41186</v>
      </c>
      <c r="E49" s="37" t="s">
        <v>23</v>
      </c>
      <c r="F49" s="38">
        <v>41269</v>
      </c>
      <c r="G49" s="38">
        <v>41281</v>
      </c>
      <c r="H49" s="39">
        <v>0.5</v>
      </c>
      <c r="I49" s="39">
        <v>0.8</v>
      </c>
      <c r="J49" s="39">
        <v>0.9</v>
      </c>
      <c r="K49" s="39">
        <v>0.9</v>
      </c>
      <c r="L49" s="37">
        <v>0.62</v>
      </c>
      <c r="M49" s="37" t="s">
        <v>13</v>
      </c>
      <c r="N49" s="37">
        <v>1</v>
      </c>
      <c r="P49" s="36" t="str">
        <f t="shared" si="5"/>
        <v/>
      </c>
      <c r="R49" s="39"/>
      <c r="S49" s="39"/>
      <c r="T49" s="39"/>
      <c r="U49" s="39"/>
      <c r="V49" s="39"/>
      <c r="X49" s="36" t="str">
        <f t="shared" si="34"/>
        <v/>
      </c>
      <c r="Z49" s="57" t="str">
        <f t="shared" si="6"/>
        <v/>
      </c>
      <c r="AA49" s="57" t="str">
        <f t="shared" si="7"/>
        <v/>
      </c>
      <c r="AB49" s="57" t="str">
        <f t="shared" si="8"/>
        <v/>
      </c>
      <c r="AC49" s="57" t="str">
        <f t="shared" si="9"/>
        <v/>
      </c>
      <c r="AD49" s="57" t="str">
        <f t="shared" si="10"/>
        <v/>
      </c>
      <c r="AF49" s="74"/>
      <c r="AG49" s="57" t="str">
        <f t="shared" si="65"/>
        <v/>
      </c>
      <c r="AH49" s="57" t="str">
        <f t="shared" si="65"/>
        <v/>
      </c>
      <c r="AI49" s="57" t="str">
        <f t="shared" si="65"/>
        <v/>
      </c>
      <c r="AL49" s="57" t="str">
        <f t="shared" si="35"/>
        <v/>
      </c>
      <c r="AM49" s="57" t="str">
        <f t="shared" si="35"/>
        <v/>
      </c>
      <c r="AN49" s="57" t="str">
        <f t="shared" si="35"/>
        <v/>
      </c>
      <c r="AQ49" s="40" t="str">
        <f t="shared" si="36"/>
        <v/>
      </c>
      <c r="AR49" s="40" t="str">
        <f t="shared" si="13"/>
        <v/>
      </c>
      <c r="AS49" s="40" t="str">
        <f t="shared" si="14"/>
        <v/>
      </c>
      <c r="AT49" s="83"/>
      <c r="AV49" s="57" t="str">
        <f t="shared" si="43"/>
        <v/>
      </c>
      <c r="AW49" s="57" t="str">
        <f t="shared" si="44"/>
        <v/>
      </c>
      <c r="AX49" s="57" t="str">
        <f t="shared" si="45"/>
        <v/>
      </c>
      <c r="AY49" s="57" t="str">
        <f t="shared" si="18"/>
        <v/>
      </c>
      <c r="AZ49" s="57" t="str">
        <f t="shared" si="46"/>
        <v/>
      </c>
      <c r="BA49" s="57" t="str">
        <f t="shared" si="20"/>
        <v/>
      </c>
      <c r="BE49" s="57" t="str">
        <f t="shared" si="21"/>
        <v/>
      </c>
      <c r="BF49" s="57" t="str">
        <f t="shared" si="22"/>
        <v/>
      </c>
      <c r="BG49" s="57" t="str">
        <f t="shared" si="23"/>
        <v/>
      </c>
      <c r="BI49" s="83"/>
      <c r="BL49" s="40" t="str">
        <f t="shared" si="62"/>
        <v/>
      </c>
      <c r="BM49" s="40" t="str">
        <f t="shared" si="62"/>
        <v/>
      </c>
      <c r="BN49" s="40" t="str">
        <f t="shared" si="62"/>
        <v/>
      </c>
      <c r="BO49" s="40" t="str">
        <f t="shared" si="62"/>
        <v/>
      </c>
      <c r="BP49" s="40" t="str">
        <f t="shared" si="62"/>
        <v/>
      </c>
      <c r="BS49" s="40" t="str">
        <f t="shared" si="63"/>
        <v/>
      </c>
      <c r="BT49" s="40" t="str">
        <f t="shared" si="63"/>
        <v/>
      </c>
      <c r="BU49" s="40" t="str">
        <f t="shared" si="63"/>
        <v/>
      </c>
      <c r="BV49" s="40" t="str">
        <f t="shared" si="63"/>
        <v/>
      </c>
      <c r="BW49" s="40" t="str">
        <f t="shared" si="63"/>
        <v/>
      </c>
      <c r="BZ49" s="40" t="str">
        <f t="shared" si="39"/>
        <v/>
      </c>
      <c r="CA49" s="40" t="str">
        <f t="shared" si="26"/>
        <v/>
      </c>
      <c r="CB49" s="40" t="str">
        <f t="shared" si="27"/>
        <v/>
      </c>
      <c r="CC49" s="40" t="str">
        <f t="shared" si="28"/>
        <v/>
      </c>
      <c r="CD49" s="40" t="str">
        <f t="shared" si="29"/>
        <v/>
      </c>
      <c r="CG49" s="40" t="str">
        <f t="shared" si="40"/>
        <v/>
      </c>
      <c r="CH49" s="40" t="str">
        <f t="shared" si="30"/>
        <v/>
      </c>
      <c r="CI49" s="40" t="str">
        <f t="shared" si="31"/>
        <v/>
      </c>
      <c r="CJ49" s="40" t="str">
        <f t="shared" si="32"/>
        <v/>
      </c>
      <c r="CK49" s="40" t="str">
        <f t="shared" si="33"/>
        <v/>
      </c>
    </row>
    <row r="50" spans="1:89" x14ac:dyDescent="0.25">
      <c r="B50" s="3" t="s">
        <v>12</v>
      </c>
      <c r="C50" s="3">
        <v>4</v>
      </c>
      <c r="D50" s="4">
        <v>41186</v>
      </c>
      <c r="E50" s="3" t="s">
        <v>24</v>
      </c>
      <c r="F50" s="4">
        <v>41269</v>
      </c>
      <c r="G50" s="4">
        <v>41269</v>
      </c>
      <c r="H50" s="5">
        <v>0.5</v>
      </c>
      <c r="I50" s="5">
        <v>0.1</v>
      </c>
      <c r="J50" s="5">
        <v>0.1</v>
      </c>
      <c r="K50" s="5">
        <v>0.1</v>
      </c>
      <c r="L50" s="3">
        <v>0.18</v>
      </c>
      <c r="M50" s="3" t="s">
        <v>16</v>
      </c>
      <c r="N50" s="3">
        <v>1</v>
      </c>
      <c r="P50" s="1" t="str">
        <f t="shared" si="5"/>
        <v/>
      </c>
      <c r="R50" s="5"/>
      <c r="S50" s="5"/>
      <c r="T50" s="5"/>
      <c r="U50" s="5"/>
      <c r="V50" s="5"/>
      <c r="X50" s="1" t="str">
        <f t="shared" si="34"/>
        <v/>
      </c>
      <c r="Z50" s="55" t="str">
        <f t="shared" si="6"/>
        <v/>
      </c>
      <c r="AA50" s="55" t="str">
        <f t="shared" si="7"/>
        <v/>
      </c>
      <c r="AB50" s="55" t="str">
        <f t="shared" si="8"/>
        <v/>
      </c>
      <c r="AC50" s="55" t="str">
        <f t="shared" si="9"/>
        <v/>
      </c>
      <c r="AD50" s="55" t="str">
        <f t="shared" si="10"/>
        <v/>
      </c>
      <c r="AG50" s="55" t="str">
        <f t="shared" si="65"/>
        <v/>
      </c>
      <c r="AH50" s="55" t="str">
        <f t="shared" si="65"/>
        <v/>
      </c>
      <c r="AI50" s="55" t="str">
        <f t="shared" si="65"/>
        <v/>
      </c>
      <c r="AL50" s="55" t="str">
        <f t="shared" si="35"/>
        <v/>
      </c>
      <c r="AM50" s="55" t="str">
        <f t="shared" si="35"/>
        <v/>
      </c>
      <c r="AN50" s="55" t="str">
        <f t="shared" si="35"/>
        <v/>
      </c>
      <c r="AQ50" s="2" t="str">
        <f t="shared" si="36"/>
        <v/>
      </c>
      <c r="AR50" s="2" t="str">
        <f t="shared" si="13"/>
        <v/>
      </c>
      <c r="AS50" s="2" t="str">
        <f t="shared" si="14"/>
        <v/>
      </c>
      <c r="AV50" s="55" t="str">
        <f t="shared" si="43"/>
        <v/>
      </c>
      <c r="AW50" s="55" t="str">
        <f t="shared" si="44"/>
        <v/>
      </c>
      <c r="AX50" s="55" t="str">
        <f t="shared" si="45"/>
        <v/>
      </c>
      <c r="AY50" s="55" t="str">
        <f t="shared" si="18"/>
        <v/>
      </c>
      <c r="AZ50" s="55" t="str">
        <f t="shared" si="46"/>
        <v/>
      </c>
      <c r="BA50" s="55" t="str">
        <f t="shared" si="20"/>
        <v/>
      </c>
      <c r="BE50" s="55" t="str">
        <f t="shared" si="21"/>
        <v/>
      </c>
      <c r="BF50" s="55" t="str">
        <f t="shared" si="22"/>
        <v/>
      </c>
      <c r="BG50" s="55" t="str">
        <f t="shared" si="23"/>
        <v/>
      </c>
      <c r="BL50" s="2" t="str">
        <f t="shared" si="62"/>
        <v/>
      </c>
      <c r="BM50" s="2" t="str">
        <f t="shared" si="62"/>
        <v/>
      </c>
      <c r="BN50" s="2" t="str">
        <f t="shared" si="62"/>
        <v/>
      </c>
      <c r="BO50" s="2" t="str">
        <f t="shared" si="62"/>
        <v/>
      </c>
      <c r="BP50" s="2" t="str">
        <f t="shared" si="62"/>
        <v/>
      </c>
      <c r="BS50" s="2" t="str">
        <f t="shared" si="63"/>
        <v/>
      </c>
      <c r="BT50" s="2" t="str">
        <f t="shared" si="63"/>
        <v/>
      </c>
      <c r="BU50" s="2" t="str">
        <f t="shared" si="63"/>
        <v/>
      </c>
      <c r="BV50" s="2" t="str">
        <f t="shared" si="63"/>
        <v/>
      </c>
      <c r="BW50" s="2" t="str">
        <f t="shared" si="63"/>
        <v/>
      </c>
      <c r="BZ50" s="2" t="str">
        <f t="shared" si="39"/>
        <v/>
      </c>
      <c r="CA50" s="2" t="str">
        <f t="shared" si="26"/>
        <v/>
      </c>
      <c r="CB50" s="2" t="str">
        <f t="shared" si="27"/>
        <v/>
      </c>
      <c r="CC50" s="2" t="str">
        <f t="shared" si="28"/>
        <v/>
      </c>
      <c r="CD50" s="2" t="str">
        <f t="shared" si="29"/>
        <v/>
      </c>
      <c r="CG50" s="2" t="str">
        <f t="shared" si="40"/>
        <v/>
      </c>
      <c r="CH50" s="2" t="str">
        <f t="shared" si="30"/>
        <v/>
      </c>
      <c r="CI50" s="2" t="str">
        <f t="shared" si="31"/>
        <v/>
      </c>
      <c r="CJ50" s="2" t="str">
        <f t="shared" si="32"/>
        <v/>
      </c>
      <c r="CK50" s="2" t="str">
        <f t="shared" si="33"/>
        <v/>
      </c>
    </row>
    <row r="51" spans="1:89" x14ac:dyDescent="0.25">
      <c r="B51" s="3" t="s">
        <v>14</v>
      </c>
      <c r="C51" s="3">
        <v>4</v>
      </c>
      <c r="D51" s="4">
        <v>41186</v>
      </c>
      <c r="E51" s="3" t="s">
        <v>24</v>
      </c>
      <c r="F51" s="4">
        <v>41269</v>
      </c>
      <c r="G51" s="4">
        <v>41271</v>
      </c>
      <c r="H51" s="5">
        <v>0.35</v>
      </c>
      <c r="I51" s="5">
        <v>0.2</v>
      </c>
      <c r="J51" s="5">
        <v>0.15</v>
      </c>
      <c r="K51" s="5">
        <v>0.25</v>
      </c>
      <c r="L51" s="3">
        <v>0.19</v>
      </c>
      <c r="M51" s="3" t="s">
        <v>16</v>
      </c>
      <c r="N51" s="3">
        <v>1</v>
      </c>
      <c r="P51" s="1" t="str">
        <f t="shared" si="5"/>
        <v/>
      </c>
      <c r="R51" s="5"/>
      <c r="S51" s="5"/>
      <c r="T51" s="5"/>
      <c r="U51" s="5"/>
      <c r="V51" s="5"/>
      <c r="X51" s="1" t="str">
        <f t="shared" si="34"/>
        <v/>
      </c>
      <c r="Z51" s="55" t="str">
        <f t="shared" si="6"/>
        <v/>
      </c>
      <c r="AA51" s="55" t="str">
        <f t="shared" si="7"/>
        <v/>
      </c>
      <c r="AB51" s="55" t="str">
        <f t="shared" si="8"/>
        <v/>
      </c>
      <c r="AC51" s="55" t="str">
        <f t="shared" si="9"/>
        <v/>
      </c>
      <c r="AD51" s="55" t="str">
        <f t="shared" si="10"/>
        <v/>
      </c>
      <c r="AG51" s="55" t="str">
        <f t="shared" si="65"/>
        <v/>
      </c>
      <c r="AH51" s="55" t="str">
        <f t="shared" si="65"/>
        <v/>
      </c>
      <c r="AI51" s="55" t="str">
        <f t="shared" si="65"/>
        <v/>
      </c>
      <c r="AL51" s="55" t="str">
        <f t="shared" si="35"/>
        <v/>
      </c>
      <c r="AM51" s="55" t="str">
        <f t="shared" si="35"/>
        <v/>
      </c>
      <c r="AN51" s="55" t="str">
        <f t="shared" si="35"/>
        <v/>
      </c>
      <c r="AQ51" s="2" t="str">
        <f t="shared" si="36"/>
        <v/>
      </c>
      <c r="AR51" s="2" t="str">
        <f t="shared" si="13"/>
        <v/>
      </c>
      <c r="AS51" s="2" t="str">
        <f t="shared" si="14"/>
        <v/>
      </c>
      <c r="AV51" s="55" t="str">
        <f t="shared" si="43"/>
        <v/>
      </c>
      <c r="AW51" s="55" t="str">
        <f t="shared" si="44"/>
        <v/>
      </c>
      <c r="AX51" s="55" t="str">
        <f t="shared" si="45"/>
        <v/>
      </c>
      <c r="AY51" s="55" t="str">
        <f t="shared" si="18"/>
        <v/>
      </c>
      <c r="AZ51" s="55" t="str">
        <f t="shared" si="46"/>
        <v/>
      </c>
      <c r="BA51" s="55" t="str">
        <f t="shared" si="20"/>
        <v/>
      </c>
      <c r="BE51" s="55" t="str">
        <f t="shared" si="21"/>
        <v/>
      </c>
      <c r="BF51" s="55" t="str">
        <f t="shared" si="22"/>
        <v/>
      </c>
      <c r="BG51" s="55" t="str">
        <f t="shared" si="23"/>
        <v/>
      </c>
      <c r="BL51" s="2" t="str">
        <f t="shared" si="62"/>
        <v/>
      </c>
      <c r="BM51" s="2" t="str">
        <f t="shared" si="62"/>
        <v/>
      </c>
      <c r="BN51" s="2" t="str">
        <f t="shared" si="62"/>
        <v/>
      </c>
      <c r="BO51" s="2" t="str">
        <f t="shared" si="62"/>
        <v/>
      </c>
      <c r="BP51" s="2" t="str">
        <f t="shared" si="62"/>
        <v/>
      </c>
      <c r="BS51" s="2" t="str">
        <f t="shared" si="63"/>
        <v/>
      </c>
      <c r="BT51" s="2" t="str">
        <f t="shared" si="63"/>
        <v/>
      </c>
      <c r="BU51" s="2" t="str">
        <f t="shared" si="63"/>
        <v/>
      </c>
      <c r="BV51" s="2" t="str">
        <f t="shared" si="63"/>
        <v/>
      </c>
      <c r="BW51" s="2" t="str">
        <f t="shared" si="63"/>
        <v/>
      </c>
      <c r="BZ51" s="2" t="str">
        <f t="shared" si="39"/>
        <v/>
      </c>
      <c r="CA51" s="2" t="str">
        <f t="shared" si="26"/>
        <v/>
      </c>
      <c r="CB51" s="2" t="str">
        <f t="shared" si="27"/>
        <v/>
      </c>
      <c r="CC51" s="2" t="str">
        <f t="shared" si="28"/>
        <v/>
      </c>
      <c r="CD51" s="2" t="str">
        <f t="shared" si="29"/>
        <v/>
      </c>
      <c r="CG51" s="2" t="str">
        <f t="shared" si="40"/>
        <v/>
      </c>
      <c r="CH51" s="2" t="str">
        <f t="shared" si="30"/>
        <v/>
      </c>
      <c r="CI51" s="2" t="str">
        <f t="shared" si="31"/>
        <v/>
      </c>
      <c r="CJ51" s="2" t="str">
        <f t="shared" si="32"/>
        <v/>
      </c>
      <c r="CK51" s="2" t="str">
        <f t="shared" si="33"/>
        <v/>
      </c>
    </row>
    <row r="52" spans="1:89" x14ac:dyDescent="0.25">
      <c r="B52" s="3" t="s">
        <v>15</v>
      </c>
      <c r="C52" s="3">
        <v>4</v>
      </c>
      <c r="D52" s="4">
        <v>41186</v>
      </c>
      <c r="E52" s="3" t="s">
        <v>24</v>
      </c>
      <c r="F52" s="4">
        <v>41269</v>
      </c>
      <c r="G52" s="4">
        <v>41281</v>
      </c>
      <c r="H52" s="5">
        <v>0.5</v>
      </c>
      <c r="I52" s="5">
        <v>0.2</v>
      </c>
      <c r="J52" s="5">
        <v>0.2</v>
      </c>
      <c r="K52" s="5">
        <v>0.2</v>
      </c>
      <c r="L52" s="3">
        <v>0.26</v>
      </c>
      <c r="M52" s="3" t="s">
        <v>16</v>
      </c>
      <c r="N52" s="3">
        <v>1</v>
      </c>
      <c r="P52" s="1">
        <f t="shared" si="5"/>
        <v>83</v>
      </c>
      <c r="R52" s="5">
        <f>AVERAGE(H50:H52)</f>
        <v>0.45</v>
      </c>
      <c r="S52" s="5">
        <f t="shared" ref="S52:V52" si="66">AVERAGE(I50:I52)</f>
        <v>0.16666666666666666</v>
      </c>
      <c r="T52" s="5">
        <f t="shared" si="66"/>
        <v>0.15</v>
      </c>
      <c r="U52" s="5">
        <f t="shared" si="66"/>
        <v>0.18333333333333335</v>
      </c>
      <c r="V52" s="5">
        <f t="shared" si="66"/>
        <v>0.21</v>
      </c>
      <c r="X52" s="1">
        <f t="shared" si="34"/>
        <v>1</v>
      </c>
      <c r="Z52" s="55">
        <f t="shared" si="6"/>
        <v>0.55000000000000004</v>
      </c>
      <c r="AA52" s="55">
        <f t="shared" si="7"/>
        <v>0.83333333333333337</v>
      </c>
      <c r="AB52" s="55">
        <f t="shared" si="8"/>
        <v>0.85</v>
      </c>
      <c r="AC52" s="55">
        <f t="shared" si="9"/>
        <v>0.81666666666666665</v>
      </c>
      <c r="AD52" s="55">
        <f t="shared" si="10"/>
        <v>0.79</v>
      </c>
      <c r="AG52" s="55" t="str">
        <f t="shared" si="65"/>
        <v/>
      </c>
      <c r="AH52" s="55" t="str">
        <f t="shared" si="65"/>
        <v/>
      </c>
      <c r="AI52" s="55">
        <f t="shared" si="65"/>
        <v>0.16666666666666666</v>
      </c>
      <c r="AL52" s="55" t="str">
        <f t="shared" si="35"/>
        <v/>
      </c>
      <c r="AM52" s="55" t="str">
        <f t="shared" si="35"/>
        <v/>
      </c>
      <c r="AN52" s="55">
        <f t="shared" si="35"/>
        <v>0.21</v>
      </c>
      <c r="AQ52" s="2" t="str">
        <f t="shared" si="36"/>
        <v/>
      </c>
      <c r="AR52" s="2" t="str">
        <f t="shared" si="13"/>
        <v/>
      </c>
      <c r="AS52" s="2" t="str">
        <f t="shared" si="14"/>
        <v>Imput</v>
      </c>
      <c r="AV52" s="55">
        <f t="shared" si="43"/>
        <v>0.83333333333333337</v>
      </c>
      <c r="AW52" s="55">
        <f t="shared" si="44"/>
        <v>0.79</v>
      </c>
      <c r="AX52" s="55">
        <f t="shared" si="45"/>
        <v>0.83333333333333337</v>
      </c>
      <c r="AY52" s="55">
        <f t="shared" si="18"/>
        <v>0.79</v>
      </c>
      <c r="AZ52" s="55" t="str">
        <f t="shared" si="46"/>
        <v/>
      </c>
      <c r="BA52" s="55" t="str">
        <f t="shared" si="20"/>
        <v/>
      </c>
      <c r="BE52" s="55">
        <f t="shared" si="21"/>
        <v>-4.3333333333333335E-2</v>
      </c>
      <c r="BF52" s="55">
        <f t="shared" si="22"/>
        <v>-4.3333333333333335E-2</v>
      </c>
      <c r="BG52" s="55" t="str">
        <f t="shared" si="23"/>
        <v/>
      </c>
      <c r="BL52" s="2">
        <f t="shared" si="62"/>
        <v>0.16666666666666666</v>
      </c>
      <c r="BM52" s="2" t="str">
        <f t="shared" si="62"/>
        <v/>
      </c>
      <c r="BN52" s="2" t="str">
        <f t="shared" si="62"/>
        <v/>
      </c>
      <c r="BO52" s="2" t="str">
        <f t="shared" si="62"/>
        <v/>
      </c>
      <c r="BP52" s="2" t="str">
        <f t="shared" si="62"/>
        <v/>
      </c>
      <c r="BS52" s="2" t="str">
        <f t="shared" si="63"/>
        <v/>
      </c>
      <c r="BT52" s="2">
        <f t="shared" si="63"/>
        <v>0.21</v>
      </c>
      <c r="BU52" s="2" t="str">
        <f t="shared" si="63"/>
        <v/>
      </c>
      <c r="BV52" s="2" t="str">
        <f t="shared" si="63"/>
        <v/>
      </c>
      <c r="BW52" s="2" t="str">
        <f t="shared" si="63"/>
        <v/>
      </c>
      <c r="BZ52" s="2">
        <f t="shared" si="39"/>
        <v>1</v>
      </c>
      <c r="CA52" s="2" t="str">
        <f t="shared" si="26"/>
        <v/>
      </c>
      <c r="CB52" s="2" t="str">
        <f t="shared" si="27"/>
        <v/>
      </c>
      <c r="CC52" s="2" t="str">
        <f t="shared" si="28"/>
        <v/>
      </c>
      <c r="CD52" s="2" t="str">
        <f t="shared" si="29"/>
        <v/>
      </c>
      <c r="CG52" s="2" t="str">
        <f t="shared" si="40"/>
        <v/>
      </c>
      <c r="CH52" s="2">
        <f t="shared" si="30"/>
        <v>1</v>
      </c>
      <c r="CI52" s="2" t="str">
        <f t="shared" si="31"/>
        <v/>
      </c>
      <c r="CJ52" s="2" t="str">
        <f t="shared" si="32"/>
        <v/>
      </c>
      <c r="CK52" s="2" t="str">
        <f t="shared" si="33"/>
        <v/>
      </c>
    </row>
    <row r="53" spans="1:89" s="40" customFormat="1" x14ac:dyDescent="0.25">
      <c r="A53" s="36"/>
      <c r="B53" s="37" t="s">
        <v>12</v>
      </c>
      <c r="C53" s="37">
        <v>4</v>
      </c>
      <c r="D53" s="38">
        <v>41186</v>
      </c>
      <c r="E53" s="37" t="s">
        <v>25</v>
      </c>
      <c r="F53" s="38">
        <v>41269</v>
      </c>
      <c r="G53" s="38">
        <v>41269</v>
      </c>
      <c r="H53" s="39">
        <v>0.1</v>
      </c>
      <c r="I53" s="39">
        <v>0.1</v>
      </c>
      <c r="J53" s="39">
        <v>0.1</v>
      </c>
      <c r="K53" s="39">
        <v>0.1</v>
      </c>
      <c r="L53" s="37">
        <v>0.13</v>
      </c>
      <c r="M53" s="37" t="s">
        <v>13</v>
      </c>
      <c r="N53" s="37">
        <v>1</v>
      </c>
      <c r="P53" s="36" t="str">
        <f t="shared" si="5"/>
        <v/>
      </c>
      <c r="R53" s="39"/>
      <c r="S53" s="39"/>
      <c r="T53" s="39"/>
      <c r="U53" s="39"/>
      <c r="V53" s="39"/>
      <c r="X53" s="36" t="str">
        <f t="shared" si="34"/>
        <v/>
      </c>
      <c r="Z53" s="57" t="str">
        <f t="shared" si="6"/>
        <v/>
      </c>
      <c r="AA53" s="57" t="str">
        <f t="shared" si="7"/>
        <v/>
      </c>
      <c r="AB53" s="57" t="str">
        <f t="shared" si="8"/>
        <v/>
      </c>
      <c r="AC53" s="57" t="str">
        <f t="shared" si="9"/>
        <v/>
      </c>
      <c r="AD53" s="57" t="str">
        <f t="shared" si="10"/>
        <v/>
      </c>
      <c r="AF53" s="74"/>
      <c r="AG53" s="57" t="str">
        <f t="shared" si="65"/>
        <v/>
      </c>
      <c r="AH53" s="57" t="str">
        <f t="shared" si="65"/>
        <v/>
      </c>
      <c r="AI53" s="57" t="str">
        <f t="shared" si="65"/>
        <v/>
      </c>
      <c r="AL53" s="57" t="str">
        <f t="shared" si="35"/>
        <v/>
      </c>
      <c r="AM53" s="57" t="str">
        <f t="shared" si="35"/>
        <v/>
      </c>
      <c r="AN53" s="57" t="str">
        <f t="shared" si="35"/>
        <v/>
      </c>
      <c r="AQ53" s="40" t="str">
        <f t="shared" si="36"/>
        <v/>
      </c>
      <c r="AR53" s="40" t="str">
        <f t="shared" si="13"/>
        <v/>
      </c>
      <c r="AS53" s="40" t="str">
        <f t="shared" si="14"/>
        <v/>
      </c>
      <c r="AT53" s="83"/>
      <c r="AV53" s="57" t="str">
        <f t="shared" si="43"/>
        <v/>
      </c>
      <c r="AW53" s="57" t="str">
        <f t="shared" si="44"/>
        <v/>
      </c>
      <c r="AX53" s="57" t="str">
        <f t="shared" si="45"/>
        <v/>
      </c>
      <c r="AY53" s="57" t="str">
        <f t="shared" si="18"/>
        <v/>
      </c>
      <c r="AZ53" s="57" t="str">
        <f t="shared" si="46"/>
        <v/>
      </c>
      <c r="BA53" s="57" t="str">
        <f t="shared" si="20"/>
        <v/>
      </c>
      <c r="BE53" s="57" t="str">
        <f t="shared" si="21"/>
        <v/>
      </c>
      <c r="BF53" s="57" t="str">
        <f t="shared" si="22"/>
        <v/>
      </c>
      <c r="BG53" s="57" t="str">
        <f t="shared" si="23"/>
        <v/>
      </c>
      <c r="BI53" s="83"/>
      <c r="BL53" s="40" t="str">
        <f t="shared" ref="BL53:BP68" si="67">IF($S53="","",IF(AND($S53&gt;=BL$2,$S53&lt;=BL$3),$S53,""))</f>
        <v/>
      </c>
      <c r="BM53" s="40" t="str">
        <f t="shared" si="67"/>
        <v/>
      </c>
      <c r="BN53" s="40" t="str">
        <f t="shared" si="67"/>
        <v/>
      </c>
      <c r="BO53" s="40" t="str">
        <f t="shared" si="67"/>
        <v/>
      </c>
      <c r="BP53" s="40" t="str">
        <f t="shared" si="67"/>
        <v/>
      </c>
      <c r="BS53" s="40" t="str">
        <f t="shared" ref="BS53:BW68" si="68">IF($V53="","",IF(AND($V53&gt;=BS$2,$V53&lt;=BS$3),$V53,""))</f>
        <v/>
      </c>
      <c r="BT53" s="40" t="str">
        <f t="shared" si="68"/>
        <v/>
      </c>
      <c r="BU53" s="40" t="str">
        <f t="shared" si="68"/>
        <v/>
      </c>
      <c r="BV53" s="40" t="str">
        <f t="shared" si="68"/>
        <v/>
      </c>
      <c r="BW53" s="40" t="str">
        <f t="shared" si="68"/>
        <v/>
      </c>
      <c r="BZ53" s="40" t="str">
        <f t="shared" si="39"/>
        <v/>
      </c>
      <c r="CA53" s="40" t="str">
        <f t="shared" si="26"/>
        <v/>
      </c>
      <c r="CB53" s="40" t="str">
        <f t="shared" si="27"/>
        <v/>
      </c>
      <c r="CC53" s="40" t="str">
        <f t="shared" si="28"/>
        <v/>
      </c>
      <c r="CD53" s="40" t="str">
        <f t="shared" si="29"/>
        <v/>
      </c>
      <c r="CG53" s="40" t="str">
        <f t="shared" si="40"/>
        <v/>
      </c>
      <c r="CH53" s="40" t="str">
        <f t="shared" si="30"/>
        <v/>
      </c>
      <c r="CI53" s="40" t="str">
        <f t="shared" si="31"/>
        <v/>
      </c>
      <c r="CJ53" s="40" t="str">
        <f t="shared" si="32"/>
        <v/>
      </c>
      <c r="CK53" s="40" t="str">
        <f t="shared" si="33"/>
        <v/>
      </c>
    </row>
    <row r="54" spans="1:89" s="40" customFormat="1" x14ac:dyDescent="0.25">
      <c r="A54" s="36"/>
      <c r="B54" s="37" t="s">
        <v>14</v>
      </c>
      <c r="C54" s="37">
        <v>4</v>
      </c>
      <c r="D54" s="38">
        <v>41186</v>
      </c>
      <c r="E54" s="37" t="s">
        <v>25</v>
      </c>
      <c r="F54" s="38">
        <v>41269</v>
      </c>
      <c r="G54" s="38">
        <v>41271</v>
      </c>
      <c r="H54" s="39">
        <v>0.05</v>
      </c>
      <c r="I54" s="39">
        <v>0.05</v>
      </c>
      <c r="J54" s="39">
        <v>0.05</v>
      </c>
      <c r="K54" s="39">
        <v>0.05</v>
      </c>
      <c r="L54" s="37">
        <v>0.13</v>
      </c>
      <c r="M54" s="37" t="s">
        <v>13</v>
      </c>
      <c r="N54" s="37">
        <v>1</v>
      </c>
      <c r="P54" s="36" t="str">
        <f t="shared" si="5"/>
        <v/>
      </c>
      <c r="R54" s="39"/>
      <c r="S54" s="39"/>
      <c r="T54" s="39"/>
      <c r="U54" s="39"/>
      <c r="V54" s="39"/>
      <c r="X54" s="36" t="str">
        <f t="shared" si="34"/>
        <v/>
      </c>
      <c r="Z54" s="57" t="str">
        <f t="shared" si="6"/>
        <v/>
      </c>
      <c r="AA54" s="57" t="str">
        <f t="shared" si="7"/>
        <v/>
      </c>
      <c r="AB54" s="57" t="str">
        <f t="shared" si="8"/>
        <v/>
      </c>
      <c r="AC54" s="57" t="str">
        <f t="shared" si="9"/>
        <v/>
      </c>
      <c r="AD54" s="57" t="str">
        <f t="shared" si="10"/>
        <v/>
      </c>
      <c r="AF54" s="74"/>
      <c r="AG54" s="57" t="str">
        <f t="shared" si="65"/>
        <v/>
      </c>
      <c r="AH54" s="57" t="str">
        <f t="shared" si="65"/>
        <v/>
      </c>
      <c r="AI54" s="57" t="str">
        <f t="shared" si="65"/>
        <v/>
      </c>
      <c r="AL54" s="57" t="str">
        <f t="shared" si="35"/>
        <v/>
      </c>
      <c r="AM54" s="57" t="str">
        <f t="shared" si="35"/>
        <v/>
      </c>
      <c r="AN54" s="57" t="str">
        <f t="shared" si="35"/>
        <v/>
      </c>
      <c r="AQ54" s="40" t="str">
        <f t="shared" si="36"/>
        <v/>
      </c>
      <c r="AR54" s="40" t="str">
        <f t="shared" si="13"/>
        <v/>
      </c>
      <c r="AS54" s="40" t="str">
        <f t="shared" si="14"/>
        <v/>
      </c>
      <c r="AT54" s="83"/>
      <c r="AV54" s="57" t="str">
        <f t="shared" si="43"/>
        <v/>
      </c>
      <c r="AW54" s="57" t="str">
        <f t="shared" si="44"/>
        <v/>
      </c>
      <c r="AX54" s="57" t="str">
        <f t="shared" si="45"/>
        <v/>
      </c>
      <c r="AY54" s="57" t="str">
        <f t="shared" si="18"/>
        <v/>
      </c>
      <c r="AZ54" s="57" t="str">
        <f t="shared" si="46"/>
        <v/>
      </c>
      <c r="BA54" s="57" t="str">
        <f t="shared" si="20"/>
        <v/>
      </c>
      <c r="BE54" s="57" t="str">
        <f t="shared" si="21"/>
        <v/>
      </c>
      <c r="BF54" s="57" t="str">
        <f t="shared" si="22"/>
        <v/>
      </c>
      <c r="BG54" s="57" t="str">
        <f t="shared" si="23"/>
        <v/>
      </c>
      <c r="BI54" s="83"/>
      <c r="BL54" s="40" t="str">
        <f t="shared" si="67"/>
        <v/>
      </c>
      <c r="BM54" s="40" t="str">
        <f t="shared" si="67"/>
        <v/>
      </c>
      <c r="BN54" s="40" t="str">
        <f t="shared" si="67"/>
        <v/>
      </c>
      <c r="BO54" s="40" t="str">
        <f t="shared" si="67"/>
        <v/>
      </c>
      <c r="BP54" s="40" t="str">
        <f t="shared" si="67"/>
        <v/>
      </c>
      <c r="BS54" s="40" t="str">
        <f t="shared" si="68"/>
        <v/>
      </c>
      <c r="BT54" s="40" t="str">
        <f t="shared" si="68"/>
        <v/>
      </c>
      <c r="BU54" s="40" t="str">
        <f t="shared" si="68"/>
        <v/>
      </c>
      <c r="BV54" s="40" t="str">
        <f t="shared" si="68"/>
        <v/>
      </c>
      <c r="BW54" s="40" t="str">
        <f t="shared" si="68"/>
        <v/>
      </c>
      <c r="BZ54" s="40" t="str">
        <f t="shared" si="39"/>
        <v/>
      </c>
      <c r="CA54" s="40" t="str">
        <f t="shared" si="26"/>
        <v/>
      </c>
      <c r="CB54" s="40" t="str">
        <f t="shared" si="27"/>
        <v/>
      </c>
      <c r="CC54" s="40" t="str">
        <f t="shared" si="28"/>
        <v/>
      </c>
      <c r="CD54" s="40" t="str">
        <f t="shared" si="29"/>
        <v/>
      </c>
      <c r="CG54" s="40" t="str">
        <f t="shared" si="40"/>
        <v/>
      </c>
      <c r="CH54" s="40" t="str">
        <f t="shared" si="30"/>
        <v/>
      </c>
      <c r="CI54" s="40" t="str">
        <f t="shared" si="31"/>
        <v/>
      </c>
      <c r="CJ54" s="40" t="str">
        <f t="shared" si="32"/>
        <v/>
      </c>
      <c r="CK54" s="40" t="str">
        <f t="shared" si="33"/>
        <v/>
      </c>
    </row>
    <row r="55" spans="1:89" s="45" customFormat="1" ht="15.75" thickBot="1" x14ac:dyDescent="0.3">
      <c r="A55" s="41"/>
      <c r="B55" s="42" t="s">
        <v>15</v>
      </c>
      <c r="C55" s="42">
        <v>4</v>
      </c>
      <c r="D55" s="43">
        <v>41186</v>
      </c>
      <c r="E55" s="42" t="s">
        <v>25</v>
      </c>
      <c r="F55" s="43">
        <v>41269</v>
      </c>
      <c r="G55" s="43">
        <v>41281</v>
      </c>
      <c r="H55" s="44">
        <v>0.1</v>
      </c>
      <c r="I55" s="44">
        <v>0.05</v>
      </c>
      <c r="J55" s="44">
        <v>0.05</v>
      </c>
      <c r="K55" s="44">
        <v>0.05</v>
      </c>
      <c r="L55" s="42">
        <v>0.13</v>
      </c>
      <c r="M55" s="42" t="s">
        <v>13</v>
      </c>
      <c r="N55" s="42">
        <v>1</v>
      </c>
      <c r="P55" s="41" t="str">
        <f t="shared" si="5"/>
        <v/>
      </c>
      <c r="R55" s="44"/>
      <c r="S55" s="44"/>
      <c r="T55" s="44"/>
      <c r="U55" s="44"/>
      <c r="V55" s="44"/>
      <c r="X55" s="41" t="str">
        <f t="shared" si="34"/>
        <v/>
      </c>
      <c r="Z55" s="58" t="str">
        <f t="shared" si="6"/>
        <v/>
      </c>
      <c r="AA55" s="58" t="str">
        <f t="shared" si="7"/>
        <v/>
      </c>
      <c r="AB55" s="58" t="str">
        <f t="shared" si="8"/>
        <v/>
      </c>
      <c r="AC55" s="58" t="str">
        <f t="shared" si="9"/>
        <v/>
      </c>
      <c r="AD55" s="58" t="str">
        <f t="shared" si="10"/>
        <v/>
      </c>
      <c r="AF55" s="75"/>
      <c r="AG55" s="58" t="str">
        <f t="shared" si="65"/>
        <v/>
      </c>
      <c r="AH55" s="58" t="str">
        <f t="shared" si="65"/>
        <v/>
      </c>
      <c r="AI55" s="58" t="str">
        <f t="shared" si="65"/>
        <v/>
      </c>
      <c r="AL55" s="58" t="str">
        <f t="shared" si="35"/>
        <v/>
      </c>
      <c r="AM55" s="58" t="str">
        <f t="shared" si="35"/>
        <v/>
      </c>
      <c r="AN55" s="58" t="str">
        <f t="shared" si="35"/>
        <v/>
      </c>
      <c r="AQ55" s="45" t="str">
        <f t="shared" si="36"/>
        <v/>
      </c>
      <c r="AR55" s="45" t="str">
        <f t="shared" si="13"/>
        <v/>
      </c>
      <c r="AS55" s="45" t="str">
        <f t="shared" si="14"/>
        <v/>
      </c>
      <c r="AT55" s="84"/>
      <c r="AV55" s="58" t="str">
        <f t="shared" si="43"/>
        <v/>
      </c>
      <c r="AW55" s="58" t="str">
        <f t="shared" si="44"/>
        <v/>
      </c>
      <c r="AX55" s="58" t="str">
        <f t="shared" si="45"/>
        <v/>
      </c>
      <c r="AY55" s="58" t="str">
        <f t="shared" si="18"/>
        <v/>
      </c>
      <c r="AZ55" s="58" t="str">
        <f t="shared" si="46"/>
        <v/>
      </c>
      <c r="BA55" s="58" t="str">
        <f t="shared" si="20"/>
        <v/>
      </c>
      <c r="BE55" s="58" t="str">
        <f t="shared" si="21"/>
        <v/>
      </c>
      <c r="BF55" s="58" t="str">
        <f t="shared" si="22"/>
        <v/>
      </c>
      <c r="BG55" s="58" t="str">
        <f t="shared" si="23"/>
        <v/>
      </c>
      <c r="BI55" s="84"/>
      <c r="BL55" s="45" t="str">
        <f t="shared" si="67"/>
        <v/>
      </c>
      <c r="BM55" s="45" t="str">
        <f t="shared" si="67"/>
        <v/>
      </c>
      <c r="BN55" s="45" t="str">
        <f t="shared" si="67"/>
        <v/>
      </c>
      <c r="BO55" s="45" t="str">
        <f t="shared" si="67"/>
        <v/>
      </c>
      <c r="BP55" s="45" t="str">
        <f t="shared" si="67"/>
        <v/>
      </c>
      <c r="BS55" s="45" t="str">
        <f t="shared" si="68"/>
        <v/>
      </c>
      <c r="BT55" s="45" t="str">
        <f t="shared" si="68"/>
        <v/>
      </c>
      <c r="BU55" s="45" t="str">
        <f t="shared" si="68"/>
        <v/>
      </c>
      <c r="BV55" s="45" t="str">
        <f t="shared" si="68"/>
        <v/>
      </c>
      <c r="BW55" s="45" t="str">
        <f t="shared" si="68"/>
        <v/>
      </c>
      <c r="BZ55" s="45" t="str">
        <f t="shared" si="39"/>
        <v/>
      </c>
      <c r="CA55" s="45" t="str">
        <f t="shared" si="26"/>
        <v/>
      </c>
      <c r="CB55" s="45" t="str">
        <f t="shared" si="27"/>
        <v/>
      </c>
      <c r="CC55" s="45" t="str">
        <f t="shared" si="28"/>
        <v/>
      </c>
      <c r="CD55" s="45" t="str">
        <f t="shared" si="29"/>
        <v/>
      </c>
      <c r="CG55" s="45" t="str">
        <f t="shared" si="40"/>
        <v/>
      </c>
      <c r="CH55" s="45" t="str">
        <f t="shared" si="30"/>
        <v/>
      </c>
      <c r="CI55" s="45" t="str">
        <f t="shared" si="31"/>
        <v/>
      </c>
      <c r="CJ55" s="45" t="str">
        <f t="shared" si="32"/>
        <v/>
      </c>
      <c r="CK55" s="45" t="str">
        <f t="shared" si="33"/>
        <v/>
      </c>
    </row>
    <row r="56" spans="1:89" x14ac:dyDescent="0.25">
      <c r="A56" s="1">
        <v>16</v>
      </c>
      <c r="B56" s="3" t="s">
        <v>12</v>
      </c>
      <c r="C56" s="3">
        <v>5</v>
      </c>
      <c r="D56" s="4">
        <v>41248</v>
      </c>
      <c r="E56" s="3">
        <v>1</v>
      </c>
      <c r="F56" s="4">
        <v>41304</v>
      </c>
      <c r="G56" s="4">
        <v>41323</v>
      </c>
      <c r="H56" s="5">
        <v>0.2</v>
      </c>
      <c r="I56" s="5">
        <v>0.1</v>
      </c>
      <c r="J56" s="5">
        <v>0.1</v>
      </c>
      <c r="K56" s="5">
        <v>0.1</v>
      </c>
      <c r="L56" s="3">
        <v>0.6</v>
      </c>
      <c r="M56" s="3" t="s">
        <v>13</v>
      </c>
      <c r="N56" s="3">
        <v>1</v>
      </c>
      <c r="P56" s="1" t="str">
        <f t="shared" si="5"/>
        <v/>
      </c>
      <c r="R56" s="5"/>
      <c r="S56" s="5"/>
      <c r="T56" s="5"/>
      <c r="U56" s="5"/>
      <c r="V56" s="5"/>
      <c r="X56" s="1" t="str">
        <f t="shared" si="34"/>
        <v/>
      </c>
      <c r="Z56" s="55" t="str">
        <f t="shared" si="6"/>
        <v/>
      </c>
      <c r="AA56" s="55" t="str">
        <f t="shared" si="7"/>
        <v/>
      </c>
      <c r="AB56" s="55" t="str">
        <f t="shared" si="8"/>
        <v/>
      </c>
      <c r="AC56" s="55" t="str">
        <f t="shared" si="9"/>
        <v/>
      </c>
      <c r="AD56" s="55" t="str">
        <f t="shared" si="10"/>
        <v/>
      </c>
      <c r="AG56" s="55" t="str">
        <f t="shared" si="65"/>
        <v/>
      </c>
      <c r="AH56" s="55" t="str">
        <f t="shared" si="65"/>
        <v/>
      </c>
      <c r="AI56" s="55" t="str">
        <f t="shared" si="65"/>
        <v/>
      </c>
      <c r="AL56" s="55" t="str">
        <f t="shared" si="35"/>
        <v/>
      </c>
      <c r="AM56" s="55" t="str">
        <f t="shared" si="35"/>
        <v/>
      </c>
      <c r="AN56" s="55" t="str">
        <f t="shared" si="35"/>
        <v/>
      </c>
      <c r="AQ56" s="2" t="str">
        <f t="shared" si="36"/>
        <v/>
      </c>
      <c r="AR56" s="2" t="str">
        <f t="shared" si="13"/>
        <v/>
      </c>
      <c r="AS56" s="2" t="str">
        <f t="shared" si="14"/>
        <v/>
      </c>
      <c r="AV56" s="55" t="str">
        <f t="shared" si="43"/>
        <v/>
      </c>
      <c r="AW56" s="55" t="str">
        <f t="shared" si="44"/>
        <v/>
      </c>
      <c r="AX56" s="55" t="str">
        <f t="shared" si="45"/>
        <v/>
      </c>
      <c r="AY56" s="55" t="str">
        <f t="shared" si="18"/>
        <v/>
      </c>
      <c r="AZ56" s="55" t="str">
        <f t="shared" si="46"/>
        <v/>
      </c>
      <c r="BA56" s="55" t="str">
        <f t="shared" si="20"/>
        <v/>
      </c>
      <c r="BE56" s="55" t="str">
        <f t="shared" si="21"/>
        <v/>
      </c>
      <c r="BF56" s="55" t="str">
        <f t="shared" si="22"/>
        <v/>
      </c>
      <c r="BG56" s="55" t="str">
        <f t="shared" si="23"/>
        <v/>
      </c>
      <c r="BL56" s="2" t="str">
        <f t="shared" si="67"/>
        <v/>
      </c>
      <c r="BM56" s="2" t="str">
        <f t="shared" si="67"/>
        <v/>
      </c>
      <c r="BN56" s="2" t="str">
        <f t="shared" si="67"/>
        <v/>
      </c>
      <c r="BO56" s="2" t="str">
        <f t="shared" si="67"/>
        <v/>
      </c>
      <c r="BP56" s="2" t="str">
        <f t="shared" si="67"/>
        <v/>
      </c>
      <c r="BS56" s="2" t="str">
        <f t="shared" si="68"/>
        <v/>
      </c>
      <c r="BT56" s="2" t="str">
        <f t="shared" si="68"/>
        <v/>
      </c>
      <c r="BU56" s="2" t="str">
        <f t="shared" si="68"/>
        <v/>
      </c>
      <c r="BV56" s="2" t="str">
        <f t="shared" si="68"/>
        <v/>
      </c>
      <c r="BW56" s="2" t="str">
        <f t="shared" si="68"/>
        <v/>
      </c>
      <c r="BZ56" s="2" t="str">
        <f t="shared" si="39"/>
        <v/>
      </c>
      <c r="CA56" s="2" t="str">
        <f t="shared" si="26"/>
        <v/>
      </c>
      <c r="CB56" s="2" t="str">
        <f t="shared" si="27"/>
        <v/>
      </c>
      <c r="CC56" s="2" t="str">
        <f t="shared" si="28"/>
        <v/>
      </c>
      <c r="CD56" s="2" t="str">
        <f t="shared" si="29"/>
        <v/>
      </c>
      <c r="CG56" s="2" t="str">
        <f t="shared" si="40"/>
        <v/>
      </c>
      <c r="CH56" s="2" t="str">
        <f t="shared" si="30"/>
        <v/>
      </c>
      <c r="CI56" s="2" t="str">
        <f t="shared" si="31"/>
        <v/>
      </c>
      <c r="CJ56" s="2" t="str">
        <f t="shared" si="32"/>
        <v/>
      </c>
      <c r="CK56" s="2" t="str">
        <f t="shared" si="33"/>
        <v/>
      </c>
    </row>
    <row r="57" spans="1:89" s="21" customFormat="1" x14ac:dyDescent="0.25">
      <c r="A57" s="16"/>
      <c r="B57" s="17" t="s">
        <v>14</v>
      </c>
      <c r="C57" s="17">
        <v>5</v>
      </c>
      <c r="D57" s="19">
        <v>41248</v>
      </c>
      <c r="E57" s="17">
        <v>1</v>
      </c>
      <c r="F57" s="19">
        <v>41304</v>
      </c>
      <c r="G57" s="19">
        <v>41319</v>
      </c>
      <c r="H57" s="20">
        <v>0.75</v>
      </c>
      <c r="I57" s="20">
        <v>0.7</v>
      </c>
      <c r="J57" s="20">
        <v>0.8</v>
      </c>
      <c r="K57" s="20">
        <v>0.8</v>
      </c>
      <c r="L57" s="17">
        <v>0.6</v>
      </c>
      <c r="M57" s="17" t="s">
        <v>13</v>
      </c>
      <c r="N57" s="17">
        <v>1</v>
      </c>
      <c r="P57" s="16">
        <f t="shared" si="5"/>
        <v>56</v>
      </c>
      <c r="R57" s="20">
        <f>AVERAGE(H56:H57)</f>
        <v>0.47499999999999998</v>
      </c>
      <c r="S57" s="20">
        <f t="shared" ref="S57:V57" si="69">AVERAGE(I56:I57)</f>
        <v>0.39999999999999997</v>
      </c>
      <c r="T57" s="20">
        <f t="shared" si="69"/>
        <v>0.45</v>
      </c>
      <c r="U57" s="20">
        <f t="shared" si="69"/>
        <v>0.45</v>
      </c>
      <c r="V57" s="20">
        <f t="shared" si="69"/>
        <v>0.6</v>
      </c>
      <c r="X57" s="16">
        <f t="shared" si="34"/>
        <v>0</v>
      </c>
      <c r="Y57" s="65"/>
      <c r="Z57" s="54">
        <f t="shared" si="6"/>
        <v>0.47499999999999998</v>
      </c>
      <c r="AA57" s="54">
        <f t="shared" si="7"/>
        <v>0.39999999999999997</v>
      </c>
      <c r="AB57" s="54">
        <f t="shared" si="8"/>
        <v>0.45</v>
      </c>
      <c r="AC57" s="54">
        <f t="shared" si="9"/>
        <v>0.45</v>
      </c>
      <c r="AD57" s="54">
        <f t="shared" si="10"/>
        <v>0.6</v>
      </c>
      <c r="AF57" s="71"/>
      <c r="AG57" s="54" t="str">
        <f t="shared" si="65"/>
        <v/>
      </c>
      <c r="AH57" s="54" t="str">
        <f t="shared" si="65"/>
        <v/>
      </c>
      <c r="AI57" s="54">
        <f t="shared" si="65"/>
        <v>0.39999999999999997</v>
      </c>
      <c r="AL57" s="54" t="str">
        <f t="shared" si="35"/>
        <v/>
      </c>
      <c r="AM57" s="54" t="str">
        <f t="shared" si="35"/>
        <v/>
      </c>
      <c r="AN57" s="54">
        <f t="shared" si="35"/>
        <v>0.6</v>
      </c>
      <c r="AQ57" s="21" t="str">
        <f t="shared" si="36"/>
        <v/>
      </c>
      <c r="AR57" s="21" t="str">
        <f t="shared" si="13"/>
        <v/>
      </c>
      <c r="AS57" s="21" t="str">
        <f t="shared" si="14"/>
        <v>Imput</v>
      </c>
      <c r="AT57" s="81"/>
      <c r="AV57" s="54">
        <f t="shared" si="43"/>
        <v>0.39999999999999997</v>
      </c>
      <c r="AW57" s="54">
        <f t="shared" si="44"/>
        <v>0.6</v>
      </c>
      <c r="AX57" s="54">
        <f t="shared" si="45"/>
        <v>0.39999999999999997</v>
      </c>
      <c r="AY57" s="54">
        <f t="shared" si="18"/>
        <v>0.6</v>
      </c>
      <c r="AZ57" s="54" t="str">
        <f t="shared" si="46"/>
        <v/>
      </c>
      <c r="BA57" s="54" t="str">
        <f t="shared" si="20"/>
        <v/>
      </c>
      <c r="BE57" s="54">
        <f t="shared" si="21"/>
        <v>0.2</v>
      </c>
      <c r="BF57" s="54">
        <f t="shared" si="22"/>
        <v>0.2</v>
      </c>
      <c r="BG57" s="54" t="str">
        <f t="shared" si="23"/>
        <v/>
      </c>
      <c r="BI57" s="81"/>
      <c r="BL57" s="21" t="str">
        <f t="shared" si="67"/>
        <v/>
      </c>
      <c r="BM57" s="21" t="str">
        <f t="shared" si="67"/>
        <v/>
      </c>
      <c r="BN57" s="21">
        <f t="shared" si="67"/>
        <v>0.39999999999999997</v>
      </c>
      <c r="BO57" s="21" t="str">
        <f t="shared" si="67"/>
        <v/>
      </c>
      <c r="BP57" s="21" t="str">
        <f t="shared" si="67"/>
        <v/>
      </c>
      <c r="BS57" s="21" t="str">
        <f t="shared" si="68"/>
        <v/>
      </c>
      <c r="BT57" s="21" t="str">
        <f t="shared" si="68"/>
        <v/>
      </c>
      <c r="BU57" s="21">
        <f t="shared" si="68"/>
        <v>0.6</v>
      </c>
      <c r="BV57" s="21" t="str">
        <f t="shared" si="68"/>
        <v/>
      </c>
      <c r="BW57" s="21" t="str">
        <f t="shared" si="68"/>
        <v/>
      </c>
      <c r="BZ57" s="21" t="str">
        <f t="shared" si="39"/>
        <v/>
      </c>
      <c r="CA57" s="21" t="str">
        <f t="shared" si="26"/>
        <v/>
      </c>
      <c r="CB57" s="21">
        <f t="shared" si="27"/>
        <v>0</v>
      </c>
      <c r="CC57" s="21" t="str">
        <f t="shared" si="28"/>
        <v/>
      </c>
      <c r="CD57" s="21" t="str">
        <f t="shared" si="29"/>
        <v/>
      </c>
      <c r="CG57" s="21" t="str">
        <f t="shared" si="40"/>
        <v/>
      </c>
      <c r="CH57" s="21" t="str">
        <f t="shared" si="30"/>
        <v/>
      </c>
      <c r="CI57" s="21">
        <f t="shared" si="31"/>
        <v>0</v>
      </c>
      <c r="CJ57" s="21" t="str">
        <f t="shared" si="32"/>
        <v/>
      </c>
      <c r="CK57" s="21" t="str">
        <f t="shared" si="33"/>
        <v/>
      </c>
    </row>
    <row r="58" spans="1:89" x14ac:dyDescent="0.25">
      <c r="A58" s="1">
        <v>17</v>
      </c>
      <c r="B58" s="3" t="s">
        <v>12</v>
      </c>
      <c r="C58" s="3">
        <v>5</v>
      </c>
      <c r="D58" s="4">
        <v>41248</v>
      </c>
      <c r="E58" s="3">
        <v>3</v>
      </c>
      <c r="F58" s="4">
        <v>41304</v>
      </c>
      <c r="G58" s="4">
        <v>41323</v>
      </c>
      <c r="H58" s="5">
        <v>0.9</v>
      </c>
      <c r="I58" s="5">
        <v>0.95</v>
      </c>
      <c r="J58" s="5">
        <v>0.95</v>
      </c>
      <c r="K58" s="5">
        <v>0.95</v>
      </c>
      <c r="L58" s="3">
        <v>0.82</v>
      </c>
      <c r="M58" s="3" t="s">
        <v>16</v>
      </c>
      <c r="N58" s="3">
        <v>1</v>
      </c>
      <c r="P58" s="1" t="str">
        <f t="shared" si="5"/>
        <v/>
      </c>
      <c r="R58" s="5"/>
      <c r="S58" s="5"/>
      <c r="T58" s="5"/>
      <c r="U58" s="5"/>
      <c r="V58" s="5"/>
      <c r="X58" s="1" t="str">
        <f t="shared" si="34"/>
        <v/>
      </c>
      <c r="Z58" s="55" t="str">
        <f t="shared" si="6"/>
        <v/>
      </c>
      <c r="AA58" s="55" t="str">
        <f t="shared" si="7"/>
        <v/>
      </c>
      <c r="AB58" s="55" t="str">
        <f t="shared" si="8"/>
        <v/>
      </c>
      <c r="AC58" s="55" t="str">
        <f t="shared" si="9"/>
        <v/>
      </c>
      <c r="AD58" s="55" t="str">
        <f t="shared" si="10"/>
        <v/>
      </c>
      <c r="AG58" s="55" t="str">
        <f t="shared" si="65"/>
        <v/>
      </c>
      <c r="AH58" s="55" t="str">
        <f t="shared" si="65"/>
        <v/>
      </c>
      <c r="AI58" s="55" t="str">
        <f t="shared" si="65"/>
        <v/>
      </c>
      <c r="AL58" s="55" t="str">
        <f t="shared" si="35"/>
        <v/>
      </c>
      <c r="AM58" s="55" t="str">
        <f t="shared" si="35"/>
        <v/>
      </c>
      <c r="AN58" s="55" t="str">
        <f t="shared" si="35"/>
        <v/>
      </c>
      <c r="AQ58" s="2" t="str">
        <f t="shared" si="36"/>
        <v/>
      </c>
      <c r="AR58" s="2" t="str">
        <f t="shared" si="13"/>
        <v/>
      </c>
      <c r="AS58" s="2" t="str">
        <f t="shared" si="14"/>
        <v/>
      </c>
      <c r="AV58" s="55" t="str">
        <f t="shared" si="43"/>
        <v/>
      </c>
      <c r="AW58" s="55" t="str">
        <f t="shared" si="44"/>
        <v/>
      </c>
      <c r="AX58" s="55" t="str">
        <f t="shared" si="45"/>
        <v/>
      </c>
      <c r="AY58" s="55" t="str">
        <f t="shared" si="18"/>
        <v/>
      </c>
      <c r="AZ58" s="55" t="str">
        <f t="shared" si="46"/>
        <v/>
      </c>
      <c r="BA58" s="55" t="str">
        <f t="shared" si="20"/>
        <v/>
      </c>
      <c r="BE58" s="55" t="str">
        <f t="shared" si="21"/>
        <v/>
      </c>
      <c r="BF58" s="55" t="str">
        <f t="shared" si="22"/>
        <v/>
      </c>
      <c r="BG58" s="55" t="str">
        <f t="shared" si="23"/>
        <v/>
      </c>
      <c r="BL58" s="2" t="str">
        <f t="shared" si="67"/>
        <v/>
      </c>
      <c r="BM58" s="2" t="str">
        <f t="shared" si="67"/>
        <v/>
      </c>
      <c r="BN58" s="2" t="str">
        <f t="shared" si="67"/>
        <v/>
      </c>
      <c r="BO58" s="2" t="str">
        <f t="shared" si="67"/>
        <v/>
      </c>
      <c r="BP58" s="2" t="str">
        <f t="shared" si="67"/>
        <v/>
      </c>
      <c r="BS58" s="2" t="str">
        <f t="shared" si="68"/>
        <v/>
      </c>
      <c r="BT58" s="2" t="str">
        <f t="shared" si="68"/>
        <v/>
      </c>
      <c r="BU58" s="2" t="str">
        <f t="shared" si="68"/>
        <v/>
      </c>
      <c r="BV58" s="2" t="str">
        <f t="shared" si="68"/>
        <v/>
      </c>
      <c r="BW58" s="2" t="str">
        <f t="shared" si="68"/>
        <v/>
      </c>
      <c r="BZ58" s="2" t="str">
        <f t="shared" si="39"/>
        <v/>
      </c>
      <c r="CA58" s="2" t="str">
        <f t="shared" si="26"/>
        <v/>
      </c>
      <c r="CB58" s="2" t="str">
        <f t="shared" si="27"/>
        <v/>
      </c>
      <c r="CC58" s="2" t="str">
        <f t="shared" si="28"/>
        <v/>
      </c>
      <c r="CD58" s="2" t="str">
        <f t="shared" si="29"/>
        <v/>
      </c>
      <c r="CG58" s="2" t="str">
        <f t="shared" si="40"/>
        <v/>
      </c>
      <c r="CH58" s="2" t="str">
        <f t="shared" si="30"/>
        <v/>
      </c>
      <c r="CI58" s="2" t="str">
        <f t="shared" si="31"/>
        <v/>
      </c>
      <c r="CJ58" s="2" t="str">
        <f t="shared" si="32"/>
        <v/>
      </c>
      <c r="CK58" s="2" t="str">
        <f t="shared" si="33"/>
        <v/>
      </c>
    </row>
    <row r="59" spans="1:89" s="14" customFormat="1" ht="15.75" thickBot="1" x14ac:dyDescent="0.3">
      <c r="A59" s="9"/>
      <c r="B59" s="10" t="s">
        <v>14</v>
      </c>
      <c r="C59" s="10">
        <v>5</v>
      </c>
      <c r="D59" s="12">
        <v>41248</v>
      </c>
      <c r="E59" s="10">
        <v>3</v>
      </c>
      <c r="F59" s="12">
        <v>41304</v>
      </c>
      <c r="G59" s="12">
        <v>41319</v>
      </c>
      <c r="H59" s="13">
        <v>0.95</v>
      </c>
      <c r="I59" s="13">
        <v>0.95</v>
      </c>
      <c r="J59" s="13">
        <v>0.95</v>
      </c>
      <c r="K59" s="13">
        <v>0.95</v>
      </c>
      <c r="L59" s="10">
        <v>0.82</v>
      </c>
      <c r="M59" s="10" t="s">
        <v>16</v>
      </c>
      <c r="N59" s="10">
        <v>1</v>
      </c>
      <c r="P59" s="9">
        <f t="shared" si="5"/>
        <v>56</v>
      </c>
      <c r="R59" s="13">
        <f>AVERAGE(H58:H59)</f>
        <v>0.92500000000000004</v>
      </c>
      <c r="S59" s="13">
        <f t="shared" ref="S59:V59" si="70">AVERAGE(I58:I59)</f>
        <v>0.95</v>
      </c>
      <c r="T59" s="13">
        <f t="shared" si="70"/>
        <v>0.95</v>
      </c>
      <c r="U59" s="13">
        <f t="shared" si="70"/>
        <v>0.95</v>
      </c>
      <c r="V59" s="13">
        <f t="shared" si="70"/>
        <v>0.82</v>
      </c>
      <c r="X59" s="9">
        <f t="shared" si="34"/>
        <v>1</v>
      </c>
      <c r="Y59" s="45"/>
      <c r="Z59" s="56">
        <f t="shared" si="6"/>
        <v>7.4999999999999956E-2</v>
      </c>
      <c r="AA59" s="56">
        <f t="shared" si="7"/>
        <v>5.0000000000000044E-2</v>
      </c>
      <c r="AB59" s="56">
        <f t="shared" si="8"/>
        <v>5.0000000000000044E-2</v>
      </c>
      <c r="AC59" s="56">
        <f t="shared" si="9"/>
        <v>5.0000000000000044E-2</v>
      </c>
      <c r="AD59" s="56">
        <f t="shared" si="10"/>
        <v>0.18000000000000005</v>
      </c>
      <c r="AF59" s="73"/>
      <c r="AG59" s="56" t="str">
        <f t="shared" si="65"/>
        <v/>
      </c>
      <c r="AH59" s="56" t="str">
        <f t="shared" si="65"/>
        <v/>
      </c>
      <c r="AI59" s="56">
        <f t="shared" si="65"/>
        <v>0.95</v>
      </c>
      <c r="AL59" s="56" t="str">
        <f t="shared" si="35"/>
        <v/>
      </c>
      <c r="AM59" s="56" t="str">
        <f t="shared" si="35"/>
        <v/>
      </c>
      <c r="AN59" s="56">
        <f t="shared" si="35"/>
        <v>0.82</v>
      </c>
      <c r="AQ59" s="14" t="str">
        <f t="shared" si="36"/>
        <v/>
      </c>
      <c r="AR59" s="14" t="str">
        <f t="shared" si="13"/>
        <v/>
      </c>
      <c r="AS59" s="14" t="str">
        <f t="shared" si="14"/>
        <v>ICPM</v>
      </c>
      <c r="AT59" s="82"/>
      <c r="AV59" s="56">
        <f t="shared" si="43"/>
        <v>5.0000000000000044E-2</v>
      </c>
      <c r="AW59" s="56">
        <f t="shared" si="44"/>
        <v>0.18000000000000005</v>
      </c>
      <c r="AX59" s="56">
        <f t="shared" si="45"/>
        <v>5.0000000000000044E-2</v>
      </c>
      <c r="AY59" s="56">
        <f t="shared" si="18"/>
        <v>0.18000000000000005</v>
      </c>
      <c r="AZ59" s="56" t="str">
        <f t="shared" si="46"/>
        <v/>
      </c>
      <c r="BA59" s="56" t="str">
        <f t="shared" si="20"/>
        <v/>
      </c>
      <c r="BE59" s="56">
        <f t="shared" si="21"/>
        <v>0.13</v>
      </c>
      <c r="BF59" s="56">
        <f t="shared" si="22"/>
        <v>0.13</v>
      </c>
      <c r="BG59" s="56" t="str">
        <f t="shared" si="23"/>
        <v/>
      </c>
      <c r="BI59" s="82"/>
      <c r="BL59" s="14" t="str">
        <f t="shared" si="67"/>
        <v/>
      </c>
      <c r="BM59" s="14" t="str">
        <f t="shared" si="67"/>
        <v/>
      </c>
      <c r="BN59" s="14" t="str">
        <f t="shared" si="67"/>
        <v/>
      </c>
      <c r="BO59" s="14" t="str">
        <f t="shared" si="67"/>
        <v/>
      </c>
      <c r="BP59" s="14">
        <f t="shared" si="67"/>
        <v>0.95</v>
      </c>
      <c r="BS59" s="14" t="str">
        <f t="shared" si="68"/>
        <v/>
      </c>
      <c r="BT59" s="14" t="str">
        <f t="shared" si="68"/>
        <v/>
      </c>
      <c r="BU59" s="14" t="str">
        <f t="shared" si="68"/>
        <v/>
      </c>
      <c r="BV59" s="14" t="str">
        <f t="shared" si="68"/>
        <v/>
      </c>
      <c r="BW59" s="14">
        <f t="shared" si="68"/>
        <v>0.82</v>
      </c>
      <c r="BZ59" s="14" t="str">
        <f t="shared" si="39"/>
        <v/>
      </c>
      <c r="CA59" s="14" t="str">
        <f t="shared" si="26"/>
        <v/>
      </c>
      <c r="CB59" s="14" t="str">
        <f t="shared" si="27"/>
        <v/>
      </c>
      <c r="CC59" s="14" t="str">
        <f t="shared" si="28"/>
        <v/>
      </c>
      <c r="CD59" s="14">
        <f t="shared" si="29"/>
        <v>1</v>
      </c>
      <c r="CG59" s="14" t="str">
        <f t="shared" si="40"/>
        <v/>
      </c>
      <c r="CH59" s="14" t="str">
        <f t="shared" si="30"/>
        <v/>
      </c>
      <c r="CI59" s="14" t="str">
        <f t="shared" si="31"/>
        <v/>
      </c>
      <c r="CJ59" s="14" t="str">
        <f t="shared" si="32"/>
        <v/>
      </c>
      <c r="CK59" s="14">
        <f t="shared" si="33"/>
        <v>1</v>
      </c>
    </row>
    <row r="60" spans="1:89" x14ac:dyDescent="0.25">
      <c r="A60" s="1">
        <v>18</v>
      </c>
      <c r="B60" s="3" t="s">
        <v>12</v>
      </c>
      <c r="C60" s="3">
        <v>6</v>
      </c>
      <c r="D60" s="4">
        <v>41292</v>
      </c>
      <c r="E60" s="3">
        <v>1</v>
      </c>
      <c r="F60" s="4">
        <v>41331</v>
      </c>
      <c r="G60" s="4">
        <v>41339</v>
      </c>
      <c r="H60" s="5">
        <v>0.05</v>
      </c>
      <c r="I60" s="5">
        <v>0.1</v>
      </c>
      <c r="J60" s="5">
        <v>0.05</v>
      </c>
      <c r="K60" s="5">
        <v>0.05</v>
      </c>
      <c r="L60" s="3">
        <v>0.21</v>
      </c>
      <c r="M60" s="3" t="s">
        <v>13</v>
      </c>
      <c r="N60" s="3">
        <v>1</v>
      </c>
      <c r="P60" s="1" t="str">
        <f t="shared" si="5"/>
        <v/>
      </c>
      <c r="R60" s="5"/>
      <c r="S60" s="5"/>
      <c r="T60" s="5"/>
      <c r="U60" s="5"/>
      <c r="V60" s="5"/>
      <c r="X60" s="1" t="str">
        <f t="shared" si="34"/>
        <v/>
      </c>
      <c r="Z60" s="55" t="str">
        <f t="shared" si="6"/>
        <v/>
      </c>
      <c r="AA60" s="55" t="str">
        <f t="shared" si="7"/>
        <v/>
      </c>
      <c r="AB60" s="55" t="str">
        <f t="shared" si="8"/>
        <v/>
      </c>
      <c r="AC60" s="55" t="str">
        <f t="shared" si="9"/>
        <v/>
      </c>
      <c r="AD60" s="55" t="str">
        <f t="shared" si="10"/>
        <v/>
      </c>
      <c r="AG60" s="55" t="str">
        <f t="shared" si="65"/>
        <v/>
      </c>
      <c r="AH60" s="55" t="str">
        <f t="shared" si="65"/>
        <v/>
      </c>
      <c r="AI60" s="55" t="str">
        <f t="shared" si="65"/>
        <v/>
      </c>
      <c r="AL60" s="55" t="str">
        <f t="shared" si="35"/>
        <v/>
      </c>
      <c r="AM60" s="55" t="str">
        <f t="shared" si="35"/>
        <v/>
      </c>
      <c r="AN60" s="55" t="str">
        <f t="shared" si="35"/>
        <v/>
      </c>
      <c r="AQ60" s="2" t="str">
        <f t="shared" si="36"/>
        <v/>
      </c>
      <c r="AR60" s="2" t="str">
        <f t="shared" si="13"/>
        <v/>
      </c>
      <c r="AS60" s="2" t="str">
        <f t="shared" si="14"/>
        <v/>
      </c>
      <c r="AV60" s="55" t="str">
        <f t="shared" si="43"/>
        <v/>
      </c>
      <c r="AW60" s="55" t="str">
        <f t="shared" si="44"/>
        <v/>
      </c>
      <c r="AX60" s="55" t="str">
        <f t="shared" si="45"/>
        <v/>
      </c>
      <c r="AY60" s="55" t="str">
        <f t="shared" si="18"/>
        <v/>
      </c>
      <c r="AZ60" s="55" t="str">
        <f t="shared" si="46"/>
        <v/>
      </c>
      <c r="BA60" s="55" t="str">
        <f t="shared" si="20"/>
        <v/>
      </c>
      <c r="BE60" s="55" t="str">
        <f t="shared" si="21"/>
        <v/>
      </c>
      <c r="BF60" s="55" t="str">
        <f t="shared" si="22"/>
        <v/>
      </c>
      <c r="BG60" s="55" t="str">
        <f t="shared" si="23"/>
        <v/>
      </c>
      <c r="BL60" s="2" t="str">
        <f t="shared" si="67"/>
        <v/>
      </c>
      <c r="BM60" s="2" t="str">
        <f t="shared" si="67"/>
        <v/>
      </c>
      <c r="BN60" s="2" t="str">
        <f t="shared" si="67"/>
        <v/>
      </c>
      <c r="BO60" s="2" t="str">
        <f t="shared" si="67"/>
        <v/>
      </c>
      <c r="BP60" s="2" t="str">
        <f t="shared" si="67"/>
        <v/>
      </c>
      <c r="BS60" s="2" t="str">
        <f t="shared" si="68"/>
        <v/>
      </c>
      <c r="BT60" s="2" t="str">
        <f t="shared" si="68"/>
        <v/>
      </c>
      <c r="BU60" s="2" t="str">
        <f t="shared" si="68"/>
        <v/>
      </c>
      <c r="BV60" s="2" t="str">
        <f t="shared" si="68"/>
        <v/>
      </c>
      <c r="BW60" s="2" t="str">
        <f t="shared" si="68"/>
        <v/>
      </c>
      <c r="BZ60" s="2" t="str">
        <f t="shared" si="39"/>
        <v/>
      </c>
      <c r="CA60" s="2" t="str">
        <f t="shared" si="26"/>
        <v/>
      </c>
      <c r="CB60" s="2" t="str">
        <f t="shared" si="27"/>
        <v/>
      </c>
      <c r="CC60" s="2" t="str">
        <f t="shared" si="28"/>
        <v/>
      </c>
      <c r="CD60" s="2" t="str">
        <f t="shared" si="29"/>
        <v/>
      </c>
      <c r="CG60" s="2" t="str">
        <f t="shared" si="40"/>
        <v/>
      </c>
      <c r="CH60" s="2" t="str">
        <f t="shared" si="30"/>
        <v/>
      </c>
      <c r="CI60" s="2" t="str">
        <f t="shared" si="31"/>
        <v/>
      </c>
      <c r="CJ60" s="2" t="str">
        <f t="shared" si="32"/>
        <v/>
      </c>
      <c r="CK60" s="2" t="str">
        <f t="shared" si="33"/>
        <v/>
      </c>
    </row>
    <row r="61" spans="1:89" x14ac:dyDescent="0.25">
      <c r="B61" s="3" t="s">
        <v>14</v>
      </c>
      <c r="C61" s="3">
        <v>6</v>
      </c>
      <c r="D61" s="4">
        <v>41292</v>
      </c>
      <c r="E61" s="3">
        <v>1</v>
      </c>
      <c r="F61" s="4">
        <v>41331</v>
      </c>
      <c r="G61" s="4">
        <v>41344</v>
      </c>
      <c r="H61" s="5">
        <v>0.25</v>
      </c>
      <c r="I61" s="5">
        <v>0.75</v>
      </c>
      <c r="J61" s="5">
        <v>0.65</v>
      </c>
      <c r="K61" s="5">
        <v>0.4</v>
      </c>
      <c r="L61" s="3">
        <v>0.28999999999999998</v>
      </c>
      <c r="M61" s="3" t="s">
        <v>13</v>
      </c>
      <c r="N61" s="3">
        <v>1</v>
      </c>
      <c r="P61" s="1" t="str">
        <f t="shared" si="5"/>
        <v/>
      </c>
      <c r="R61" s="5"/>
      <c r="S61" s="5"/>
      <c r="T61" s="5"/>
      <c r="U61" s="5"/>
      <c r="V61" s="5"/>
      <c r="X61" s="1" t="str">
        <f t="shared" si="34"/>
        <v/>
      </c>
      <c r="Z61" s="55" t="str">
        <f t="shared" si="6"/>
        <v/>
      </c>
      <c r="AA61" s="55" t="str">
        <f t="shared" si="7"/>
        <v/>
      </c>
      <c r="AB61" s="55" t="str">
        <f t="shared" si="8"/>
        <v/>
      </c>
      <c r="AC61" s="55" t="str">
        <f t="shared" si="9"/>
        <v/>
      </c>
      <c r="AD61" s="55" t="str">
        <f t="shared" si="10"/>
        <v/>
      </c>
      <c r="AG61" s="55" t="str">
        <f t="shared" si="65"/>
        <v/>
      </c>
      <c r="AH61" s="55" t="str">
        <f t="shared" si="65"/>
        <v/>
      </c>
      <c r="AI61" s="55" t="str">
        <f t="shared" si="65"/>
        <v/>
      </c>
      <c r="AL61" s="55" t="str">
        <f t="shared" si="35"/>
        <v/>
      </c>
      <c r="AM61" s="55" t="str">
        <f t="shared" si="35"/>
        <v/>
      </c>
      <c r="AN61" s="55" t="str">
        <f t="shared" si="35"/>
        <v/>
      </c>
      <c r="AQ61" s="2" t="str">
        <f t="shared" si="36"/>
        <v/>
      </c>
      <c r="AR61" s="2" t="str">
        <f t="shared" si="13"/>
        <v/>
      </c>
      <c r="AS61" s="2" t="str">
        <f t="shared" si="14"/>
        <v/>
      </c>
      <c r="AV61" s="55" t="str">
        <f t="shared" si="43"/>
        <v/>
      </c>
      <c r="AW61" s="55" t="str">
        <f t="shared" si="44"/>
        <v/>
      </c>
      <c r="AX61" s="55" t="str">
        <f t="shared" si="45"/>
        <v/>
      </c>
      <c r="AY61" s="55" t="str">
        <f t="shared" si="18"/>
        <v/>
      </c>
      <c r="AZ61" s="55" t="str">
        <f t="shared" si="46"/>
        <v/>
      </c>
      <c r="BA61" s="55" t="str">
        <f t="shared" si="20"/>
        <v/>
      </c>
      <c r="BE61" s="55" t="str">
        <f t="shared" si="21"/>
        <v/>
      </c>
      <c r="BF61" s="55" t="str">
        <f t="shared" si="22"/>
        <v/>
      </c>
      <c r="BG61" s="55" t="str">
        <f t="shared" si="23"/>
        <v/>
      </c>
      <c r="BL61" s="2" t="str">
        <f t="shared" si="67"/>
        <v/>
      </c>
      <c r="BM61" s="2" t="str">
        <f t="shared" si="67"/>
        <v/>
      </c>
      <c r="BN61" s="2" t="str">
        <f t="shared" si="67"/>
        <v/>
      </c>
      <c r="BO61" s="2" t="str">
        <f t="shared" si="67"/>
        <v/>
      </c>
      <c r="BP61" s="2" t="str">
        <f t="shared" si="67"/>
        <v/>
      </c>
      <c r="BS61" s="2" t="str">
        <f t="shared" si="68"/>
        <v/>
      </c>
      <c r="BT61" s="2" t="str">
        <f t="shared" si="68"/>
        <v/>
      </c>
      <c r="BU61" s="2" t="str">
        <f t="shared" si="68"/>
        <v/>
      </c>
      <c r="BV61" s="2" t="str">
        <f t="shared" si="68"/>
        <v/>
      </c>
      <c r="BW61" s="2" t="str">
        <f t="shared" si="68"/>
        <v/>
      </c>
      <c r="BZ61" s="2" t="str">
        <f t="shared" si="39"/>
        <v/>
      </c>
      <c r="CA61" s="2" t="str">
        <f t="shared" si="26"/>
        <v/>
      </c>
      <c r="CB61" s="2" t="str">
        <f t="shared" si="27"/>
        <v/>
      </c>
      <c r="CC61" s="2" t="str">
        <f t="shared" si="28"/>
        <v/>
      </c>
      <c r="CD61" s="2" t="str">
        <f t="shared" si="29"/>
        <v/>
      </c>
      <c r="CG61" s="2" t="str">
        <f t="shared" si="40"/>
        <v/>
      </c>
      <c r="CH61" s="2" t="str">
        <f t="shared" si="30"/>
        <v/>
      </c>
      <c r="CI61" s="2" t="str">
        <f t="shared" si="31"/>
        <v/>
      </c>
      <c r="CJ61" s="2" t="str">
        <f t="shared" si="32"/>
        <v/>
      </c>
      <c r="CK61" s="2" t="str">
        <f t="shared" si="33"/>
        <v/>
      </c>
    </row>
    <row r="62" spans="1:89" s="21" customFormat="1" x14ac:dyDescent="0.25">
      <c r="A62" s="16"/>
      <c r="B62" s="17" t="s">
        <v>15</v>
      </c>
      <c r="C62" s="17">
        <v>6</v>
      </c>
      <c r="D62" s="19">
        <v>41292</v>
      </c>
      <c r="E62" s="17">
        <v>1</v>
      </c>
      <c r="F62" s="19">
        <v>41331</v>
      </c>
      <c r="G62" s="19">
        <v>41346</v>
      </c>
      <c r="H62" s="20">
        <v>0.5</v>
      </c>
      <c r="I62" s="20">
        <v>0.5</v>
      </c>
      <c r="J62" s="20">
        <v>0.5</v>
      </c>
      <c r="K62" s="20">
        <v>0.4</v>
      </c>
      <c r="L62" s="17">
        <v>0.27</v>
      </c>
      <c r="M62" s="17" t="s">
        <v>13</v>
      </c>
      <c r="N62" s="17">
        <v>1</v>
      </c>
      <c r="P62" s="16">
        <f t="shared" si="5"/>
        <v>39</v>
      </c>
      <c r="R62" s="20">
        <f>AVERAGE(H60:H62)</f>
        <v>0.26666666666666666</v>
      </c>
      <c r="S62" s="20">
        <f t="shared" ref="S62:V62" si="71">AVERAGE(I60:I62)</f>
        <v>0.45</v>
      </c>
      <c r="T62" s="20">
        <f t="shared" si="71"/>
        <v>0.40000000000000008</v>
      </c>
      <c r="U62" s="20">
        <f t="shared" si="71"/>
        <v>0.28333333333333338</v>
      </c>
      <c r="V62" s="20">
        <f t="shared" si="71"/>
        <v>0.25666666666666665</v>
      </c>
      <c r="X62" s="16">
        <f t="shared" si="34"/>
        <v>0</v>
      </c>
      <c r="Y62" s="65"/>
      <c r="Z62" s="54">
        <f t="shared" si="6"/>
        <v>0.26666666666666666</v>
      </c>
      <c r="AA62" s="54">
        <f t="shared" si="7"/>
        <v>0.45</v>
      </c>
      <c r="AB62" s="54">
        <f t="shared" si="8"/>
        <v>0.40000000000000008</v>
      </c>
      <c r="AC62" s="54">
        <f t="shared" si="9"/>
        <v>0.28333333333333338</v>
      </c>
      <c r="AD62" s="54">
        <f t="shared" si="10"/>
        <v>0.25666666666666665</v>
      </c>
      <c r="AF62" s="71"/>
      <c r="AG62" s="54" t="str">
        <f t="shared" si="65"/>
        <v/>
      </c>
      <c r="AH62" s="54">
        <f t="shared" si="65"/>
        <v>0.45</v>
      </c>
      <c r="AI62" s="54" t="str">
        <f t="shared" si="65"/>
        <v/>
      </c>
      <c r="AL62" s="54" t="str">
        <f t="shared" si="35"/>
        <v/>
      </c>
      <c r="AM62" s="54">
        <f t="shared" si="35"/>
        <v>0.25666666666666665</v>
      </c>
      <c r="AN62" s="54" t="str">
        <f t="shared" si="35"/>
        <v/>
      </c>
      <c r="AQ62" s="21" t="str">
        <f t="shared" si="36"/>
        <v/>
      </c>
      <c r="AR62" s="21" t="str">
        <f t="shared" si="13"/>
        <v>ICPM</v>
      </c>
      <c r="AS62" s="21" t="str">
        <f t="shared" si="14"/>
        <v/>
      </c>
      <c r="AT62" s="81"/>
      <c r="AV62" s="54">
        <f t="shared" si="43"/>
        <v>0.45</v>
      </c>
      <c r="AW62" s="54">
        <f t="shared" si="44"/>
        <v>0.25666666666666665</v>
      </c>
      <c r="AX62" s="54">
        <f t="shared" si="45"/>
        <v>0.45</v>
      </c>
      <c r="AY62" s="54">
        <f t="shared" si="18"/>
        <v>0.25666666666666665</v>
      </c>
      <c r="AZ62" s="54" t="str">
        <f t="shared" si="46"/>
        <v/>
      </c>
      <c r="BA62" s="54" t="str">
        <f t="shared" si="20"/>
        <v/>
      </c>
      <c r="BE62" s="54">
        <f t="shared" si="21"/>
        <v>-0.19333333333333336</v>
      </c>
      <c r="BF62" s="54">
        <f t="shared" si="22"/>
        <v>-0.19333333333333336</v>
      </c>
      <c r="BG62" s="54" t="str">
        <f t="shared" si="23"/>
        <v/>
      </c>
      <c r="BI62" s="81"/>
      <c r="BL62" s="21" t="str">
        <f t="shared" si="67"/>
        <v/>
      </c>
      <c r="BM62" s="21" t="str">
        <f t="shared" si="67"/>
        <v/>
      </c>
      <c r="BN62" s="21">
        <f t="shared" si="67"/>
        <v>0.45</v>
      </c>
      <c r="BO62" s="21" t="str">
        <f t="shared" si="67"/>
        <v/>
      </c>
      <c r="BP62" s="21" t="str">
        <f t="shared" si="67"/>
        <v/>
      </c>
      <c r="BS62" s="21" t="str">
        <f t="shared" si="68"/>
        <v/>
      </c>
      <c r="BT62" s="21">
        <f t="shared" si="68"/>
        <v>0.25666666666666665</v>
      </c>
      <c r="BU62" s="21" t="str">
        <f t="shared" si="68"/>
        <v/>
      </c>
      <c r="BV62" s="21" t="str">
        <f t="shared" si="68"/>
        <v/>
      </c>
      <c r="BW62" s="21" t="str">
        <f t="shared" si="68"/>
        <v/>
      </c>
      <c r="BZ62" s="21" t="str">
        <f t="shared" si="39"/>
        <v/>
      </c>
      <c r="CA62" s="21" t="str">
        <f t="shared" si="26"/>
        <v/>
      </c>
      <c r="CB62" s="21">
        <f t="shared" si="27"/>
        <v>0</v>
      </c>
      <c r="CC62" s="21" t="str">
        <f t="shared" si="28"/>
        <v/>
      </c>
      <c r="CD62" s="21" t="str">
        <f t="shared" si="29"/>
        <v/>
      </c>
      <c r="CG62" s="21" t="str">
        <f t="shared" si="40"/>
        <v/>
      </c>
      <c r="CH62" s="21">
        <f t="shared" si="30"/>
        <v>0</v>
      </c>
      <c r="CI62" s="21" t="str">
        <f t="shared" si="31"/>
        <v/>
      </c>
      <c r="CJ62" s="21" t="str">
        <f t="shared" si="32"/>
        <v/>
      </c>
      <c r="CK62" s="21" t="str">
        <f t="shared" si="33"/>
        <v/>
      </c>
    </row>
    <row r="63" spans="1:89" x14ac:dyDescent="0.25">
      <c r="A63" s="1">
        <v>19</v>
      </c>
      <c r="B63" s="3" t="s">
        <v>12</v>
      </c>
      <c r="C63" s="3">
        <v>6</v>
      </c>
      <c r="D63" s="4">
        <v>41292</v>
      </c>
      <c r="E63" s="3">
        <v>2</v>
      </c>
      <c r="F63" s="4">
        <v>41331</v>
      </c>
      <c r="G63" s="4">
        <v>41339</v>
      </c>
      <c r="H63" s="5">
        <v>0.4</v>
      </c>
      <c r="I63" s="5">
        <v>0.5</v>
      </c>
      <c r="J63" s="5">
        <v>0.3</v>
      </c>
      <c r="K63" s="5">
        <v>0.3</v>
      </c>
      <c r="L63" s="3">
        <v>0.37</v>
      </c>
      <c r="M63" s="3" t="s">
        <v>13</v>
      </c>
      <c r="N63" s="3">
        <v>1</v>
      </c>
      <c r="P63" s="1" t="str">
        <f t="shared" si="5"/>
        <v/>
      </c>
      <c r="R63" s="5"/>
      <c r="S63" s="5"/>
      <c r="T63" s="5"/>
      <c r="U63" s="5"/>
      <c r="V63" s="5"/>
      <c r="X63" s="1" t="str">
        <f t="shared" si="34"/>
        <v/>
      </c>
      <c r="Z63" s="55" t="str">
        <f t="shared" si="6"/>
        <v/>
      </c>
      <c r="AA63" s="55" t="str">
        <f t="shared" si="7"/>
        <v/>
      </c>
      <c r="AB63" s="55" t="str">
        <f t="shared" si="8"/>
        <v/>
      </c>
      <c r="AC63" s="55" t="str">
        <f t="shared" si="9"/>
        <v/>
      </c>
      <c r="AD63" s="55" t="str">
        <f t="shared" si="10"/>
        <v/>
      </c>
      <c r="AG63" s="55" t="str">
        <f t="shared" si="65"/>
        <v/>
      </c>
      <c r="AH63" s="55" t="str">
        <f t="shared" si="65"/>
        <v/>
      </c>
      <c r="AI63" s="55" t="str">
        <f t="shared" si="65"/>
        <v/>
      </c>
      <c r="AL63" s="55" t="str">
        <f t="shared" si="35"/>
        <v/>
      </c>
      <c r="AM63" s="55" t="str">
        <f t="shared" si="35"/>
        <v/>
      </c>
      <c r="AN63" s="55" t="str">
        <f t="shared" si="35"/>
        <v/>
      </c>
      <c r="AQ63" s="2" t="str">
        <f t="shared" si="36"/>
        <v/>
      </c>
      <c r="AR63" s="2" t="str">
        <f t="shared" si="13"/>
        <v/>
      </c>
      <c r="AS63" s="2" t="str">
        <f t="shared" si="14"/>
        <v/>
      </c>
      <c r="AV63" s="55" t="str">
        <f t="shared" si="43"/>
        <v/>
      </c>
      <c r="AW63" s="55" t="str">
        <f t="shared" si="44"/>
        <v/>
      </c>
      <c r="AX63" s="55" t="str">
        <f t="shared" si="45"/>
        <v/>
      </c>
      <c r="AY63" s="55" t="str">
        <f t="shared" si="18"/>
        <v/>
      </c>
      <c r="AZ63" s="55" t="str">
        <f t="shared" si="46"/>
        <v/>
      </c>
      <c r="BA63" s="55" t="str">
        <f t="shared" si="20"/>
        <v/>
      </c>
      <c r="BE63" s="55" t="str">
        <f t="shared" si="21"/>
        <v/>
      </c>
      <c r="BF63" s="55" t="str">
        <f t="shared" si="22"/>
        <v/>
      </c>
      <c r="BG63" s="55" t="str">
        <f t="shared" si="23"/>
        <v/>
      </c>
      <c r="BL63" s="2" t="str">
        <f t="shared" si="67"/>
        <v/>
      </c>
      <c r="BM63" s="2" t="str">
        <f t="shared" si="67"/>
        <v/>
      </c>
      <c r="BN63" s="2" t="str">
        <f t="shared" si="67"/>
        <v/>
      </c>
      <c r="BO63" s="2" t="str">
        <f t="shared" si="67"/>
        <v/>
      </c>
      <c r="BP63" s="2" t="str">
        <f t="shared" si="67"/>
        <v/>
      </c>
      <c r="BS63" s="2" t="str">
        <f t="shared" si="68"/>
        <v/>
      </c>
      <c r="BT63" s="2" t="str">
        <f t="shared" si="68"/>
        <v/>
      </c>
      <c r="BU63" s="2" t="str">
        <f t="shared" si="68"/>
        <v/>
      </c>
      <c r="BV63" s="2" t="str">
        <f t="shared" si="68"/>
        <v/>
      </c>
      <c r="BW63" s="2" t="str">
        <f t="shared" si="68"/>
        <v/>
      </c>
      <c r="BZ63" s="2" t="str">
        <f t="shared" si="39"/>
        <v/>
      </c>
      <c r="CA63" s="2" t="str">
        <f t="shared" si="26"/>
        <v/>
      </c>
      <c r="CB63" s="2" t="str">
        <f t="shared" si="27"/>
        <v/>
      </c>
      <c r="CC63" s="2" t="str">
        <f t="shared" si="28"/>
        <v/>
      </c>
      <c r="CD63" s="2" t="str">
        <f t="shared" si="29"/>
        <v/>
      </c>
      <c r="CG63" s="2" t="str">
        <f t="shared" si="40"/>
        <v/>
      </c>
      <c r="CH63" s="2" t="str">
        <f t="shared" si="30"/>
        <v/>
      </c>
      <c r="CI63" s="2" t="str">
        <f t="shared" si="31"/>
        <v/>
      </c>
      <c r="CJ63" s="2" t="str">
        <f t="shared" si="32"/>
        <v/>
      </c>
      <c r="CK63" s="2" t="str">
        <f t="shared" si="33"/>
        <v/>
      </c>
    </row>
    <row r="64" spans="1:89" x14ac:dyDescent="0.25">
      <c r="B64" s="3" t="s">
        <v>14</v>
      </c>
      <c r="C64" s="3">
        <v>6</v>
      </c>
      <c r="D64" s="4">
        <v>41292</v>
      </c>
      <c r="E64" s="3">
        <v>2</v>
      </c>
      <c r="F64" s="4">
        <v>41331</v>
      </c>
      <c r="G64" s="4">
        <v>41344</v>
      </c>
      <c r="H64" s="5">
        <v>0.65</v>
      </c>
      <c r="I64" s="5">
        <v>0.75</v>
      </c>
      <c r="J64" s="5">
        <v>0.65</v>
      </c>
      <c r="K64" s="5">
        <v>0.6</v>
      </c>
      <c r="L64" s="3">
        <v>0.36</v>
      </c>
      <c r="M64" s="3" t="s">
        <v>13</v>
      </c>
      <c r="N64" s="3">
        <v>1</v>
      </c>
      <c r="P64" s="1" t="str">
        <f t="shared" si="5"/>
        <v/>
      </c>
      <c r="R64" s="5"/>
      <c r="S64" s="5"/>
      <c r="T64" s="5"/>
      <c r="U64" s="5"/>
      <c r="V64" s="5"/>
      <c r="X64" s="1" t="str">
        <f t="shared" si="34"/>
        <v/>
      </c>
      <c r="Z64" s="55" t="str">
        <f t="shared" si="6"/>
        <v/>
      </c>
      <c r="AA64" s="55" t="str">
        <f t="shared" si="7"/>
        <v/>
      </c>
      <c r="AB64" s="55" t="str">
        <f t="shared" si="8"/>
        <v/>
      </c>
      <c r="AC64" s="55" t="str">
        <f t="shared" si="9"/>
        <v/>
      </c>
      <c r="AD64" s="55" t="str">
        <f t="shared" si="10"/>
        <v/>
      </c>
      <c r="AG64" s="55" t="str">
        <f t="shared" si="65"/>
        <v/>
      </c>
      <c r="AH64" s="55" t="str">
        <f t="shared" si="65"/>
        <v/>
      </c>
      <c r="AI64" s="55" t="str">
        <f t="shared" si="65"/>
        <v/>
      </c>
      <c r="AL64" s="55" t="str">
        <f t="shared" si="35"/>
        <v/>
      </c>
      <c r="AM64" s="55" t="str">
        <f t="shared" si="35"/>
        <v/>
      </c>
      <c r="AN64" s="55" t="str">
        <f t="shared" si="35"/>
        <v/>
      </c>
      <c r="AQ64" s="2" t="str">
        <f t="shared" si="36"/>
        <v/>
      </c>
      <c r="AR64" s="2" t="str">
        <f t="shared" si="13"/>
        <v/>
      </c>
      <c r="AS64" s="2" t="str">
        <f t="shared" si="14"/>
        <v/>
      </c>
      <c r="AV64" s="55" t="str">
        <f t="shared" si="43"/>
        <v/>
      </c>
      <c r="AW64" s="55" t="str">
        <f t="shared" si="44"/>
        <v/>
      </c>
      <c r="AX64" s="55" t="str">
        <f t="shared" si="45"/>
        <v/>
      </c>
      <c r="AY64" s="55" t="str">
        <f t="shared" si="18"/>
        <v/>
      </c>
      <c r="AZ64" s="55" t="str">
        <f t="shared" si="46"/>
        <v/>
      </c>
      <c r="BA64" s="55" t="str">
        <f t="shared" si="20"/>
        <v/>
      </c>
      <c r="BE64" s="55" t="str">
        <f t="shared" si="21"/>
        <v/>
      </c>
      <c r="BF64" s="55" t="str">
        <f t="shared" si="22"/>
        <v/>
      </c>
      <c r="BG64" s="55" t="str">
        <f t="shared" si="23"/>
        <v/>
      </c>
      <c r="BL64" s="2" t="str">
        <f t="shared" si="67"/>
        <v/>
      </c>
      <c r="BM64" s="2" t="str">
        <f t="shared" si="67"/>
        <v/>
      </c>
      <c r="BN64" s="2" t="str">
        <f t="shared" si="67"/>
        <v/>
      </c>
      <c r="BO64" s="2" t="str">
        <f t="shared" si="67"/>
        <v/>
      </c>
      <c r="BP64" s="2" t="str">
        <f t="shared" si="67"/>
        <v/>
      </c>
      <c r="BS64" s="2" t="str">
        <f t="shared" si="68"/>
        <v/>
      </c>
      <c r="BT64" s="2" t="str">
        <f t="shared" si="68"/>
        <v/>
      </c>
      <c r="BU64" s="2" t="str">
        <f t="shared" si="68"/>
        <v/>
      </c>
      <c r="BV64" s="2" t="str">
        <f t="shared" si="68"/>
        <v/>
      </c>
      <c r="BW64" s="2" t="str">
        <f t="shared" si="68"/>
        <v/>
      </c>
      <c r="BZ64" s="2" t="str">
        <f t="shared" si="39"/>
        <v/>
      </c>
      <c r="CA64" s="2" t="str">
        <f t="shared" si="26"/>
        <v/>
      </c>
      <c r="CB64" s="2" t="str">
        <f t="shared" si="27"/>
        <v/>
      </c>
      <c r="CC64" s="2" t="str">
        <f t="shared" si="28"/>
        <v/>
      </c>
      <c r="CD64" s="2" t="str">
        <f t="shared" si="29"/>
        <v/>
      </c>
      <c r="CG64" s="2" t="str">
        <f t="shared" si="40"/>
        <v/>
      </c>
      <c r="CH64" s="2" t="str">
        <f t="shared" si="30"/>
        <v/>
      </c>
      <c r="CI64" s="2" t="str">
        <f t="shared" si="31"/>
        <v/>
      </c>
      <c r="CJ64" s="2" t="str">
        <f t="shared" si="32"/>
        <v/>
      </c>
      <c r="CK64" s="2" t="str">
        <f t="shared" si="33"/>
        <v/>
      </c>
    </row>
    <row r="65" spans="1:89" s="21" customFormat="1" x14ac:dyDescent="0.25">
      <c r="A65" s="16"/>
      <c r="B65" s="17" t="s">
        <v>15</v>
      </c>
      <c r="C65" s="17">
        <v>6</v>
      </c>
      <c r="D65" s="19">
        <v>41292</v>
      </c>
      <c r="E65" s="17">
        <v>2</v>
      </c>
      <c r="F65" s="19">
        <v>41331</v>
      </c>
      <c r="G65" s="19">
        <v>41346</v>
      </c>
      <c r="H65" s="20">
        <v>0.7</v>
      </c>
      <c r="I65" s="20">
        <v>0.75</v>
      </c>
      <c r="J65" s="20">
        <v>0.5</v>
      </c>
      <c r="K65" s="20">
        <v>0.5</v>
      </c>
      <c r="L65" s="17">
        <v>0.38</v>
      </c>
      <c r="M65" s="17" t="s">
        <v>13</v>
      </c>
      <c r="N65" s="17">
        <v>1</v>
      </c>
      <c r="P65" s="16">
        <f t="shared" si="5"/>
        <v>39</v>
      </c>
      <c r="R65" s="20">
        <f>AVERAGE(H63:H65)</f>
        <v>0.58333333333333337</v>
      </c>
      <c r="S65" s="20">
        <f t="shared" ref="S65:V65" si="72">AVERAGE(I63:I65)</f>
        <v>0.66666666666666663</v>
      </c>
      <c r="T65" s="20">
        <f t="shared" si="72"/>
        <v>0.48333333333333334</v>
      </c>
      <c r="U65" s="20">
        <f t="shared" si="72"/>
        <v>0.46666666666666662</v>
      </c>
      <c r="V65" s="20">
        <f t="shared" si="72"/>
        <v>0.36999999999999994</v>
      </c>
      <c r="X65" s="16">
        <f t="shared" si="34"/>
        <v>0</v>
      </c>
      <c r="Y65" s="65"/>
      <c r="Z65" s="54">
        <f t="shared" si="6"/>
        <v>0.58333333333333337</v>
      </c>
      <c r="AA65" s="54">
        <f t="shared" si="7"/>
        <v>0.66666666666666663</v>
      </c>
      <c r="AB65" s="54">
        <f t="shared" si="8"/>
        <v>0.48333333333333334</v>
      </c>
      <c r="AC65" s="54">
        <f t="shared" si="9"/>
        <v>0.46666666666666662</v>
      </c>
      <c r="AD65" s="54">
        <f t="shared" si="10"/>
        <v>0.36999999999999994</v>
      </c>
      <c r="AF65" s="71"/>
      <c r="AG65" s="54" t="str">
        <f t="shared" si="65"/>
        <v/>
      </c>
      <c r="AH65" s="54">
        <f t="shared" si="65"/>
        <v>0.66666666666666663</v>
      </c>
      <c r="AI65" s="54" t="str">
        <f t="shared" si="65"/>
        <v/>
      </c>
      <c r="AL65" s="54" t="str">
        <f t="shared" si="35"/>
        <v/>
      </c>
      <c r="AM65" s="54">
        <f t="shared" si="35"/>
        <v>0.36999999999999994</v>
      </c>
      <c r="AN65" s="54" t="str">
        <f t="shared" si="35"/>
        <v/>
      </c>
      <c r="AQ65" s="21" t="str">
        <f t="shared" si="36"/>
        <v/>
      </c>
      <c r="AR65" s="21" t="str">
        <f t="shared" si="13"/>
        <v>ICPM</v>
      </c>
      <c r="AS65" s="21" t="str">
        <f t="shared" si="14"/>
        <v/>
      </c>
      <c r="AT65" s="81"/>
      <c r="AV65" s="54">
        <f t="shared" si="43"/>
        <v>0.66666666666666663</v>
      </c>
      <c r="AW65" s="54">
        <f t="shared" si="44"/>
        <v>0.36999999999999994</v>
      </c>
      <c r="AX65" s="54">
        <f t="shared" si="45"/>
        <v>0.66666666666666663</v>
      </c>
      <c r="AY65" s="54">
        <f t="shared" si="18"/>
        <v>0.36999999999999994</v>
      </c>
      <c r="AZ65" s="54" t="str">
        <f t="shared" si="46"/>
        <v/>
      </c>
      <c r="BA65" s="54" t="str">
        <f t="shared" si="20"/>
        <v/>
      </c>
      <c r="BE65" s="54">
        <f t="shared" si="21"/>
        <v>-0.29666666666666669</v>
      </c>
      <c r="BF65" s="54">
        <f t="shared" si="22"/>
        <v>-0.29666666666666669</v>
      </c>
      <c r="BG65" s="54" t="str">
        <f t="shared" si="23"/>
        <v/>
      </c>
      <c r="BI65" s="81"/>
      <c r="BL65" s="21" t="str">
        <f t="shared" si="67"/>
        <v/>
      </c>
      <c r="BM65" s="21" t="str">
        <f t="shared" si="67"/>
        <v/>
      </c>
      <c r="BN65" s="21" t="str">
        <f t="shared" si="67"/>
        <v/>
      </c>
      <c r="BO65" s="21">
        <f t="shared" si="67"/>
        <v>0.66666666666666663</v>
      </c>
      <c r="BP65" s="21" t="str">
        <f t="shared" si="67"/>
        <v/>
      </c>
      <c r="BS65" s="21" t="str">
        <f t="shared" si="68"/>
        <v/>
      </c>
      <c r="BT65" s="21">
        <f t="shared" si="68"/>
        <v>0.36999999999999994</v>
      </c>
      <c r="BU65" s="21" t="str">
        <f t="shared" si="68"/>
        <v/>
      </c>
      <c r="BV65" s="21" t="str">
        <f t="shared" si="68"/>
        <v/>
      </c>
      <c r="BW65" s="21" t="str">
        <f t="shared" si="68"/>
        <v/>
      </c>
      <c r="BZ65" s="21" t="str">
        <f t="shared" si="39"/>
        <v/>
      </c>
      <c r="CA65" s="21" t="str">
        <f t="shared" si="26"/>
        <v/>
      </c>
      <c r="CB65" s="21" t="str">
        <f t="shared" si="27"/>
        <v/>
      </c>
      <c r="CC65" s="21">
        <f t="shared" si="28"/>
        <v>0</v>
      </c>
      <c r="CD65" s="21" t="str">
        <f t="shared" si="29"/>
        <v/>
      </c>
      <c r="CG65" s="21" t="str">
        <f t="shared" si="40"/>
        <v/>
      </c>
      <c r="CH65" s="21">
        <f t="shared" si="30"/>
        <v>0</v>
      </c>
      <c r="CI65" s="21" t="str">
        <f t="shared" si="31"/>
        <v/>
      </c>
      <c r="CJ65" s="21" t="str">
        <f t="shared" si="32"/>
        <v/>
      </c>
      <c r="CK65" s="21" t="str">
        <f t="shared" si="33"/>
        <v/>
      </c>
    </row>
    <row r="66" spans="1:89" x14ac:dyDescent="0.25">
      <c r="A66" s="1">
        <v>20</v>
      </c>
      <c r="B66" s="3" t="s">
        <v>12</v>
      </c>
      <c r="C66" s="3">
        <v>6</v>
      </c>
      <c r="D66" s="4">
        <v>41292</v>
      </c>
      <c r="E66" s="3">
        <v>3</v>
      </c>
      <c r="F66" s="4">
        <v>41331</v>
      </c>
      <c r="G66" s="4">
        <v>41339</v>
      </c>
      <c r="H66" s="5">
        <v>0.8</v>
      </c>
      <c r="I66" s="5">
        <v>0.9</v>
      </c>
      <c r="J66" s="5">
        <v>0.9</v>
      </c>
      <c r="K66" s="5">
        <v>0.9</v>
      </c>
      <c r="L66" s="3">
        <v>0.26</v>
      </c>
      <c r="M66" s="3" t="s">
        <v>13</v>
      </c>
      <c r="N66" s="3">
        <v>1</v>
      </c>
      <c r="P66" s="1" t="str">
        <f t="shared" si="5"/>
        <v/>
      </c>
      <c r="R66" s="5"/>
      <c r="S66" s="5"/>
      <c r="T66" s="5"/>
      <c r="U66" s="5"/>
      <c r="V66" s="5"/>
      <c r="X66" s="1" t="str">
        <f t="shared" si="34"/>
        <v/>
      </c>
      <c r="Z66" s="55" t="str">
        <f t="shared" si="6"/>
        <v/>
      </c>
      <c r="AA66" s="55" t="str">
        <f t="shared" si="7"/>
        <v/>
      </c>
      <c r="AB66" s="55" t="str">
        <f t="shared" si="8"/>
        <v/>
      </c>
      <c r="AC66" s="55" t="str">
        <f t="shared" si="9"/>
        <v/>
      </c>
      <c r="AD66" s="55" t="str">
        <f t="shared" si="10"/>
        <v/>
      </c>
      <c r="AG66" s="55" t="str">
        <f t="shared" si="65"/>
        <v/>
      </c>
      <c r="AH66" s="55" t="str">
        <f t="shared" si="65"/>
        <v/>
      </c>
      <c r="AI66" s="55" t="str">
        <f t="shared" si="65"/>
        <v/>
      </c>
      <c r="AL66" s="55" t="str">
        <f t="shared" si="35"/>
        <v/>
      </c>
      <c r="AM66" s="55" t="str">
        <f t="shared" si="35"/>
        <v/>
      </c>
      <c r="AN66" s="55" t="str">
        <f t="shared" si="35"/>
        <v/>
      </c>
      <c r="AQ66" s="2" t="str">
        <f t="shared" si="36"/>
        <v/>
      </c>
      <c r="AR66" s="2" t="str">
        <f t="shared" si="13"/>
        <v/>
      </c>
      <c r="AS66" s="2" t="str">
        <f t="shared" si="14"/>
        <v/>
      </c>
      <c r="AV66" s="55" t="str">
        <f t="shared" si="43"/>
        <v/>
      </c>
      <c r="AW66" s="55" t="str">
        <f t="shared" si="44"/>
        <v/>
      </c>
      <c r="AX66" s="55" t="str">
        <f t="shared" si="45"/>
        <v/>
      </c>
      <c r="AY66" s="55" t="str">
        <f t="shared" si="18"/>
        <v/>
      </c>
      <c r="AZ66" s="55" t="str">
        <f t="shared" si="46"/>
        <v/>
      </c>
      <c r="BA66" s="55" t="str">
        <f t="shared" si="20"/>
        <v/>
      </c>
      <c r="BE66" s="55" t="str">
        <f t="shared" si="21"/>
        <v/>
      </c>
      <c r="BF66" s="55" t="str">
        <f t="shared" si="22"/>
        <v/>
      </c>
      <c r="BG66" s="55" t="str">
        <f t="shared" si="23"/>
        <v/>
      </c>
      <c r="BL66" s="2" t="str">
        <f t="shared" si="67"/>
        <v/>
      </c>
      <c r="BM66" s="2" t="str">
        <f t="shared" si="67"/>
        <v/>
      </c>
      <c r="BN66" s="2" t="str">
        <f t="shared" si="67"/>
        <v/>
      </c>
      <c r="BO66" s="2" t="str">
        <f t="shared" si="67"/>
        <v/>
      </c>
      <c r="BP66" s="2" t="str">
        <f t="shared" si="67"/>
        <v/>
      </c>
      <c r="BS66" s="2" t="str">
        <f t="shared" si="68"/>
        <v/>
      </c>
      <c r="BT66" s="2" t="str">
        <f t="shared" si="68"/>
        <v/>
      </c>
      <c r="BU66" s="2" t="str">
        <f t="shared" si="68"/>
        <v/>
      </c>
      <c r="BV66" s="2" t="str">
        <f t="shared" si="68"/>
        <v/>
      </c>
      <c r="BW66" s="2" t="str">
        <f t="shared" si="68"/>
        <v/>
      </c>
      <c r="BZ66" s="2" t="str">
        <f t="shared" si="39"/>
        <v/>
      </c>
      <c r="CA66" s="2" t="str">
        <f t="shared" si="26"/>
        <v/>
      </c>
      <c r="CB66" s="2" t="str">
        <f t="shared" si="27"/>
        <v/>
      </c>
      <c r="CC66" s="2" t="str">
        <f t="shared" si="28"/>
        <v/>
      </c>
      <c r="CD66" s="2" t="str">
        <f t="shared" si="29"/>
        <v/>
      </c>
      <c r="CG66" s="2" t="str">
        <f t="shared" si="40"/>
        <v/>
      </c>
      <c r="CH66" s="2" t="str">
        <f t="shared" si="30"/>
        <v/>
      </c>
      <c r="CI66" s="2" t="str">
        <f t="shared" si="31"/>
        <v/>
      </c>
      <c r="CJ66" s="2" t="str">
        <f t="shared" si="32"/>
        <v/>
      </c>
      <c r="CK66" s="2" t="str">
        <f t="shared" si="33"/>
        <v/>
      </c>
    </row>
    <row r="67" spans="1:89" x14ac:dyDescent="0.25">
      <c r="B67" s="3" t="s">
        <v>14</v>
      </c>
      <c r="C67" s="3">
        <v>6</v>
      </c>
      <c r="D67" s="4">
        <v>41292</v>
      </c>
      <c r="E67" s="3">
        <v>3</v>
      </c>
      <c r="F67" s="4">
        <v>41331</v>
      </c>
      <c r="G67" s="4">
        <v>41344</v>
      </c>
      <c r="H67" s="5">
        <v>0.4</v>
      </c>
      <c r="I67" s="5">
        <v>0.2</v>
      </c>
      <c r="J67" s="5">
        <v>0.2</v>
      </c>
      <c r="K67" s="5">
        <v>0.4</v>
      </c>
      <c r="L67" s="3">
        <v>0.27</v>
      </c>
      <c r="M67" s="3" t="s">
        <v>13</v>
      </c>
      <c r="N67" s="3">
        <v>1</v>
      </c>
      <c r="P67" s="1" t="str">
        <f t="shared" si="5"/>
        <v/>
      </c>
      <c r="R67" s="5"/>
      <c r="S67" s="5"/>
      <c r="T67" s="5"/>
      <c r="U67" s="5"/>
      <c r="V67" s="5"/>
      <c r="X67" s="1" t="str">
        <f t="shared" si="34"/>
        <v/>
      </c>
      <c r="Z67" s="55" t="str">
        <f t="shared" si="6"/>
        <v/>
      </c>
      <c r="AA67" s="55" t="str">
        <f t="shared" si="7"/>
        <v/>
      </c>
      <c r="AB67" s="55" t="str">
        <f t="shared" si="8"/>
        <v/>
      </c>
      <c r="AC67" s="55" t="str">
        <f t="shared" si="9"/>
        <v/>
      </c>
      <c r="AD67" s="55" t="str">
        <f t="shared" si="10"/>
        <v/>
      </c>
      <c r="AG67" s="55" t="str">
        <f t="shared" ref="AG67:AI86" si="73">IF($S67="","",IF(AND($P67&gt;AG$2,$P67&lt;AG$3),$S67,""))</f>
        <v/>
      </c>
      <c r="AH67" s="55" t="str">
        <f t="shared" si="73"/>
        <v/>
      </c>
      <c r="AI67" s="55" t="str">
        <f t="shared" si="73"/>
        <v/>
      </c>
      <c r="AL67" s="55" t="str">
        <f t="shared" si="35"/>
        <v/>
      </c>
      <c r="AM67" s="55" t="str">
        <f t="shared" si="35"/>
        <v/>
      </c>
      <c r="AN67" s="55" t="str">
        <f t="shared" si="35"/>
        <v/>
      </c>
      <c r="AQ67" s="2" t="str">
        <f t="shared" si="36"/>
        <v/>
      </c>
      <c r="AR67" s="2" t="str">
        <f t="shared" si="13"/>
        <v/>
      </c>
      <c r="AS67" s="2" t="str">
        <f t="shared" si="14"/>
        <v/>
      </c>
      <c r="AV67" s="55" t="str">
        <f t="shared" si="43"/>
        <v/>
      </c>
      <c r="AW67" s="55" t="str">
        <f t="shared" si="44"/>
        <v/>
      </c>
      <c r="AX67" s="55" t="str">
        <f t="shared" si="45"/>
        <v/>
      </c>
      <c r="AY67" s="55" t="str">
        <f t="shared" si="18"/>
        <v/>
      </c>
      <c r="AZ67" s="55" t="str">
        <f t="shared" si="46"/>
        <v/>
      </c>
      <c r="BA67" s="55" t="str">
        <f t="shared" si="20"/>
        <v/>
      </c>
      <c r="BE67" s="55" t="str">
        <f t="shared" si="21"/>
        <v/>
      </c>
      <c r="BF67" s="55" t="str">
        <f t="shared" si="22"/>
        <v/>
      </c>
      <c r="BG67" s="55" t="str">
        <f t="shared" si="23"/>
        <v/>
      </c>
      <c r="BL67" s="2" t="str">
        <f t="shared" si="67"/>
        <v/>
      </c>
      <c r="BM67" s="2" t="str">
        <f t="shared" si="67"/>
        <v/>
      </c>
      <c r="BN67" s="2" t="str">
        <f t="shared" si="67"/>
        <v/>
      </c>
      <c r="BO67" s="2" t="str">
        <f t="shared" si="67"/>
        <v/>
      </c>
      <c r="BP67" s="2" t="str">
        <f t="shared" si="67"/>
        <v/>
      </c>
      <c r="BS67" s="2" t="str">
        <f t="shared" si="68"/>
        <v/>
      </c>
      <c r="BT67" s="2" t="str">
        <f t="shared" si="68"/>
        <v/>
      </c>
      <c r="BU67" s="2" t="str">
        <f t="shared" si="68"/>
        <v/>
      </c>
      <c r="BV67" s="2" t="str">
        <f t="shared" si="68"/>
        <v/>
      </c>
      <c r="BW67" s="2" t="str">
        <f t="shared" si="68"/>
        <v/>
      </c>
      <c r="BZ67" s="2" t="str">
        <f t="shared" si="39"/>
        <v/>
      </c>
      <c r="CA67" s="2" t="str">
        <f t="shared" si="26"/>
        <v/>
      </c>
      <c r="CB67" s="2" t="str">
        <f t="shared" si="27"/>
        <v/>
      </c>
      <c r="CC67" s="2" t="str">
        <f t="shared" si="28"/>
        <v/>
      </c>
      <c r="CD67" s="2" t="str">
        <f t="shared" si="29"/>
        <v/>
      </c>
      <c r="CG67" s="2" t="str">
        <f t="shared" si="40"/>
        <v/>
      </c>
      <c r="CH67" s="2" t="str">
        <f t="shared" si="30"/>
        <v/>
      </c>
      <c r="CI67" s="2" t="str">
        <f t="shared" si="31"/>
        <v/>
      </c>
      <c r="CJ67" s="2" t="str">
        <f t="shared" si="32"/>
        <v/>
      </c>
      <c r="CK67" s="2" t="str">
        <f t="shared" si="33"/>
        <v/>
      </c>
    </row>
    <row r="68" spans="1:89" s="21" customFormat="1" x14ac:dyDescent="0.25">
      <c r="A68" s="16"/>
      <c r="B68" s="17" t="s">
        <v>15</v>
      </c>
      <c r="C68" s="17">
        <v>6</v>
      </c>
      <c r="D68" s="19">
        <v>41292</v>
      </c>
      <c r="E68" s="17">
        <v>3</v>
      </c>
      <c r="F68" s="19">
        <v>41331</v>
      </c>
      <c r="G68" s="19">
        <v>41346</v>
      </c>
      <c r="H68" s="20">
        <v>1</v>
      </c>
      <c r="I68" s="20">
        <v>1</v>
      </c>
      <c r="J68" s="20">
        <v>1</v>
      </c>
      <c r="K68" s="20">
        <v>1</v>
      </c>
      <c r="L68" s="17">
        <v>0.24</v>
      </c>
      <c r="M68" s="17" t="s">
        <v>13</v>
      </c>
      <c r="N68" s="17">
        <v>1</v>
      </c>
      <c r="P68" s="16">
        <f t="shared" ref="P68:P131" si="74">IF(R68="","",F68-D68)</f>
        <v>39</v>
      </c>
      <c r="R68" s="20">
        <f>AVERAGE(H66:H68)</f>
        <v>0.73333333333333339</v>
      </c>
      <c r="S68" s="20">
        <f t="shared" ref="S68:V68" si="75">AVERAGE(I66:I68)</f>
        <v>0.70000000000000007</v>
      </c>
      <c r="T68" s="20">
        <f t="shared" si="75"/>
        <v>0.70000000000000007</v>
      </c>
      <c r="U68" s="20">
        <f t="shared" si="75"/>
        <v>0.76666666666666661</v>
      </c>
      <c r="V68" s="20">
        <f t="shared" si="75"/>
        <v>0.25666666666666665</v>
      </c>
      <c r="X68" s="16">
        <f t="shared" si="34"/>
        <v>0</v>
      </c>
      <c r="Y68" s="65"/>
      <c r="Z68" s="54">
        <f t="shared" ref="Z68:Z131" si="76">IF(R68="","",ABS(R68-$X68))</f>
        <v>0.73333333333333339</v>
      </c>
      <c r="AA68" s="54">
        <f t="shared" ref="AA68:AA131" si="77">IF(S68="","",ABS(S68-$X68))</f>
        <v>0.70000000000000007</v>
      </c>
      <c r="AB68" s="54">
        <f t="shared" ref="AB68:AB131" si="78">IF(T68="","",ABS(T68-$X68))</f>
        <v>0.70000000000000007</v>
      </c>
      <c r="AC68" s="54">
        <f t="shared" ref="AC68:AC131" si="79">IF(U68="","",ABS(U68-$X68))</f>
        <v>0.76666666666666661</v>
      </c>
      <c r="AD68" s="54">
        <f t="shared" ref="AD68:AD131" si="80">IF(V68="","",ABS(V68-$X68))</f>
        <v>0.25666666666666665</v>
      </c>
      <c r="AF68" s="71"/>
      <c r="AG68" s="54" t="str">
        <f t="shared" si="73"/>
        <v/>
      </c>
      <c r="AH68" s="54">
        <f t="shared" si="73"/>
        <v>0.70000000000000007</v>
      </c>
      <c r="AI68" s="54" t="str">
        <f t="shared" si="73"/>
        <v/>
      </c>
      <c r="AL68" s="54" t="str">
        <f t="shared" si="35"/>
        <v/>
      </c>
      <c r="AM68" s="54">
        <f t="shared" si="35"/>
        <v>0.25666666666666665</v>
      </c>
      <c r="AN68" s="54" t="str">
        <f t="shared" si="35"/>
        <v/>
      </c>
      <c r="AQ68" s="21" t="str">
        <f t="shared" si="36"/>
        <v/>
      </c>
      <c r="AR68" s="21" t="str">
        <f t="shared" ref="AR68:AR131" si="81">IF(AM68="","",IF(AH68&lt;AM68,"Imput","ICPM"))</f>
        <v>ICPM</v>
      </c>
      <c r="AS68" s="21" t="str">
        <f t="shared" ref="AS68:AS131" si="82">IF(AN68="","",IF(AI68&lt;AN68,"Imput","ICPM"))</f>
        <v/>
      </c>
      <c r="AT68" s="81"/>
      <c r="AV68" s="54">
        <f t="shared" si="43"/>
        <v>0.70000000000000007</v>
      </c>
      <c r="AW68" s="54">
        <f t="shared" si="44"/>
        <v>0.25666666666666665</v>
      </c>
      <c r="AX68" s="54">
        <f t="shared" si="45"/>
        <v>0.70000000000000007</v>
      </c>
      <c r="AY68" s="54">
        <f t="shared" ref="AY68:AY131" si="83">IF(AW68="","",IF($N68=1,AW68,""))</f>
        <v>0.25666666666666665</v>
      </c>
      <c r="AZ68" s="54" t="str">
        <f t="shared" si="46"/>
        <v/>
      </c>
      <c r="BA68" s="54" t="str">
        <f t="shared" ref="BA68:BA131" si="84">IF(AW68="","",IF($N68=0,AW68,""))</f>
        <v/>
      </c>
      <c r="BE68" s="54">
        <f t="shared" ref="BE68:BE131" si="85">IF(AD68="","",AD68-AA68)</f>
        <v>-0.44333333333333341</v>
      </c>
      <c r="BF68" s="54">
        <f t="shared" ref="BF68:BF131" si="86">IF(AD68="","",IF(N68=1,BE68,""))</f>
        <v>-0.44333333333333341</v>
      </c>
      <c r="BG68" s="54" t="str">
        <f t="shared" ref="BG68:BG131" si="87">IF(AD68="","",IF(N68=0,BE68,""))</f>
        <v/>
      </c>
      <c r="BI68" s="81"/>
      <c r="BL68" s="21" t="str">
        <f t="shared" si="67"/>
        <v/>
      </c>
      <c r="BM68" s="21" t="str">
        <f t="shared" si="67"/>
        <v/>
      </c>
      <c r="BN68" s="21" t="str">
        <f t="shared" si="67"/>
        <v/>
      </c>
      <c r="BO68" s="21">
        <f t="shared" si="67"/>
        <v>0.70000000000000007</v>
      </c>
      <c r="BP68" s="21" t="str">
        <f t="shared" si="67"/>
        <v/>
      </c>
      <c r="BS68" s="21" t="str">
        <f t="shared" si="68"/>
        <v/>
      </c>
      <c r="BT68" s="21">
        <f t="shared" si="68"/>
        <v>0.25666666666666665</v>
      </c>
      <c r="BU68" s="21" t="str">
        <f t="shared" si="68"/>
        <v/>
      </c>
      <c r="BV68" s="21" t="str">
        <f t="shared" si="68"/>
        <v/>
      </c>
      <c r="BW68" s="21" t="str">
        <f t="shared" si="68"/>
        <v/>
      </c>
      <c r="BZ68" s="21" t="str">
        <f t="shared" si="39"/>
        <v/>
      </c>
      <c r="CA68" s="21" t="str">
        <f t="shared" ref="CA68:CA131" si="88">IF(BM68="","",$X68)</f>
        <v/>
      </c>
      <c r="CB68" s="21" t="str">
        <f t="shared" ref="CB68:CB131" si="89">IF(BN68="","",$X68)</f>
        <v/>
      </c>
      <c r="CC68" s="21">
        <f t="shared" ref="CC68:CC131" si="90">IF(BO68="","",$X68)</f>
        <v>0</v>
      </c>
      <c r="CD68" s="21" t="str">
        <f t="shared" ref="CD68:CD131" si="91">IF(BP68="","",$X68)</f>
        <v/>
      </c>
      <c r="CG68" s="21" t="str">
        <f t="shared" si="40"/>
        <v/>
      </c>
      <c r="CH68" s="21">
        <f t="shared" ref="CH68:CH131" si="92">IF(BT68="","",$X68)</f>
        <v>0</v>
      </c>
      <c r="CI68" s="21" t="str">
        <f t="shared" ref="CI68:CI131" si="93">IF(BU68="","",$X68)</f>
        <v/>
      </c>
      <c r="CJ68" s="21" t="str">
        <f t="shared" ref="CJ68:CJ131" si="94">IF(BV68="","",$X68)</f>
        <v/>
      </c>
      <c r="CK68" s="21" t="str">
        <f t="shared" ref="CK68:CK131" si="95">IF(BW68="","",$X68)</f>
        <v/>
      </c>
    </row>
    <row r="69" spans="1:89" x14ac:dyDescent="0.25">
      <c r="A69" s="1">
        <v>21</v>
      </c>
      <c r="B69" s="3" t="s">
        <v>12</v>
      </c>
      <c r="C69" s="3">
        <v>6</v>
      </c>
      <c r="D69" s="4">
        <v>41292</v>
      </c>
      <c r="E69" s="3">
        <v>4</v>
      </c>
      <c r="F69" s="4">
        <v>41331</v>
      </c>
      <c r="G69" s="4">
        <v>41339</v>
      </c>
      <c r="H69" s="5">
        <v>0.8</v>
      </c>
      <c r="I69" s="5">
        <v>0.8</v>
      </c>
      <c r="J69" s="5">
        <v>0.7</v>
      </c>
      <c r="K69" s="5">
        <v>0.7</v>
      </c>
      <c r="L69" s="3">
        <v>0.12</v>
      </c>
      <c r="M69" s="3" t="s">
        <v>13</v>
      </c>
      <c r="N69" s="3">
        <v>1</v>
      </c>
      <c r="P69" s="1" t="str">
        <f t="shared" si="74"/>
        <v/>
      </c>
      <c r="R69" s="5"/>
      <c r="S69" s="5"/>
      <c r="T69" s="5"/>
      <c r="U69" s="5"/>
      <c r="V69" s="5"/>
      <c r="X69" s="1" t="str">
        <f t="shared" ref="X69:X132" si="96">IF(V69="","",IF(M69="y",1,0))</f>
        <v/>
      </c>
      <c r="Z69" s="55" t="str">
        <f t="shared" si="76"/>
        <v/>
      </c>
      <c r="AA69" s="55" t="str">
        <f t="shared" si="77"/>
        <v/>
      </c>
      <c r="AB69" s="55" t="str">
        <f t="shared" si="78"/>
        <v/>
      </c>
      <c r="AC69" s="55" t="str">
        <f t="shared" si="79"/>
        <v/>
      </c>
      <c r="AD69" s="55" t="str">
        <f t="shared" si="80"/>
        <v/>
      </c>
      <c r="AG69" s="55" t="str">
        <f t="shared" si="73"/>
        <v/>
      </c>
      <c r="AH69" s="55" t="str">
        <f t="shared" si="73"/>
        <v/>
      </c>
      <c r="AI69" s="55" t="str">
        <f t="shared" si="73"/>
        <v/>
      </c>
      <c r="AL69" s="55" t="str">
        <f t="shared" ref="AL69:AN132" si="97">IF($V69="","",IF(AND($P69&gt;AL$2,$P69&lt;AL$3),$V69,""))</f>
        <v/>
      </c>
      <c r="AM69" s="55" t="str">
        <f t="shared" si="97"/>
        <v/>
      </c>
      <c r="AN69" s="55" t="str">
        <f t="shared" si="97"/>
        <v/>
      </c>
      <c r="AQ69" s="2" t="str">
        <f t="shared" ref="AQ69:AQ132" si="98">IF(AL69="","",IF(AG69&lt;AL69,"Imput","ICPM"))</f>
        <v/>
      </c>
      <c r="AR69" s="2" t="str">
        <f t="shared" si="81"/>
        <v/>
      </c>
      <c r="AS69" s="2" t="str">
        <f t="shared" si="82"/>
        <v/>
      </c>
      <c r="AV69" s="55" t="str">
        <f t="shared" si="43"/>
        <v/>
      </c>
      <c r="AW69" s="55" t="str">
        <f t="shared" si="44"/>
        <v/>
      </c>
      <c r="AX69" s="55" t="str">
        <f t="shared" si="45"/>
        <v/>
      </c>
      <c r="AY69" s="55" t="str">
        <f t="shared" si="83"/>
        <v/>
      </c>
      <c r="AZ69" s="55" t="str">
        <f t="shared" si="46"/>
        <v/>
      </c>
      <c r="BA69" s="55" t="str">
        <f t="shared" si="84"/>
        <v/>
      </c>
      <c r="BE69" s="55" t="str">
        <f t="shared" si="85"/>
        <v/>
      </c>
      <c r="BF69" s="55" t="str">
        <f t="shared" si="86"/>
        <v/>
      </c>
      <c r="BG69" s="55" t="str">
        <f t="shared" si="87"/>
        <v/>
      </c>
      <c r="BL69" s="2" t="str">
        <f t="shared" ref="BL69:BP84" si="99">IF($S69="","",IF(AND($S69&gt;=BL$2,$S69&lt;=BL$3),$S69,""))</f>
        <v/>
      </c>
      <c r="BM69" s="2" t="str">
        <f t="shared" si="99"/>
        <v/>
      </c>
      <c r="BN69" s="2" t="str">
        <f t="shared" si="99"/>
        <v/>
      </c>
      <c r="BO69" s="2" t="str">
        <f t="shared" si="99"/>
        <v/>
      </c>
      <c r="BP69" s="2" t="str">
        <f t="shared" si="99"/>
        <v/>
      </c>
      <c r="BS69" s="2" t="str">
        <f t="shared" ref="BS69:BW84" si="100">IF($V69="","",IF(AND($V69&gt;=BS$2,$V69&lt;=BS$3),$V69,""))</f>
        <v/>
      </c>
      <c r="BT69" s="2" t="str">
        <f t="shared" si="100"/>
        <v/>
      </c>
      <c r="BU69" s="2" t="str">
        <f t="shared" si="100"/>
        <v/>
      </c>
      <c r="BV69" s="2" t="str">
        <f t="shared" si="100"/>
        <v/>
      </c>
      <c r="BW69" s="2" t="str">
        <f t="shared" si="100"/>
        <v/>
      </c>
      <c r="BZ69" s="2" t="str">
        <f t="shared" ref="BZ69:BZ132" si="101">IF(BL69="","",$X69)</f>
        <v/>
      </c>
      <c r="CA69" s="2" t="str">
        <f t="shared" si="88"/>
        <v/>
      </c>
      <c r="CB69" s="2" t="str">
        <f t="shared" si="89"/>
        <v/>
      </c>
      <c r="CC69" s="2" t="str">
        <f t="shared" si="90"/>
        <v/>
      </c>
      <c r="CD69" s="2" t="str">
        <f t="shared" si="91"/>
        <v/>
      </c>
      <c r="CG69" s="2" t="str">
        <f t="shared" ref="CG69:CG132" si="102">IF(BS69="","",$X69)</f>
        <v/>
      </c>
      <c r="CH69" s="2" t="str">
        <f t="shared" si="92"/>
        <v/>
      </c>
      <c r="CI69" s="2" t="str">
        <f t="shared" si="93"/>
        <v/>
      </c>
      <c r="CJ69" s="2" t="str">
        <f t="shared" si="94"/>
        <v/>
      </c>
      <c r="CK69" s="2" t="str">
        <f t="shared" si="95"/>
        <v/>
      </c>
    </row>
    <row r="70" spans="1:89" x14ac:dyDescent="0.25">
      <c r="B70" s="3" t="s">
        <v>14</v>
      </c>
      <c r="C70" s="3">
        <v>6</v>
      </c>
      <c r="D70" s="4">
        <v>41292</v>
      </c>
      <c r="E70" s="3">
        <v>4</v>
      </c>
      <c r="F70" s="4">
        <v>41331</v>
      </c>
      <c r="G70" s="4">
        <v>41344</v>
      </c>
      <c r="H70" s="5">
        <v>0.1</v>
      </c>
      <c r="I70" s="5">
        <v>0.1</v>
      </c>
      <c r="J70" s="5">
        <v>0.05</v>
      </c>
      <c r="K70" s="5">
        <v>0.1</v>
      </c>
      <c r="L70" s="3">
        <v>0.14000000000000001</v>
      </c>
      <c r="M70" s="3" t="s">
        <v>13</v>
      </c>
      <c r="N70" s="3">
        <v>1</v>
      </c>
      <c r="P70" s="1" t="str">
        <f t="shared" si="74"/>
        <v/>
      </c>
      <c r="R70" s="5"/>
      <c r="S70" s="5"/>
      <c r="T70" s="5"/>
      <c r="U70" s="5"/>
      <c r="V70" s="5"/>
      <c r="X70" s="1" t="str">
        <f t="shared" si="96"/>
        <v/>
      </c>
      <c r="Z70" s="55" t="str">
        <f t="shared" si="76"/>
        <v/>
      </c>
      <c r="AA70" s="55" t="str">
        <f t="shared" si="77"/>
        <v/>
      </c>
      <c r="AB70" s="55" t="str">
        <f t="shared" si="78"/>
        <v/>
      </c>
      <c r="AC70" s="55" t="str">
        <f t="shared" si="79"/>
        <v/>
      </c>
      <c r="AD70" s="55" t="str">
        <f t="shared" si="80"/>
        <v/>
      </c>
      <c r="AG70" s="55" t="str">
        <f t="shared" si="73"/>
        <v/>
      </c>
      <c r="AH70" s="55" t="str">
        <f t="shared" si="73"/>
        <v/>
      </c>
      <c r="AI70" s="55" t="str">
        <f t="shared" si="73"/>
        <v/>
      </c>
      <c r="AL70" s="55" t="str">
        <f t="shared" si="97"/>
        <v/>
      </c>
      <c r="AM70" s="55" t="str">
        <f t="shared" si="97"/>
        <v/>
      </c>
      <c r="AN70" s="55" t="str">
        <f t="shared" si="97"/>
        <v/>
      </c>
      <c r="AQ70" s="2" t="str">
        <f t="shared" si="98"/>
        <v/>
      </c>
      <c r="AR70" s="2" t="str">
        <f t="shared" si="81"/>
        <v/>
      </c>
      <c r="AS70" s="2" t="str">
        <f t="shared" si="82"/>
        <v/>
      </c>
      <c r="AV70" s="55" t="str">
        <f t="shared" si="43"/>
        <v/>
      </c>
      <c r="AW70" s="55" t="str">
        <f t="shared" si="44"/>
        <v/>
      </c>
      <c r="AX70" s="55" t="str">
        <f t="shared" si="45"/>
        <v/>
      </c>
      <c r="AY70" s="55" t="str">
        <f t="shared" si="83"/>
        <v/>
      </c>
      <c r="AZ70" s="55" t="str">
        <f t="shared" si="46"/>
        <v/>
      </c>
      <c r="BA70" s="55" t="str">
        <f t="shared" si="84"/>
        <v/>
      </c>
      <c r="BE70" s="55" t="str">
        <f t="shared" si="85"/>
        <v/>
      </c>
      <c r="BF70" s="55" t="str">
        <f t="shared" si="86"/>
        <v/>
      </c>
      <c r="BG70" s="55" t="str">
        <f t="shared" si="87"/>
        <v/>
      </c>
      <c r="BL70" s="2" t="str">
        <f t="shared" si="99"/>
        <v/>
      </c>
      <c r="BM70" s="2" t="str">
        <f t="shared" si="99"/>
        <v/>
      </c>
      <c r="BN70" s="2" t="str">
        <f t="shared" si="99"/>
        <v/>
      </c>
      <c r="BO70" s="2" t="str">
        <f t="shared" si="99"/>
        <v/>
      </c>
      <c r="BP70" s="2" t="str">
        <f t="shared" si="99"/>
        <v/>
      </c>
      <c r="BS70" s="2" t="str">
        <f t="shared" si="100"/>
        <v/>
      </c>
      <c r="BT70" s="2" t="str">
        <f t="shared" si="100"/>
        <v/>
      </c>
      <c r="BU70" s="2" t="str">
        <f t="shared" si="100"/>
        <v/>
      </c>
      <c r="BV70" s="2" t="str">
        <f t="shared" si="100"/>
        <v/>
      </c>
      <c r="BW70" s="2" t="str">
        <f t="shared" si="100"/>
        <v/>
      </c>
      <c r="BZ70" s="2" t="str">
        <f t="shared" si="101"/>
        <v/>
      </c>
      <c r="CA70" s="2" t="str">
        <f t="shared" si="88"/>
        <v/>
      </c>
      <c r="CB70" s="2" t="str">
        <f t="shared" si="89"/>
        <v/>
      </c>
      <c r="CC70" s="2" t="str">
        <f t="shared" si="90"/>
        <v/>
      </c>
      <c r="CD70" s="2" t="str">
        <f t="shared" si="91"/>
        <v/>
      </c>
      <c r="CG70" s="2" t="str">
        <f t="shared" si="102"/>
        <v/>
      </c>
      <c r="CH70" s="2" t="str">
        <f t="shared" si="92"/>
        <v/>
      </c>
      <c r="CI70" s="2" t="str">
        <f t="shared" si="93"/>
        <v/>
      </c>
      <c r="CJ70" s="2" t="str">
        <f t="shared" si="94"/>
        <v/>
      </c>
      <c r="CK70" s="2" t="str">
        <f t="shared" si="95"/>
        <v/>
      </c>
    </row>
    <row r="71" spans="1:89" s="14" customFormat="1" ht="15.75" thickBot="1" x14ac:dyDescent="0.3">
      <c r="A71" s="9"/>
      <c r="B71" s="10" t="s">
        <v>15</v>
      </c>
      <c r="C71" s="10">
        <v>6</v>
      </c>
      <c r="D71" s="12">
        <v>41292</v>
      </c>
      <c r="E71" s="10">
        <v>4</v>
      </c>
      <c r="F71" s="12">
        <v>41331</v>
      </c>
      <c r="G71" s="12">
        <v>41346</v>
      </c>
      <c r="H71" s="13">
        <v>0.2</v>
      </c>
      <c r="I71" s="13">
        <v>0.7</v>
      </c>
      <c r="J71" s="13">
        <v>0.8</v>
      </c>
      <c r="K71" s="13">
        <v>0.8</v>
      </c>
      <c r="L71" s="10">
        <v>0.21</v>
      </c>
      <c r="M71" s="10" t="s">
        <v>13</v>
      </c>
      <c r="N71" s="10">
        <v>1</v>
      </c>
      <c r="P71" s="9">
        <f t="shared" si="74"/>
        <v>39</v>
      </c>
      <c r="R71" s="13">
        <f>AVERAGE(H69:H71)</f>
        <v>0.3666666666666667</v>
      </c>
      <c r="S71" s="13">
        <f t="shared" ref="S71:V71" si="103">AVERAGE(I69:I71)</f>
        <v>0.53333333333333333</v>
      </c>
      <c r="T71" s="13">
        <f t="shared" si="103"/>
        <v>0.51666666666666672</v>
      </c>
      <c r="U71" s="13">
        <f t="shared" si="103"/>
        <v>0.53333333333333333</v>
      </c>
      <c r="V71" s="13">
        <f t="shared" si="103"/>
        <v>0.15666666666666665</v>
      </c>
      <c r="X71" s="9">
        <f t="shared" si="96"/>
        <v>0</v>
      </c>
      <c r="Y71" s="45"/>
      <c r="Z71" s="56">
        <f t="shared" si="76"/>
        <v>0.3666666666666667</v>
      </c>
      <c r="AA71" s="56">
        <f t="shared" si="77"/>
        <v>0.53333333333333333</v>
      </c>
      <c r="AB71" s="56">
        <f t="shared" si="78"/>
        <v>0.51666666666666672</v>
      </c>
      <c r="AC71" s="56">
        <f t="shared" si="79"/>
        <v>0.53333333333333333</v>
      </c>
      <c r="AD71" s="56">
        <f t="shared" si="80"/>
        <v>0.15666666666666665</v>
      </c>
      <c r="AF71" s="73"/>
      <c r="AG71" s="56" t="str">
        <f t="shared" si="73"/>
        <v/>
      </c>
      <c r="AH71" s="56">
        <f t="shared" si="73"/>
        <v>0.53333333333333333</v>
      </c>
      <c r="AI71" s="56" t="str">
        <f t="shared" si="73"/>
        <v/>
      </c>
      <c r="AL71" s="56" t="str">
        <f t="shared" si="97"/>
        <v/>
      </c>
      <c r="AM71" s="56">
        <f t="shared" si="97"/>
        <v>0.15666666666666665</v>
      </c>
      <c r="AN71" s="56" t="str">
        <f t="shared" si="97"/>
        <v/>
      </c>
      <c r="AQ71" s="14" t="str">
        <f t="shared" si="98"/>
        <v/>
      </c>
      <c r="AR71" s="14" t="str">
        <f t="shared" si="81"/>
        <v>ICPM</v>
      </c>
      <c r="AS71" s="14" t="str">
        <f t="shared" si="82"/>
        <v/>
      </c>
      <c r="AT71" s="82"/>
      <c r="AV71" s="56">
        <f t="shared" ref="AV71:AV134" si="104">IF(AA71="","",AA71)</f>
        <v>0.53333333333333333</v>
      </c>
      <c r="AW71" s="56">
        <f t="shared" ref="AW71:AW134" si="105">IF(AD71="","",AD71)</f>
        <v>0.15666666666666665</v>
      </c>
      <c r="AX71" s="56">
        <f t="shared" ref="AX71:AX134" si="106">IF(AV71="","",IF($N71=1,AV71,""))</f>
        <v>0.53333333333333333</v>
      </c>
      <c r="AY71" s="56">
        <f t="shared" si="83"/>
        <v>0.15666666666666665</v>
      </c>
      <c r="AZ71" s="56" t="str">
        <f t="shared" ref="AZ71:AZ134" si="107">IF(AV71="","",IF($N71=0,AV71,""))</f>
        <v/>
      </c>
      <c r="BA71" s="56" t="str">
        <f t="shared" si="84"/>
        <v/>
      </c>
      <c r="BE71" s="56">
        <f t="shared" si="85"/>
        <v>-0.37666666666666671</v>
      </c>
      <c r="BF71" s="56">
        <f t="shared" si="86"/>
        <v>-0.37666666666666671</v>
      </c>
      <c r="BG71" s="56" t="str">
        <f t="shared" si="87"/>
        <v/>
      </c>
      <c r="BI71" s="82"/>
      <c r="BL71" s="14" t="str">
        <f t="shared" si="99"/>
        <v/>
      </c>
      <c r="BM71" s="14" t="str">
        <f t="shared" si="99"/>
        <v/>
      </c>
      <c r="BN71" s="14">
        <f t="shared" si="99"/>
        <v>0.53333333333333333</v>
      </c>
      <c r="BO71" s="14" t="str">
        <f t="shared" si="99"/>
        <v/>
      </c>
      <c r="BP71" s="14" t="str">
        <f t="shared" si="99"/>
        <v/>
      </c>
      <c r="BS71" s="14">
        <f t="shared" si="100"/>
        <v>0.15666666666666665</v>
      </c>
      <c r="BT71" s="14" t="str">
        <f t="shared" si="100"/>
        <v/>
      </c>
      <c r="BU71" s="14" t="str">
        <f t="shared" si="100"/>
        <v/>
      </c>
      <c r="BV71" s="14" t="str">
        <f t="shared" si="100"/>
        <v/>
      </c>
      <c r="BW71" s="14" t="str">
        <f t="shared" si="100"/>
        <v/>
      </c>
      <c r="BZ71" s="14" t="str">
        <f t="shared" si="101"/>
        <v/>
      </c>
      <c r="CA71" s="14" t="str">
        <f t="shared" si="88"/>
        <v/>
      </c>
      <c r="CB71" s="14">
        <f t="shared" si="89"/>
        <v>0</v>
      </c>
      <c r="CC71" s="14" t="str">
        <f t="shared" si="90"/>
        <v/>
      </c>
      <c r="CD71" s="14" t="str">
        <f t="shared" si="91"/>
        <v/>
      </c>
      <c r="CG71" s="14">
        <f t="shared" si="102"/>
        <v>0</v>
      </c>
      <c r="CH71" s="14" t="str">
        <f t="shared" si="92"/>
        <v/>
      </c>
      <c r="CI71" s="14" t="str">
        <f t="shared" si="93"/>
        <v/>
      </c>
      <c r="CJ71" s="14" t="str">
        <f t="shared" si="94"/>
        <v/>
      </c>
      <c r="CK71" s="14" t="str">
        <f t="shared" si="95"/>
        <v/>
      </c>
    </row>
    <row r="72" spans="1:89" x14ac:dyDescent="0.25">
      <c r="A72" s="1">
        <v>22</v>
      </c>
      <c r="B72" s="3" t="s">
        <v>14</v>
      </c>
      <c r="C72" s="3">
        <v>7</v>
      </c>
      <c r="D72" s="4">
        <v>41310</v>
      </c>
      <c r="E72" s="3">
        <v>1</v>
      </c>
      <c r="F72" s="4">
        <v>41359</v>
      </c>
      <c r="G72" s="4">
        <v>41380</v>
      </c>
      <c r="H72" s="5">
        <v>0.75</v>
      </c>
      <c r="I72" s="5">
        <v>0.25</v>
      </c>
      <c r="J72" s="5">
        <v>0.2</v>
      </c>
      <c r="K72" s="5">
        <v>0.25</v>
      </c>
      <c r="L72" s="3">
        <v>0.23</v>
      </c>
      <c r="M72" s="3" t="s">
        <v>13</v>
      </c>
      <c r="N72" s="3">
        <v>1</v>
      </c>
      <c r="P72" s="1" t="str">
        <f t="shared" si="74"/>
        <v/>
      </c>
      <c r="R72" s="5"/>
      <c r="S72" s="5"/>
      <c r="T72" s="5"/>
      <c r="U72" s="5"/>
      <c r="V72" s="5"/>
      <c r="X72" s="1" t="str">
        <f t="shared" si="96"/>
        <v/>
      </c>
      <c r="Z72" s="55" t="str">
        <f t="shared" si="76"/>
        <v/>
      </c>
      <c r="AA72" s="55" t="str">
        <f t="shared" si="77"/>
        <v/>
      </c>
      <c r="AB72" s="55" t="str">
        <f t="shared" si="78"/>
        <v/>
      </c>
      <c r="AC72" s="55" t="str">
        <f t="shared" si="79"/>
        <v/>
      </c>
      <c r="AD72" s="55" t="str">
        <f t="shared" si="80"/>
        <v/>
      </c>
      <c r="AG72" s="55" t="str">
        <f t="shared" si="73"/>
        <v/>
      </c>
      <c r="AH72" s="55" t="str">
        <f t="shared" si="73"/>
        <v/>
      </c>
      <c r="AI72" s="55" t="str">
        <f t="shared" si="73"/>
        <v/>
      </c>
      <c r="AL72" s="55" t="str">
        <f t="shared" si="97"/>
        <v/>
      </c>
      <c r="AM72" s="55" t="str">
        <f t="shared" si="97"/>
        <v/>
      </c>
      <c r="AN72" s="55" t="str">
        <f t="shared" si="97"/>
        <v/>
      </c>
      <c r="AQ72" s="2" t="str">
        <f t="shared" si="98"/>
        <v/>
      </c>
      <c r="AR72" s="2" t="str">
        <f t="shared" si="81"/>
        <v/>
      </c>
      <c r="AS72" s="2" t="str">
        <f t="shared" si="82"/>
        <v/>
      </c>
      <c r="AV72" s="55" t="str">
        <f t="shared" si="104"/>
        <v/>
      </c>
      <c r="AW72" s="55" t="str">
        <f t="shared" si="105"/>
        <v/>
      </c>
      <c r="AX72" s="55" t="str">
        <f t="shared" si="106"/>
        <v/>
      </c>
      <c r="AY72" s="55" t="str">
        <f t="shared" si="83"/>
        <v/>
      </c>
      <c r="AZ72" s="55" t="str">
        <f t="shared" si="107"/>
        <v/>
      </c>
      <c r="BA72" s="55" t="str">
        <f t="shared" si="84"/>
        <v/>
      </c>
      <c r="BE72" s="55" t="str">
        <f t="shared" si="85"/>
        <v/>
      </c>
      <c r="BF72" s="55" t="str">
        <f t="shared" si="86"/>
        <v/>
      </c>
      <c r="BG72" s="55" t="str">
        <f t="shared" si="87"/>
        <v/>
      </c>
      <c r="BL72" s="2" t="str">
        <f t="shared" si="99"/>
        <v/>
      </c>
      <c r="BM72" s="2" t="str">
        <f t="shared" si="99"/>
        <v/>
      </c>
      <c r="BN72" s="2" t="str">
        <f t="shared" si="99"/>
        <v/>
      </c>
      <c r="BO72" s="2" t="str">
        <f t="shared" si="99"/>
        <v/>
      </c>
      <c r="BP72" s="2" t="str">
        <f t="shared" si="99"/>
        <v/>
      </c>
      <c r="BS72" s="2" t="str">
        <f t="shared" si="100"/>
        <v/>
      </c>
      <c r="BT72" s="2" t="str">
        <f t="shared" si="100"/>
        <v/>
      </c>
      <c r="BU72" s="2" t="str">
        <f t="shared" si="100"/>
        <v/>
      </c>
      <c r="BV72" s="2" t="str">
        <f t="shared" si="100"/>
        <v/>
      </c>
      <c r="BW72" s="2" t="str">
        <f t="shared" si="100"/>
        <v/>
      </c>
      <c r="BZ72" s="2" t="str">
        <f t="shared" si="101"/>
        <v/>
      </c>
      <c r="CA72" s="2" t="str">
        <f t="shared" si="88"/>
        <v/>
      </c>
      <c r="CB72" s="2" t="str">
        <f t="shared" si="89"/>
        <v/>
      </c>
      <c r="CC72" s="2" t="str">
        <f t="shared" si="90"/>
        <v/>
      </c>
      <c r="CD72" s="2" t="str">
        <f t="shared" si="91"/>
        <v/>
      </c>
      <c r="CG72" s="2" t="str">
        <f t="shared" si="102"/>
        <v/>
      </c>
      <c r="CH72" s="2" t="str">
        <f t="shared" si="92"/>
        <v/>
      </c>
      <c r="CI72" s="2" t="str">
        <f t="shared" si="93"/>
        <v/>
      </c>
      <c r="CJ72" s="2" t="str">
        <f t="shared" si="94"/>
        <v/>
      </c>
      <c r="CK72" s="2" t="str">
        <f t="shared" si="95"/>
        <v/>
      </c>
    </row>
    <row r="73" spans="1:89" s="21" customFormat="1" x14ac:dyDescent="0.25">
      <c r="A73" s="16"/>
      <c r="B73" s="17" t="s">
        <v>15</v>
      </c>
      <c r="C73" s="17">
        <v>7</v>
      </c>
      <c r="D73" s="19">
        <v>41310</v>
      </c>
      <c r="E73" s="17">
        <v>1</v>
      </c>
      <c r="F73" s="19">
        <v>41359</v>
      </c>
      <c r="G73" s="19">
        <v>41369</v>
      </c>
      <c r="H73" s="20">
        <v>0.8</v>
      </c>
      <c r="I73" s="20">
        <v>0.9</v>
      </c>
      <c r="J73" s="20">
        <v>0.9</v>
      </c>
      <c r="K73" s="20">
        <v>0.7</v>
      </c>
      <c r="L73" s="17">
        <v>0.22</v>
      </c>
      <c r="M73" s="17" t="s">
        <v>13</v>
      </c>
      <c r="N73" s="17">
        <v>1</v>
      </c>
      <c r="P73" s="16">
        <f t="shared" si="74"/>
        <v>49</v>
      </c>
      <c r="R73" s="20">
        <f>AVERAGE(H72:H73)</f>
        <v>0.77500000000000002</v>
      </c>
      <c r="S73" s="20">
        <f t="shared" ref="S73:V73" si="108">AVERAGE(I72:I73)</f>
        <v>0.57499999999999996</v>
      </c>
      <c r="T73" s="20">
        <f t="shared" si="108"/>
        <v>0.55000000000000004</v>
      </c>
      <c r="U73" s="20">
        <f t="shared" si="108"/>
        <v>0.47499999999999998</v>
      </c>
      <c r="V73" s="20">
        <f t="shared" si="108"/>
        <v>0.22500000000000001</v>
      </c>
      <c r="X73" s="16">
        <f t="shared" si="96"/>
        <v>0</v>
      </c>
      <c r="Y73" s="65"/>
      <c r="Z73" s="54">
        <f t="shared" si="76"/>
        <v>0.77500000000000002</v>
      </c>
      <c r="AA73" s="54">
        <f t="shared" si="77"/>
        <v>0.57499999999999996</v>
      </c>
      <c r="AB73" s="54">
        <f t="shared" si="78"/>
        <v>0.55000000000000004</v>
      </c>
      <c r="AC73" s="54">
        <f t="shared" si="79"/>
        <v>0.47499999999999998</v>
      </c>
      <c r="AD73" s="54">
        <f t="shared" si="80"/>
        <v>0.22500000000000001</v>
      </c>
      <c r="AF73" s="71"/>
      <c r="AG73" s="54" t="str">
        <f t="shared" si="73"/>
        <v/>
      </c>
      <c r="AH73" s="54">
        <f t="shared" si="73"/>
        <v>0.57499999999999996</v>
      </c>
      <c r="AI73" s="54" t="str">
        <f t="shared" si="73"/>
        <v/>
      </c>
      <c r="AL73" s="54" t="str">
        <f t="shared" si="97"/>
        <v/>
      </c>
      <c r="AM73" s="54">
        <f t="shared" si="97"/>
        <v>0.22500000000000001</v>
      </c>
      <c r="AN73" s="54" t="str">
        <f t="shared" si="97"/>
        <v/>
      </c>
      <c r="AQ73" s="21" t="str">
        <f t="shared" si="98"/>
        <v/>
      </c>
      <c r="AR73" s="21" t="str">
        <f t="shared" si="81"/>
        <v>ICPM</v>
      </c>
      <c r="AS73" s="21" t="str">
        <f t="shared" si="82"/>
        <v/>
      </c>
      <c r="AT73" s="81"/>
      <c r="AV73" s="54">
        <f t="shared" si="104"/>
        <v>0.57499999999999996</v>
      </c>
      <c r="AW73" s="54">
        <f t="shared" si="105"/>
        <v>0.22500000000000001</v>
      </c>
      <c r="AX73" s="54">
        <f t="shared" si="106"/>
        <v>0.57499999999999996</v>
      </c>
      <c r="AY73" s="54">
        <f t="shared" si="83"/>
        <v>0.22500000000000001</v>
      </c>
      <c r="AZ73" s="54" t="str">
        <f t="shared" si="107"/>
        <v/>
      </c>
      <c r="BA73" s="54" t="str">
        <f t="shared" si="84"/>
        <v/>
      </c>
      <c r="BE73" s="54">
        <f t="shared" si="85"/>
        <v>-0.35</v>
      </c>
      <c r="BF73" s="54">
        <f t="shared" si="86"/>
        <v>-0.35</v>
      </c>
      <c r="BG73" s="54" t="str">
        <f t="shared" si="87"/>
        <v/>
      </c>
      <c r="BI73" s="81"/>
      <c r="BL73" s="21" t="str">
        <f t="shared" si="99"/>
        <v/>
      </c>
      <c r="BM73" s="21" t="str">
        <f t="shared" si="99"/>
        <v/>
      </c>
      <c r="BN73" s="21">
        <f t="shared" si="99"/>
        <v>0.57499999999999996</v>
      </c>
      <c r="BO73" s="21" t="str">
        <f t="shared" si="99"/>
        <v/>
      </c>
      <c r="BP73" s="21" t="str">
        <f t="shared" si="99"/>
        <v/>
      </c>
      <c r="BS73" s="21" t="str">
        <f t="shared" si="100"/>
        <v/>
      </c>
      <c r="BT73" s="21">
        <f t="shared" si="100"/>
        <v>0.22500000000000001</v>
      </c>
      <c r="BU73" s="21" t="str">
        <f t="shared" si="100"/>
        <v/>
      </c>
      <c r="BV73" s="21" t="str">
        <f t="shared" si="100"/>
        <v/>
      </c>
      <c r="BW73" s="21" t="str">
        <f t="shared" si="100"/>
        <v/>
      </c>
      <c r="BZ73" s="21" t="str">
        <f t="shared" si="101"/>
        <v/>
      </c>
      <c r="CA73" s="21" t="str">
        <f t="shared" si="88"/>
        <v/>
      </c>
      <c r="CB73" s="21">
        <f t="shared" si="89"/>
        <v>0</v>
      </c>
      <c r="CC73" s="21" t="str">
        <f t="shared" si="90"/>
        <v/>
      </c>
      <c r="CD73" s="21" t="str">
        <f t="shared" si="91"/>
        <v/>
      </c>
      <c r="CG73" s="21" t="str">
        <f t="shared" si="102"/>
        <v/>
      </c>
      <c r="CH73" s="21">
        <f t="shared" si="92"/>
        <v>0</v>
      </c>
      <c r="CI73" s="21" t="str">
        <f t="shared" si="93"/>
        <v/>
      </c>
      <c r="CJ73" s="21" t="str">
        <f t="shared" si="94"/>
        <v/>
      </c>
      <c r="CK73" s="21" t="str">
        <f t="shared" si="95"/>
        <v/>
      </c>
    </row>
    <row r="74" spans="1:89" x14ac:dyDescent="0.25">
      <c r="A74" s="1">
        <v>23</v>
      </c>
      <c r="B74" s="3" t="s">
        <v>14</v>
      </c>
      <c r="C74" s="3">
        <v>7</v>
      </c>
      <c r="D74" s="4">
        <v>41310</v>
      </c>
      <c r="E74" s="3">
        <v>2</v>
      </c>
      <c r="F74" s="4">
        <v>41359</v>
      </c>
      <c r="G74" s="4">
        <v>41380</v>
      </c>
      <c r="H74" s="5">
        <v>0.2</v>
      </c>
      <c r="I74" s="5">
        <v>0.05</v>
      </c>
      <c r="J74" s="5">
        <v>0.05</v>
      </c>
      <c r="K74" s="5">
        <v>0.05</v>
      </c>
      <c r="L74" s="3">
        <v>0.18</v>
      </c>
      <c r="M74" s="3" t="s">
        <v>13</v>
      </c>
      <c r="N74" s="3">
        <v>1</v>
      </c>
      <c r="P74" s="1" t="str">
        <f t="shared" si="74"/>
        <v/>
      </c>
      <c r="R74" s="5"/>
      <c r="S74" s="5"/>
      <c r="T74" s="5"/>
      <c r="U74" s="5"/>
      <c r="V74" s="5"/>
      <c r="X74" s="1" t="str">
        <f t="shared" si="96"/>
        <v/>
      </c>
      <c r="Z74" s="55" t="str">
        <f t="shared" si="76"/>
        <v/>
      </c>
      <c r="AA74" s="55" t="str">
        <f t="shared" si="77"/>
        <v/>
      </c>
      <c r="AB74" s="55" t="str">
        <f t="shared" si="78"/>
        <v/>
      </c>
      <c r="AC74" s="55" t="str">
        <f t="shared" si="79"/>
        <v/>
      </c>
      <c r="AD74" s="55" t="str">
        <f t="shared" si="80"/>
        <v/>
      </c>
      <c r="AG74" s="55" t="str">
        <f t="shared" si="73"/>
        <v/>
      </c>
      <c r="AH74" s="55" t="str">
        <f t="shared" si="73"/>
        <v/>
      </c>
      <c r="AI74" s="55" t="str">
        <f t="shared" si="73"/>
        <v/>
      </c>
      <c r="AL74" s="55" t="str">
        <f t="shared" si="97"/>
        <v/>
      </c>
      <c r="AM74" s="55" t="str">
        <f t="shared" si="97"/>
        <v/>
      </c>
      <c r="AN74" s="55" t="str">
        <f t="shared" si="97"/>
        <v/>
      </c>
      <c r="AQ74" s="2" t="str">
        <f t="shared" si="98"/>
        <v/>
      </c>
      <c r="AR74" s="2" t="str">
        <f t="shared" si="81"/>
        <v/>
      </c>
      <c r="AS74" s="2" t="str">
        <f t="shared" si="82"/>
        <v/>
      </c>
      <c r="AV74" s="55" t="str">
        <f t="shared" si="104"/>
        <v/>
      </c>
      <c r="AW74" s="55" t="str">
        <f t="shared" si="105"/>
        <v/>
      </c>
      <c r="AX74" s="55" t="str">
        <f t="shared" si="106"/>
        <v/>
      </c>
      <c r="AY74" s="55" t="str">
        <f t="shared" si="83"/>
        <v/>
      </c>
      <c r="AZ74" s="55" t="str">
        <f t="shared" si="107"/>
        <v/>
      </c>
      <c r="BA74" s="55" t="str">
        <f t="shared" si="84"/>
        <v/>
      </c>
      <c r="BE74" s="55" t="str">
        <f t="shared" si="85"/>
        <v/>
      </c>
      <c r="BF74" s="55" t="str">
        <f t="shared" si="86"/>
        <v/>
      </c>
      <c r="BG74" s="55" t="str">
        <f t="shared" si="87"/>
        <v/>
      </c>
      <c r="BL74" s="2" t="str">
        <f t="shared" si="99"/>
        <v/>
      </c>
      <c r="BM74" s="2" t="str">
        <f t="shared" si="99"/>
        <v/>
      </c>
      <c r="BN74" s="2" t="str">
        <f t="shared" si="99"/>
        <v/>
      </c>
      <c r="BO74" s="2" t="str">
        <f t="shared" si="99"/>
        <v/>
      </c>
      <c r="BP74" s="2" t="str">
        <f t="shared" si="99"/>
        <v/>
      </c>
      <c r="BS74" s="2" t="str">
        <f t="shared" si="100"/>
        <v/>
      </c>
      <c r="BT74" s="2" t="str">
        <f t="shared" si="100"/>
        <v/>
      </c>
      <c r="BU74" s="2" t="str">
        <f t="shared" si="100"/>
        <v/>
      </c>
      <c r="BV74" s="2" t="str">
        <f t="shared" si="100"/>
        <v/>
      </c>
      <c r="BW74" s="2" t="str">
        <f t="shared" si="100"/>
        <v/>
      </c>
      <c r="BZ74" s="2" t="str">
        <f t="shared" si="101"/>
        <v/>
      </c>
      <c r="CA74" s="2" t="str">
        <f t="shared" si="88"/>
        <v/>
      </c>
      <c r="CB74" s="2" t="str">
        <f t="shared" si="89"/>
        <v/>
      </c>
      <c r="CC74" s="2" t="str">
        <f t="shared" si="90"/>
        <v/>
      </c>
      <c r="CD74" s="2" t="str">
        <f t="shared" si="91"/>
        <v/>
      </c>
      <c r="CG74" s="2" t="str">
        <f t="shared" si="102"/>
        <v/>
      </c>
      <c r="CH74" s="2" t="str">
        <f t="shared" si="92"/>
        <v/>
      </c>
      <c r="CI74" s="2" t="str">
        <f t="shared" si="93"/>
        <v/>
      </c>
      <c r="CJ74" s="2" t="str">
        <f t="shared" si="94"/>
        <v/>
      </c>
      <c r="CK74" s="2" t="str">
        <f t="shared" si="95"/>
        <v/>
      </c>
    </row>
    <row r="75" spans="1:89" s="21" customFormat="1" x14ac:dyDescent="0.25">
      <c r="A75" s="16"/>
      <c r="B75" s="17" t="s">
        <v>15</v>
      </c>
      <c r="C75" s="17">
        <v>7</v>
      </c>
      <c r="D75" s="19">
        <v>41310</v>
      </c>
      <c r="E75" s="17">
        <v>2</v>
      </c>
      <c r="F75" s="19">
        <v>41359</v>
      </c>
      <c r="G75" s="19">
        <v>41369</v>
      </c>
      <c r="H75" s="20">
        <v>0.75</v>
      </c>
      <c r="I75" s="20">
        <v>0.7</v>
      </c>
      <c r="J75" s="20">
        <v>0.7</v>
      </c>
      <c r="K75" s="20">
        <v>0.5</v>
      </c>
      <c r="L75" s="17">
        <v>0.18</v>
      </c>
      <c r="M75" s="17" t="s">
        <v>13</v>
      </c>
      <c r="N75" s="17">
        <v>1</v>
      </c>
      <c r="P75" s="16">
        <f t="shared" si="74"/>
        <v>49</v>
      </c>
      <c r="R75" s="20">
        <f>AVERAGE(H74:H75)</f>
        <v>0.47499999999999998</v>
      </c>
      <c r="S75" s="20">
        <f t="shared" ref="S75:V75" si="109">AVERAGE(I74:I75)</f>
        <v>0.375</v>
      </c>
      <c r="T75" s="20">
        <f t="shared" si="109"/>
        <v>0.375</v>
      </c>
      <c r="U75" s="20">
        <f t="shared" si="109"/>
        <v>0.27500000000000002</v>
      </c>
      <c r="V75" s="20">
        <f t="shared" si="109"/>
        <v>0.18</v>
      </c>
      <c r="X75" s="16">
        <f t="shared" si="96"/>
        <v>0</v>
      </c>
      <c r="Y75" s="65"/>
      <c r="Z75" s="54">
        <f t="shared" si="76"/>
        <v>0.47499999999999998</v>
      </c>
      <c r="AA75" s="54">
        <f t="shared" si="77"/>
        <v>0.375</v>
      </c>
      <c r="AB75" s="54">
        <f t="shared" si="78"/>
        <v>0.375</v>
      </c>
      <c r="AC75" s="54">
        <f t="shared" si="79"/>
        <v>0.27500000000000002</v>
      </c>
      <c r="AD75" s="54">
        <f t="shared" si="80"/>
        <v>0.18</v>
      </c>
      <c r="AF75" s="71"/>
      <c r="AG75" s="54" t="str">
        <f t="shared" si="73"/>
        <v/>
      </c>
      <c r="AH75" s="54">
        <f t="shared" si="73"/>
        <v>0.375</v>
      </c>
      <c r="AI75" s="54" t="str">
        <f t="shared" si="73"/>
        <v/>
      </c>
      <c r="AL75" s="54" t="str">
        <f t="shared" si="97"/>
        <v/>
      </c>
      <c r="AM75" s="54">
        <f t="shared" si="97"/>
        <v>0.18</v>
      </c>
      <c r="AN75" s="54" t="str">
        <f t="shared" si="97"/>
        <v/>
      </c>
      <c r="AQ75" s="21" t="str">
        <f t="shared" si="98"/>
        <v/>
      </c>
      <c r="AR75" s="21" t="str">
        <f t="shared" si="81"/>
        <v>ICPM</v>
      </c>
      <c r="AS75" s="21" t="str">
        <f t="shared" si="82"/>
        <v/>
      </c>
      <c r="AT75" s="81"/>
      <c r="AV75" s="54">
        <f t="shared" si="104"/>
        <v>0.375</v>
      </c>
      <c r="AW75" s="54">
        <f t="shared" si="105"/>
        <v>0.18</v>
      </c>
      <c r="AX75" s="54">
        <f t="shared" si="106"/>
        <v>0.375</v>
      </c>
      <c r="AY75" s="54">
        <f t="shared" si="83"/>
        <v>0.18</v>
      </c>
      <c r="AZ75" s="54" t="str">
        <f t="shared" si="107"/>
        <v/>
      </c>
      <c r="BA75" s="54" t="str">
        <f t="shared" si="84"/>
        <v/>
      </c>
      <c r="BE75" s="54">
        <f t="shared" si="85"/>
        <v>-0.19500000000000001</v>
      </c>
      <c r="BF75" s="54">
        <f t="shared" si="86"/>
        <v>-0.19500000000000001</v>
      </c>
      <c r="BG75" s="54" t="str">
        <f t="shared" si="87"/>
        <v/>
      </c>
      <c r="BI75" s="81"/>
      <c r="BL75" s="21" t="str">
        <f t="shared" si="99"/>
        <v/>
      </c>
      <c r="BM75" s="21">
        <f t="shared" si="99"/>
        <v>0.375</v>
      </c>
      <c r="BN75" s="21" t="str">
        <f t="shared" si="99"/>
        <v/>
      </c>
      <c r="BO75" s="21" t="str">
        <f t="shared" si="99"/>
        <v/>
      </c>
      <c r="BP75" s="21" t="str">
        <f t="shared" si="99"/>
        <v/>
      </c>
      <c r="BS75" s="21">
        <f t="shared" si="100"/>
        <v>0.18</v>
      </c>
      <c r="BT75" s="21" t="str">
        <f t="shared" si="100"/>
        <v/>
      </c>
      <c r="BU75" s="21" t="str">
        <f t="shared" si="100"/>
        <v/>
      </c>
      <c r="BV75" s="21" t="str">
        <f t="shared" si="100"/>
        <v/>
      </c>
      <c r="BW75" s="21" t="str">
        <f t="shared" si="100"/>
        <v/>
      </c>
      <c r="BZ75" s="21" t="str">
        <f t="shared" si="101"/>
        <v/>
      </c>
      <c r="CA75" s="21">
        <f t="shared" si="88"/>
        <v>0</v>
      </c>
      <c r="CB75" s="21" t="str">
        <f t="shared" si="89"/>
        <v/>
      </c>
      <c r="CC75" s="21" t="str">
        <f t="shared" si="90"/>
        <v/>
      </c>
      <c r="CD75" s="21" t="str">
        <f t="shared" si="91"/>
        <v/>
      </c>
      <c r="CG75" s="21">
        <f t="shared" si="102"/>
        <v>0</v>
      </c>
      <c r="CH75" s="21" t="str">
        <f t="shared" si="92"/>
        <v/>
      </c>
      <c r="CI75" s="21" t="str">
        <f t="shared" si="93"/>
        <v/>
      </c>
      <c r="CJ75" s="21" t="str">
        <f t="shared" si="94"/>
        <v/>
      </c>
      <c r="CK75" s="21" t="str">
        <f t="shared" si="95"/>
        <v/>
      </c>
    </row>
    <row r="76" spans="1:89" x14ac:dyDescent="0.25">
      <c r="A76" s="1">
        <v>24</v>
      </c>
      <c r="B76" s="3" t="s">
        <v>14</v>
      </c>
      <c r="C76" s="3">
        <v>7</v>
      </c>
      <c r="D76" s="4">
        <v>41310</v>
      </c>
      <c r="E76" s="3">
        <v>3</v>
      </c>
      <c r="F76" s="4">
        <v>41359</v>
      </c>
      <c r="G76" s="4">
        <v>41380</v>
      </c>
      <c r="H76" s="5">
        <v>0.5</v>
      </c>
      <c r="I76" s="5">
        <v>0.1</v>
      </c>
      <c r="J76" s="5">
        <v>0.1</v>
      </c>
      <c r="K76" s="5">
        <v>0.2</v>
      </c>
      <c r="L76" s="3">
        <v>0.26</v>
      </c>
      <c r="M76" s="3" t="s">
        <v>13</v>
      </c>
      <c r="N76" s="3">
        <v>1</v>
      </c>
      <c r="P76" s="1" t="str">
        <f t="shared" si="74"/>
        <v/>
      </c>
      <c r="R76" s="5"/>
      <c r="S76" s="5"/>
      <c r="T76" s="5"/>
      <c r="U76" s="5"/>
      <c r="V76" s="5"/>
      <c r="X76" s="1" t="str">
        <f t="shared" si="96"/>
        <v/>
      </c>
      <c r="Z76" s="55" t="str">
        <f t="shared" si="76"/>
        <v/>
      </c>
      <c r="AA76" s="55" t="str">
        <f t="shared" si="77"/>
        <v/>
      </c>
      <c r="AB76" s="55" t="str">
        <f t="shared" si="78"/>
        <v/>
      </c>
      <c r="AC76" s="55" t="str">
        <f t="shared" si="79"/>
        <v/>
      </c>
      <c r="AD76" s="55" t="str">
        <f t="shared" si="80"/>
        <v/>
      </c>
      <c r="AG76" s="55" t="str">
        <f t="shared" si="73"/>
        <v/>
      </c>
      <c r="AH76" s="55" t="str">
        <f t="shared" si="73"/>
        <v/>
      </c>
      <c r="AI76" s="55" t="str">
        <f t="shared" si="73"/>
        <v/>
      </c>
      <c r="AL76" s="55" t="str">
        <f t="shared" si="97"/>
        <v/>
      </c>
      <c r="AM76" s="55" t="str">
        <f t="shared" si="97"/>
        <v/>
      </c>
      <c r="AN76" s="55" t="str">
        <f t="shared" si="97"/>
        <v/>
      </c>
      <c r="AQ76" s="2" t="str">
        <f t="shared" si="98"/>
        <v/>
      </c>
      <c r="AR76" s="2" t="str">
        <f t="shared" si="81"/>
        <v/>
      </c>
      <c r="AS76" s="2" t="str">
        <f t="shared" si="82"/>
        <v/>
      </c>
      <c r="AV76" s="55" t="str">
        <f t="shared" si="104"/>
        <v/>
      </c>
      <c r="AW76" s="55" t="str">
        <f t="shared" si="105"/>
        <v/>
      </c>
      <c r="AX76" s="55" t="str">
        <f t="shared" si="106"/>
        <v/>
      </c>
      <c r="AY76" s="55" t="str">
        <f t="shared" si="83"/>
        <v/>
      </c>
      <c r="AZ76" s="55" t="str">
        <f t="shared" si="107"/>
        <v/>
      </c>
      <c r="BA76" s="55" t="str">
        <f t="shared" si="84"/>
        <v/>
      </c>
      <c r="BE76" s="55" t="str">
        <f t="shared" si="85"/>
        <v/>
      </c>
      <c r="BF76" s="55" t="str">
        <f t="shared" si="86"/>
        <v/>
      </c>
      <c r="BG76" s="55" t="str">
        <f t="shared" si="87"/>
        <v/>
      </c>
      <c r="BL76" s="2" t="str">
        <f t="shared" si="99"/>
        <v/>
      </c>
      <c r="BM76" s="2" t="str">
        <f t="shared" si="99"/>
        <v/>
      </c>
      <c r="BN76" s="2" t="str">
        <f t="shared" si="99"/>
        <v/>
      </c>
      <c r="BO76" s="2" t="str">
        <f t="shared" si="99"/>
        <v/>
      </c>
      <c r="BP76" s="2" t="str">
        <f t="shared" si="99"/>
        <v/>
      </c>
      <c r="BS76" s="2" t="str">
        <f t="shared" si="100"/>
        <v/>
      </c>
      <c r="BT76" s="2" t="str">
        <f t="shared" si="100"/>
        <v/>
      </c>
      <c r="BU76" s="2" t="str">
        <f t="shared" si="100"/>
        <v/>
      </c>
      <c r="BV76" s="2" t="str">
        <f t="shared" si="100"/>
        <v/>
      </c>
      <c r="BW76" s="2" t="str">
        <f t="shared" si="100"/>
        <v/>
      </c>
      <c r="BZ76" s="2" t="str">
        <f t="shared" si="101"/>
        <v/>
      </c>
      <c r="CA76" s="2" t="str">
        <f t="shared" si="88"/>
        <v/>
      </c>
      <c r="CB76" s="2" t="str">
        <f t="shared" si="89"/>
        <v/>
      </c>
      <c r="CC76" s="2" t="str">
        <f t="shared" si="90"/>
        <v/>
      </c>
      <c r="CD76" s="2" t="str">
        <f t="shared" si="91"/>
        <v/>
      </c>
      <c r="CG76" s="2" t="str">
        <f t="shared" si="102"/>
        <v/>
      </c>
      <c r="CH76" s="2" t="str">
        <f t="shared" si="92"/>
        <v/>
      </c>
      <c r="CI76" s="2" t="str">
        <f t="shared" si="93"/>
        <v/>
      </c>
      <c r="CJ76" s="2" t="str">
        <f t="shared" si="94"/>
        <v/>
      </c>
      <c r="CK76" s="2" t="str">
        <f t="shared" si="95"/>
        <v/>
      </c>
    </row>
    <row r="77" spans="1:89" s="14" customFormat="1" ht="15.75" thickBot="1" x14ac:dyDescent="0.3">
      <c r="A77" s="9"/>
      <c r="B77" s="10" t="s">
        <v>15</v>
      </c>
      <c r="C77" s="10">
        <v>7</v>
      </c>
      <c r="D77" s="12">
        <v>41310</v>
      </c>
      <c r="E77" s="10">
        <v>3</v>
      </c>
      <c r="F77" s="12">
        <v>41359</v>
      </c>
      <c r="G77" s="12">
        <v>41369</v>
      </c>
      <c r="H77" s="13">
        <v>0.6</v>
      </c>
      <c r="I77" s="13">
        <v>0.55000000000000004</v>
      </c>
      <c r="J77" s="13">
        <v>0.55000000000000004</v>
      </c>
      <c r="K77" s="13">
        <v>0.5</v>
      </c>
      <c r="L77" s="10">
        <v>0.21</v>
      </c>
      <c r="M77" s="10" t="s">
        <v>13</v>
      </c>
      <c r="N77" s="10">
        <v>1</v>
      </c>
      <c r="P77" s="9">
        <f t="shared" si="74"/>
        <v>49</v>
      </c>
      <c r="R77" s="13">
        <f>AVERAGE(H76:H77)</f>
        <v>0.55000000000000004</v>
      </c>
      <c r="S77" s="13">
        <f t="shared" ref="S77:V77" si="110">AVERAGE(I76:I77)</f>
        <v>0.32500000000000001</v>
      </c>
      <c r="T77" s="13">
        <f t="shared" si="110"/>
        <v>0.32500000000000001</v>
      </c>
      <c r="U77" s="13">
        <f t="shared" si="110"/>
        <v>0.35</v>
      </c>
      <c r="V77" s="13">
        <f t="shared" si="110"/>
        <v>0.23499999999999999</v>
      </c>
      <c r="X77" s="9">
        <f t="shared" si="96"/>
        <v>0</v>
      </c>
      <c r="Y77" s="45"/>
      <c r="Z77" s="56">
        <f t="shared" si="76"/>
        <v>0.55000000000000004</v>
      </c>
      <c r="AA77" s="56">
        <f t="shared" si="77"/>
        <v>0.32500000000000001</v>
      </c>
      <c r="AB77" s="56">
        <f t="shared" si="78"/>
        <v>0.32500000000000001</v>
      </c>
      <c r="AC77" s="56">
        <f t="shared" si="79"/>
        <v>0.35</v>
      </c>
      <c r="AD77" s="56">
        <f t="shared" si="80"/>
        <v>0.23499999999999999</v>
      </c>
      <c r="AF77" s="73"/>
      <c r="AG77" s="56" t="str">
        <f t="shared" si="73"/>
        <v/>
      </c>
      <c r="AH77" s="56">
        <f t="shared" si="73"/>
        <v>0.32500000000000001</v>
      </c>
      <c r="AI77" s="56" t="str">
        <f t="shared" si="73"/>
        <v/>
      </c>
      <c r="AL77" s="56" t="str">
        <f t="shared" si="97"/>
        <v/>
      </c>
      <c r="AM77" s="56">
        <f t="shared" si="97"/>
        <v>0.23499999999999999</v>
      </c>
      <c r="AN77" s="56" t="str">
        <f t="shared" si="97"/>
        <v/>
      </c>
      <c r="AQ77" s="14" t="str">
        <f t="shared" si="98"/>
        <v/>
      </c>
      <c r="AR77" s="14" t="str">
        <f t="shared" si="81"/>
        <v>ICPM</v>
      </c>
      <c r="AS77" s="14" t="str">
        <f t="shared" si="82"/>
        <v/>
      </c>
      <c r="AT77" s="82"/>
      <c r="AV77" s="56">
        <f t="shared" si="104"/>
        <v>0.32500000000000001</v>
      </c>
      <c r="AW77" s="56">
        <f t="shared" si="105"/>
        <v>0.23499999999999999</v>
      </c>
      <c r="AX77" s="56">
        <f t="shared" si="106"/>
        <v>0.32500000000000001</v>
      </c>
      <c r="AY77" s="56">
        <f t="shared" si="83"/>
        <v>0.23499999999999999</v>
      </c>
      <c r="AZ77" s="56" t="str">
        <f t="shared" si="107"/>
        <v/>
      </c>
      <c r="BA77" s="56" t="str">
        <f t="shared" si="84"/>
        <v/>
      </c>
      <c r="BE77" s="56">
        <f t="shared" si="85"/>
        <v>-9.0000000000000024E-2</v>
      </c>
      <c r="BF77" s="56">
        <f t="shared" si="86"/>
        <v>-9.0000000000000024E-2</v>
      </c>
      <c r="BG77" s="56" t="str">
        <f t="shared" si="87"/>
        <v/>
      </c>
      <c r="BI77" s="82"/>
      <c r="BL77" s="14" t="str">
        <f t="shared" si="99"/>
        <v/>
      </c>
      <c r="BM77" s="14">
        <f t="shared" si="99"/>
        <v>0.32500000000000001</v>
      </c>
      <c r="BN77" s="14" t="str">
        <f t="shared" si="99"/>
        <v/>
      </c>
      <c r="BO77" s="14" t="str">
        <f t="shared" si="99"/>
        <v/>
      </c>
      <c r="BP77" s="14" t="str">
        <f t="shared" si="99"/>
        <v/>
      </c>
      <c r="BS77" s="14" t="str">
        <f t="shared" si="100"/>
        <v/>
      </c>
      <c r="BT77" s="14">
        <f t="shared" si="100"/>
        <v>0.23499999999999999</v>
      </c>
      <c r="BU77" s="14" t="str">
        <f t="shared" si="100"/>
        <v/>
      </c>
      <c r="BV77" s="14" t="str">
        <f t="shared" si="100"/>
        <v/>
      </c>
      <c r="BW77" s="14" t="str">
        <f t="shared" si="100"/>
        <v/>
      </c>
      <c r="BZ77" s="14" t="str">
        <f t="shared" si="101"/>
        <v/>
      </c>
      <c r="CA77" s="14">
        <f t="shared" si="88"/>
        <v>0</v>
      </c>
      <c r="CB77" s="14" t="str">
        <f t="shared" si="89"/>
        <v/>
      </c>
      <c r="CC77" s="14" t="str">
        <f t="shared" si="90"/>
        <v/>
      </c>
      <c r="CD77" s="14" t="str">
        <f t="shared" si="91"/>
        <v/>
      </c>
      <c r="CG77" s="14" t="str">
        <f t="shared" si="102"/>
        <v/>
      </c>
      <c r="CH77" s="14">
        <f t="shared" si="92"/>
        <v>0</v>
      </c>
      <c r="CI77" s="14" t="str">
        <f t="shared" si="93"/>
        <v/>
      </c>
      <c r="CJ77" s="14" t="str">
        <f t="shared" si="94"/>
        <v/>
      </c>
      <c r="CK77" s="14" t="str">
        <f t="shared" si="95"/>
        <v/>
      </c>
    </row>
    <row r="78" spans="1:89" x14ac:dyDescent="0.25">
      <c r="A78" s="1">
        <v>25</v>
      </c>
      <c r="B78" s="3" t="s">
        <v>12</v>
      </c>
      <c r="C78" s="3">
        <v>8</v>
      </c>
      <c r="D78" s="4">
        <v>41331</v>
      </c>
      <c r="E78" s="3">
        <v>1</v>
      </c>
      <c r="F78" s="4">
        <v>41373</v>
      </c>
      <c r="G78" s="4">
        <v>41389</v>
      </c>
      <c r="H78" s="5">
        <v>0.5</v>
      </c>
      <c r="I78" s="5">
        <v>0.6</v>
      </c>
      <c r="J78" s="5">
        <v>0.7</v>
      </c>
      <c r="K78" s="5">
        <v>0.7</v>
      </c>
      <c r="L78" s="3">
        <v>0.16</v>
      </c>
      <c r="M78" s="3" t="s">
        <v>13</v>
      </c>
      <c r="N78" s="3">
        <v>1</v>
      </c>
      <c r="P78" s="1" t="str">
        <f t="shared" si="74"/>
        <v/>
      </c>
      <c r="R78" s="5"/>
      <c r="S78" s="5"/>
      <c r="T78" s="5"/>
      <c r="U78" s="5"/>
      <c r="V78" s="5"/>
      <c r="X78" s="1" t="str">
        <f t="shared" si="96"/>
        <v/>
      </c>
      <c r="Z78" s="55" t="str">
        <f t="shared" si="76"/>
        <v/>
      </c>
      <c r="AA78" s="55" t="str">
        <f t="shared" si="77"/>
        <v/>
      </c>
      <c r="AB78" s="55" t="str">
        <f t="shared" si="78"/>
        <v/>
      </c>
      <c r="AC78" s="55" t="str">
        <f t="shared" si="79"/>
        <v/>
      </c>
      <c r="AD78" s="55" t="str">
        <f t="shared" si="80"/>
        <v/>
      </c>
      <c r="AG78" s="55" t="str">
        <f t="shared" si="73"/>
        <v/>
      </c>
      <c r="AH78" s="55" t="str">
        <f t="shared" si="73"/>
        <v/>
      </c>
      <c r="AI78" s="55" t="str">
        <f t="shared" si="73"/>
        <v/>
      </c>
      <c r="AL78" s="55" t="str">
        <f t="shared" si="97"/>
        <v/>
      </c>
      <c r="AM78" s="55" t="str">
        <f t="shared" si="97"/>
        <v/>
      </c>
      <c r="AN78" s="55" t="str">
        <f t="shared" si="97"/>
        <v/>
      </c>
      <c r="AQ78" s="2" t="str">
        <f t="shared" si="98"/>
        <v/>
      </c>
      <c r="AR78" s="2" t="str">
        <f t="shared" si="81"/>
        <v/>
      </c>
      <c r="AS78" s="2" t="str">
        <f t="shared" si="82"/>
        <v/>
      </c>
      <c r="AV78" s="55" t="str">
        <f t="shared" si="104"/>
        <v/>
      </c>
      <c r="AW78" s="55" t="str">
        <f t="shared" si="105"/>
        <v/>
      </c>
      <c r="AX78" s="55" t="str">
        <f t="shared" si="106"/>
        <v/>
      </c>
      <c r="AY78" s="55" t="str">
        <f t="shared" si="83"/>
        <v/>
      </c>
      <c r="AZ78" s="55" t="str">
        <f t="shared" si="107"/>
        <v/>
      </c>
      <c r="BA78" s="55" t="str">
        <f t="shared" si="84"/>
        <v/>
      </c>
      <c r="BE78" s="55" t="str">
        <f t="shared" si="85"/>
        <v/>
      </c>
      <c r="BF78" s="55" t="str">
        <f t="shared" si="86"/>
        <v/>
      </c>
      <c r="BG78" s="55" t="str">
        <f t="shared" si="87"/>
        <v/>
      </c>
      <c r="BL78" s="2" t="str">
        <f t="shared" si="99"/>
        <v/>
      </c>
      <c r="BM78" s="2" t="str">
        <f t="shared" si="99"/>
        <v/>
      </c>
      <c r="BN78" s="2" t="str">
        <f t="shared" si="99"/>
        <v/>
      </c>
      <c r="BO78" s="2" t="str">
        <f t="shared" si="99"/>
        <v/>
      </c>
      <c r="BP78" s="2" t="str">
        <f t="shared" si="99"/>
        <v/>
      </c>
      <c r="BS78" s="2" t="str">
        <f t="shared" si="100"/>
        <v/>
      </c>
      <c r="BT78" s="2" t="str">
        <f t="shared" si="100"/>
        <v/>
      </c>
      <c r="BU78" s="2" t="str">
        <f t="shared" si="100"/>
        <v/>
      </c>
      <c r="BV78" s="2" t="str">
        <f t="shared" si="100"/>
        <v/>
      </c>
      <c r="BW78" s="2" t="str">
        <f t="shared" si="100"/>
        <v/>
      </c>
      <c r="BZ78" s="2" t="str">
        <f t="shared" si="101"/>
        <v/>
      </c>
      <c r="CA78" s="2" t="str">
        <f t="shared" si="88"/>
        <v/>
      </c>
      <c r="CB78" s="2" t="str">
        <f t="shared" si="89"/>
        <v/>
      </c>
      <c r="CC78" s="2" t="str">
        <f t="shared" si="90"/>
        <v/>
      </c>
      <c r="CD78" s="2" t="str">
        <f t="shared" si="91"/>
        <v/>
      </c>
      <c r="CG78" s="2" t="str">
        <f t="shared" si="102"/>
        <v/>
      </c>
      <c r="CH78" s="2" t="str">
        <f t="shared" si="92"/>
        <v/>
      </c>
      <c r="CI78" s="2" t="str">
        <f t="shared" si="93"/>
        <v/>
      </c>
      <c r="CJ78" s="2" t="str">
        <f t="shared" si="94"/>
        <v/>
      </c>
      <c r="CK78" s="2" t="str">
        <f t="shared" si="95"/>
        <v/>
      </c>
    </row>
    <row r="79" spans="1:89" x14ac:dyDescent="0.25">
      <c r="B79" s="3" t="s">
        <v>14</v>
      </c>
      <c r="C79" s="3">
        <v>8</v>
      </c>
      <c r="D79" s="4">
        <v>41331</v>
      </c>
      <c r="E79" s="3">
        <v>1</v>
      </c>
      <c r="F79" s="4">
        <v>41373</v>
      </c>
      <c r="G79" s="4">
        <v>41393</v>
      </c>
      <c r="H79" s="5">
        <v>0.4</v>
      </c>
      <c r="I79" s="5">
        <v>0.5</v>
      </c>
      <c r="J79" s="5">
        <v>0.6</v>
      </c>
      <c r="K79" s="5">
        <v>0.5</v>
      </c>
      <c r="L79" s="3">
        <v>0.16</v>
      </c>
      <c r="M79" s="3" t="s">
        <v>13</v>
      </c>
      <c r="N79" s="3">
        <v>1</v>
      </c>
      <c r="P79" s="1" t="str">
        <f t="shared" si="74"/>
        <v/>
      </c>
      <c r="R79" s="5"/>
      <c r="S79" s="5"/>
      <c r="T79" s="5"/>
      <c r="U79" s="5"/>
      <c r="V79" s="5"/>
      <c r="X79" s="1" t="str">
        <f t="shared" si="96"/>
        <v/>
      </c>
      <c r="Z79" s="55" t="str">
        <f t="shared" si="76"/>
        <v/>
      </c>
      <c r="AA79" s="55" t="str">
        <f t="shared" si="77"/>
        <v/>
      </c>
      <c r="AB79" s="55" t="str">
        <f t="shared" si="78"/>
        <v/>
      </c>
      <c r="AC79" s="55" t="str">
        <f t="shared" si="79"/>
        <v/>
      </c>
      <c r="AD79" s="55" t="str">
        <f t="shared" si="80"/>
        <v/>
      </c>
      <c r="AG79" s="55" t="str">
        <f t="shared" si="73"/>
        <v/>
      </c>
      <c r="AH79" s="55" t="str">
        <f t="shared" si="73"/>
        <v/>
      </c>
      <c r="AI79" s="55" t="str">
        <f t="shared" si="73"/>
        <v/>
      </c>
      <c r="AL79" s="55" t="str">
        <f t="shared" si="97"/>
        <v/>
      </c>
      <c r="AM79" s="55" t="str">
        <f t="shared" si="97"/>
        <v/>
      </c>
      <c r="AN79" s="55" t="str">
        <f t="shared" si="97"/>
        <v/>
      </c>
      <c r="AQ79" s="2" t="str">
        <f t="shared" si="98"/>
        <v/>
      </c>
      <c r="AR79" s="2" t="str">
        <f t="shared" si="81"/>
        <v/>
      </c>
      <c r="AS79" s="2" t="str">
        <f t="shared" si="82"/>
        <v/>
      </c>
      <c r="AV79" s="55" t="str">
        <f t="shared" si="104"/>
        <v/>
      </c>
      <c r="AW79" s="55" t="str">
        <f t="shared" si="105"/>
        <v/>
      </c>
      <c r="AX79" s="55" t="str">
        <f t="shared" si="106"/>
        <v/>
      </c>
      <c r="AY79" s="55" t="str">
        <f t="shared" si="83"/>
        <v/>
      </c>
      <c r="AZ79" s="55" t="str">
        <f t="shared" si="107"/>
        <v/>
      </c>
      <c r="BA79" s="55" t="str">
        <f t="shared" si="84"/>
        <v/>
      </c>
      <c r="BE79" s="55" t="str">
        <f t="shared" si="85"/>
        <v/>
      </c>
      <c r="BF79" s="55" t="str">
        <f t="shared" si="86"/>
        <v/>
      </c>
      <c r="BG79" s="55" t="str">
        <f t="shared" si="87"/>
        <v/>
      </c>
      <c r="BL79" s="2" t="str">
        <f t="shared" si="99"/>
        <v/>
      </c>
      <c r="BM79" s="2" t="str">
        <f t="shared" si="99"/>
        <v/>
      </c>
      <c r="BN79" s="2" t="str">
        <f t="shared" si="99"/>
        <v/>
      </c>
      <c r="BO79" s="2" t="str">
        <f t="shared" si="99"/>
        <v/>
      </c>
      <c r="BP79" s="2" t="str">
        <f t="shared" si="99"/>
        <v/>
      </c>
      <c r="BS79" s="2" t="str">
        <f t="shared" si="100"/>
        <v/>
      </c>
      <c r="BT79" s="2" t="str">
        <f t="shared" si="100"/>
        <v/>
      </c>
      <c r="BU79" s="2" t="str">
        <f t="shared" si="100"/>
        <v/>
      </c>
      <c r="BV79" s="2" t="str">
        <f t="shared" si="100"/>
        <v/>
      </c>
      <c r="BW79" s="2" t="str">
        <f t="shared" si="100"/>
        <v/>
      </c>
      <c r="BZ79" s="2" t="str">
        <f t="shared" si="101"/>
        <v/>
      </c>
      <c r="CA79" s="2" t="str">
        <f t="shared" si="88"/>
        <v/>
      </c>
      <c r="CB79" s="2" t="str">
        <f t="shared" si="89"/>
        <v/>
      </c>
      <c r="CC79" s="2" t="str">
        <f t="shared" si="90"/>
        <v/>
      </c>
      <c r="CD79" s="2" t="str">
        <f t="shared" si="91"/>
        <v/>
      </c>
      <c r="CG79" s="2" t="str">
        <f t="shared" si="102"/>
        <v/>
      </c>
      <c r="CH79" s="2" t="str">
        <f t="shared" si="92"/>
        <v/>
      </c>
      <c r="CI79" s="2" t="str">
        <f t="shared" si="93"/>
        <v/>
      </c>
      <c r="CJ79" s="2" t="str">
        <f t="shared" si="94"/>
        <v/>
      </c>
      <c r="CK79" s="2" t="str">
        <f t="shared" si="95"/>
        <v/>
      </c>
    </row>
    <row r="80" spans="1:89" s="21" customFormat="1" x14ac:dyDescent="0.25">
      <c r="A80" s="16"/>
      <c r="B80" s="17" t="s">
        <v>15</v>
      </c>
      <c r="C80" s="17">
        <v>8</v>
      </c>
      <c r="D80" s="19">
        <v>41331</v>
      </c>
      <c r="E80" s="17">
        <v>1</v>
      </c>
      <c r="F80" s="19">
        <v>41373</v>
      </c>
      <c r="G80" s="19">
        <v>41396</v>
      </c>
      <c r="H80" s="20">
        <v>0.2</v>
      </c>
      <c r="I80" s="20">
        <v>0.75</v>
      </c>
      <c r="J80" s="20">
        <v>0.4</v>
      </c>
      <c r="K80" s="20">
        <v>0.45</v>
      </c>
      <c r="L80" s="17">
        <v>0.28999999999999998</v>
      </c>
      <c r="M80" s="17" t="s">
        <v>13</v>
      </c>
      <c r="N80" s="17">
        <v>1</v>
      </c>
      <c r="P80" s="16">
        <f t="shared" si="74"/>
        <v>42</v>
      </c>
      <c r="R80" s="20">
        <f>AVERAGE(H78:H80)</f>
        <v>0.3666666666666667</v>
      </c>
      <c r="S80" s="20">
        <f t="shared" ref="S80:V80" si="111">AVERAGE(I78:I80)</f>
        <v>0.6166666666666667</v>
      </c>
      <c r="T80" s="20">
        <f t="shared" si="111"/>
        <v>0.56666666666666654</v>
      </c>
      <c r="U80" s="20">
        <f t="shared" si="111"/>
        <v>0.54999999999999993</v>
      </c>
      <c r="V80" s="20">
        <f t="shared" si="111"/>
        <v>0.20333333333333334</v>
      </c>
      <c r="X80" s="16">
        <f t="shared" si="96"/>
        <v>0</v>
      </c>
      <c r="Y80" s="65"/>
      <c r="Z80" s="54">
        <f t="shared" si="76"/>
        <v>0.3666666666666667</v>
      </c>
      <c r="AA80" s="54">
        <f t="shared" si="77"/>
        <v>0.6166666666666667</v>
      </c>
      <c r="AB80" s="54">
        <f t="shared" si="78"/>
        <v>0.56666666666666654</v>
      </c>
      <c r="AC80" s="54">
        <f t="shared" si="79"/>
        <v>0.54999999999999993</v>
      </c>
      <c r="AD80" s="54">
        <f t="shared" si="80"/>
        <v>0.20333333333333334</v>
      </c>
      <c r="AF80" s="71"/>
      <c r="AG80" s="54" t="str">
        <f t="shared" si="73"/>
        <v/>
      </c>
      <c r="AH80" s="54">
        <f t="shared" si="73"/>
        <v>0.6166666666666667</v>
      </c>
      <c r="AI80" s="54" t="str">
        <f t="shared" si="73"/>
        <v/>
      </c>
      <c r="AL80" s="54" t="str">
        <f t="shared" si="97"/>
        <v/>
      </c>
      <c r="AM80" s="54">
        <f t="shared" si="97"/>
        <v>0.20333333333333334</v>
      </c>
      <c r="AN80" s="54" t="str">
        <f t="shared" si="97"/>
        <v/>
      </c>
      <c r="AQ80" s="21" t="str">
        <f t="shared" si="98"/>
        <v/>
      </c>
      <c r="AR80" s="21" t="str">
        <f t="shared" si="81"/>
        <v>ICPM</v>
      </c>
      <c r="AS80" s="21" t="str">
        <f t="shared" si="82"/>
        <v/>
      </c>
      <c r="AT80" s="81"/>
      <c r="AV80" s="54">
        <f t="shared" si="104"/>
        <v>0.6166666666666667</v>
      </c>
      <c r="AW80" s="54">
        <f t="shared" si="105"/>
        <v>0.20333333333333334</v>
      </c>
      <c r="AX80" s="54">
        <f t="shared" si="106"/>
        <v>0.6166666666666667</v>
      </c>
      <c r="AY80" s="54">
        <f t="shared" si="83"/>
        <v>0.20333333333333334</v>
      </c>
      <c r="AZ80" s="54" t="str">
        <f t="shared" si="107"/>
        <v/>
      </c>
      <c r="BA80" s="54" t="str">
        <f t="shared" si="84"/>
        <v/>
      </c>
      <c r="BE80" s="54">
        <f t="shared" si="85"/>
        <v>-0.41333333333333333</v>
      </c>
      <c r="BF80" s="54">
        <f t="shared" si="86"/>
        <v>-0.41333333333333333</v>
      </c>
      <c r="BG80" s="54" t="str">
        <f t="shared" si="87"/>
        <v/>
      </c>
      <c r="BI80" s="81"/>
      <c r="BL80" s="21" t="str">
        <f t="shared" si="99"/>
        <v/>
      </c>
      <c r="BM80" s="21" t="str">
        <f t="shared" si="99"/>
        <v/>
      </c>
      <c r="BN80" s="21" t="str">
        <f t="shared" si="99"/>
        <v/>
      </c>
      <c r="BO80" s="21">
        <f t="shared" si="99"/>
        <v>0.6166666666666667</v>
      </c>
      <c r="BP80" s="21" t="str">
        <f t="shared" si="99"/>
        <v/>
      </c>
      <c r="BS80" s="21" t="str">
        <f t="shared" si="100"/>
        <v/>
      </c>
      <c r="BT80" s="21">
        <f t="shared" si="100"/>
        <v>0.20333333333333334</v>
      </c>
      <c r="BU80" s="21" t="str">
        <f t="shared" si="100"/>
        <v/>
      </c>
      <c r="BV80" s="21" t="str">
        <f t="shared" si="100"/>
        <v/>
      </c>
      <c r="BW80" s="21" t="str">
        <f t="shared" si="100"/>
        <v/>
      </c>
      <c r="BZ80" s="21" t="str">
        <f t="shared" si="101"/>
        <v/>
      </c>
      <c r="CA80" s="21" t="str">
        <f t="shared" si="88"/>
        <v/>
      </c>
      <c r="CB80" s="21" t="str">
        <f t="shared" si="89"/>
        <v/>
      </c>
      <c r="CC80" s="21">
        <f t="shared" si="90"/>
        <v>0</v>
      </c>
      <c r="CD80" s="21" t="str">
        <f t="shared" si="91"/>
        <v/>
      </c>
      <c r="CG80" s="21" t="str">
        <f t="shared" si="102"/>
        <v/>
      </c>
      <c r="CH80" s="21">
        <f t="shared" si="92"/>
        <v>0</v>
      </c>
      <c r="CI80" s="21" t="str">
        <f t="shared" si="93"/>
        <v/>
      </c>
      <c r="CJ80" s="21" t="str">
        <f t="shared" si="94"/>
        <v/>
      </c>
      <c r="CK80" s="21" t="str">
        <f t="shared" si="95"/>
        <v/>
      </c>
    </row>
    <row r="81" spans="1:89" x14ac:dyDescent="0.25">
      <c r="A81" s="1">
        <v>26</v>
      </c>
      <c r="B81" s="3" t="s">
        <v>12</v>
      </c>
      <c r="C81" s="3">
        <v>8</v>
      </c>
      <c r="D81" s="4">
        <v>41331</v>
      </c>
      <c r="E81" s="3">
        <v>2</v>
      </c>
      <c r="F81" s="4">
        <v>41373</v>
      </c>
      <c r="G81" s="4">
        <v>41389</v>
      </c>
      <c r="H81" s="5">
        <v>0.5</v>
      </c>
      <c r="I81" s="5">
        <v>0.6</v>
      </c>
      <c r="J81" s="5">
        <v>0.7</v>
      </c>
      <c r="K81" s="5">
        <v>0.7</v>
      </c>
      <c r="L81" s="3">
        <v>0.2</v>
      </c>
      <c r="M81" s="3" t="s">
        <v>13</v>
      </c>
      <c r="N81" s="3">
        <v>1</v>
      </c>
      <c r="P81" s="1" t="str">
        <f t="shared" si="74"/>
        <v/>
      </c>
      <c r="R81" s="5"/>
      <c r="S81" s="5"/>
      <c r="T81" s="5"/>
      <c r="U81" s="5"/>
      <c r="V81" s="5"/>
      <c r="X81" s="1" t="str">
        <f t="shared" si="96"/>
        <v/>
      </c>
      <c r="Z81" s="55" t="str">
        <f t="shared" si="76"/>
        <v/>
      </c>
      <c r="AA81" s="55" t="str">
        <f t="shared" si="77"/>
        <v/>
      </c>
      <c r="AB81" s="55" t="str">
        <f t="shared" si="78"/>
        <v/>
      </c>
      <c r="AC81" s="55" t="str">
        <f t="shared" si="79"/>
        <v/>
      </c>
      <c r="AD81" s="55" t="str">
        <f t="shared" si="80"/>
        <v/>
      </c>
      <c r="AG81" s="55" t="str">
        <f t="shared" si="73"/>
        <v/>
      </c>
      <c r="AH81" s="55" t="str">
        <f t="shared" si="73"/>
        <v/>
      </c>
      <c r="AI81" s="55" t="str">
        <f t="shared" si="73"/>
        <v/>
      </c>
      <c r="AL81" s="55" t="str">
        <f t="shared" si="97"/>
        <v/>
      </c>
      <c r="AM81" s="55" t="str">
        <f t="shared" si="97"/>
        <v/>
      </c>
      <c r="AN81" s="55" t="str">
        <f t="shared" si="97"/>
        <v/>
      </c>
      <c r="AQ81" s="2" t="str">
        <f t="shared" si="98"/>
        <v/>
      </c>
      <c r="AR81" s="2" t="str">
        <f t="shared" si="81"/>
        <v/>
      </c>
      <c r="AS81" s="2" t="str">
        <f t="shared" si="82"/>
        <v/>
      </c>
      <c r="AV81" s="55" t="str">
        <f t="shared" si="104"/>
        <v/>
      </c>
      <c r="AW81" s="55" t="str">
        <f t="shared" si="105"/>
        <v/>
      </c>
      <c r="AX81" s="55" t="str">
        <f t="shared" si="106"/>
        <v/>
      </c>
      <c r="AY81" s="55" t="str">
        <f t="shared" si="83"/>
        <v/>
      </c>
      <c r="AZ81" s="55" t="str">
        <f t="shared" si="107"/>
        <v/>
      </c>
      <c r="BA81" s="55" t="str">
        <f t="shared" si="84"/>
        <v/>
      </c>
      <c r="BE81" s="55" t="str">
        <f t="shared" si="85"/>
        <v/>
      </c>
      <c r="BF81" s="55" t="str">
        <f t="shared" si="86"/>
        <v/>
      </c>
      <c r="BG81" s="55" t="str">
        <f t="shared" si="87"/>
        <v/>
      </c>
      <c r="BL81" s="2" t="str">
        <f t="shared" si="99"/>
        <v/>
      </c>
      <c r="BM81" s="2" t="str">
        <f t="shared" si="99"/>
        <v/>
      </c>
      <c r="BN81" s="2" t="str">
        <f t="shared" si="99"/>
        <v/>
      </c>
      <c r="BO81" s="2" t="str">
        <f t="shared" si="99"/>
        <v/>
      </c>
      <c r="BP81" s="2" t="str">
        <f t="shared" si="99"/>
        <v/>
      </c>
      <c r="BS81" s="2" t="str">
        <f t="shared" si="100"/>
        <v/>
      </c>
      <c r="BT81" s="2" t="str">
        <f t="shared" si="100"/>
        <v/>
      </c>
      <c r="BU81" s="2" t="str">
        <f t="shared" si="100"/>
        <v/>
      </c>
      <c r="BV81" s="2" t="str">
        <f t="shared" si="100"/>
        <v/>
      </c>
      <c r="BW81" s="2" t="str">
        <f t="shared" si="100"/>
        <v/>
      </c>
      <c r="BZ81" s="2" t="str">
        <f t="shared" si="101"/>
        <v/>
      </c>
      <c r="CA81" s="2" t="str">
        <f t="shared" si="88"/>
        <v/>
      </c>
      <c r="CB81" s="2" t="str">
        <f t="shared" si="89"/>
        <v/>
      </c>
      <c r="CC81" s="2" t="str">
        <f t="shared" si="90"/>
        <v/>
      </c>
      <c r="CD81" s="2" t="str">
        <f t="shared" si="91"/>
        <v/>
      </c>
      <c r="CG81" s="2" t="str">
        <f t="shared" si="102"/>
        <v/>
      </c>
      <c r="CH81" s="2" t="str">
        <f t="shared" si="92"/>
        <v/>
      </c>
      <c r="CI81" s="2" t="str">
        <f t="shared" si="93"/>
        <v/>
      </c>
      <c r="CJ81" s="2" t="str">
        <f t="shared" si="94"/>
        <v/>
      </c>
      <c r="CK81" s="2" t="str">
        <f t="shared" si="95"/>
        <v/>
      </c>
    </row>
    <row r="82" spans="1:89" x14ac:dyDescent="0.25">
      <c r="B82" s="3" t="s">
        <v>14</v>
      </c>
      <c r="C82" s="3">
        <v>8</v>
      </c>
      <c r="D82" s="4">
        <v>41331</v>
      </c>
      <c r="E82" s="3">
        <v>2</v>
      </c>
      <c r="F82" s="4">
        <v>41373</v>
      </c>
      <c r="G82" s="4">
        <v>41393</v>
      </c>
      <c r="H82" s="5">
        <v>0.6</v>
      </c>
      <c r="I82" s="5">
        <v>0.7</v>
      </c>
      <c r="J82" s="5">
        <v>0.8</v>
      </c>
      <c r="K82" s="5">
        <v>0.9</v>
      </c>
      <c r="L82" s="3">
        <v>0.21</v>
      </c>
      <c r="M82" s="3" t="s">
        <v>13</v>
      </c>
      <c r="N82" s="3">
        <v>1</v>
      </c>
      <c r="P82" s="1" t="str">
        <f t="shared" si="74"/>
        <v/>
      </c>
      <c r="R82" s="5"/>
      <c r="S82" s="5"/>
      <c r="T82" s="5"/>
      <c r="U82" s="5"/>
      <c r="V82" s="5"/>
      <c r="X82" s="1" t="str">
        <f t="shared" si="96"/>
        <v/>
      </c>
      <c r="Z82" s="55" t="str">
        <f t="shared" si="76"/>
        <v/>
      </c>
      <c r="AA82" s="55" t="str">
        <f t="shared" si="77"/>
        <v/>
      </c>
      <c r="AB82" s="55" t="str">
        <f t="shared" si="78"/>
        <v/>
      </c>
      <c r="AC82" s="55" t="str">
        <f t="shared" si="79"/>
        <v/>
      </c>
      <c r="AD82" s="55" t="str">
        <f t="shared" si="80"/>
        <v/>
      </c>
      <c r="AG82" s="55" t="str">
        <f t="shared" si="73"/>
        <v/>
      </c>
      <c r="AH82" s="55" t="str">
        <f t="shared" si="73"/>
        <v/>
      </c>
      <c r="AI82" s="55" t="str">
        <f t="shared" si="73"/>
        <v/>
      </c>
      <c r="AL82" s="55" t="str">
        <f t="shared" si="97"/>
        <v/>
      </c>
      <c r="AM82" s="55" t="str">
        <f t="shared" si="97"/>
        <v/>
      </c>
      <c r="AN82" s="55" t="str">
        <f t="shared" si="97"/>
        <v/>
      </c>
      <c r="AQ82" s="2" t="str">
        <f t="shared" si="98"/>
        <v/>
      </c>
      <c r="AR82" s="2" t="str">
        <f t="shared" si="81"/>
        <v/>
      </c>
      <c r="AS82" s="2" t="str">
        <f t="shared" si="82"/>
        <v/>
      </c>
      <c r="AV82" s="55" t="str">
        <f t="shared" si="104"/>
        <v/>
      </c>
      <c r="AW82" s="55" t="str">
        <f t="shared" si="105"/>
        <v/>
      </c>
      <c r="AX82" s="55" t="str">
        <f t="shared" si="106"/>
        <v/>
      </c>
      <c r="AY82" s="55" t="str">
        <f t="shared" si="83"/>
        <v/>
      </c>
      <c r="AZ82" s="55" t="str">
        <f t="shared" si="107"/>
        <v/>
      </c>
      <c r="BA82" s="55" t="str">
        <f t="shared" si="84"/>
        <v/>
      </c>
      <c r="BE82" s="55" t="str">
        <f t="shared" si="85"/>
        <v/>
      </c>
      <c r="BF82" s="55" t="str">
        <f t="shared" si="86"/>
        <v/>
      </c>
      <c r="BG82" s="55" t="str">
        <f t="shared" si="87"/>
        <v/>
      </c>
      <c r="BL82" s="2" t="str">
        <f t="shared" si="99"/>
        <v/>
      </c>
      <c r="BM82" s="2" t="str">
        <f t="shared" si="99"/>
        <v/>
      </c>
      <c r="BN82" s="2" t="str">
        <f t="shared" si="99"/>
        <v/>
      </c>
      <c r="BO82" s="2" t="str">
        <f t="shared" si="99"/>
        <v/>
      </c>
      <c r="BP82" s="2" t="str">
        <f t="shared" si="99"/>
        <v/>
      </c>
      <c r="BS82" s="2" t="str">
        <f t="shared" si="100"/>
        <v/>
      </c>
      <c r="BT82" s="2" t="str">
        <f t="shared" si="100"/>
        <v/>
      </c>
      <c r="BU82" s="2" t="str">
        <f t="shared" si="100"/>
        <v/>
      </c>
      <c r="BV82" s="2" t="str">
        <f t="shared" si="100"/>
        <v/>
      </c>
      <c r="BW82" s="2" t="str">
        <f t="shared" si="100"/>
        <v/>
      </c>
      <c r="BZ82" s="2" t="str">
        <f t="shared" si="101"/>
        <v/>
      </c>
      <c r="CA82" s="2" t="str">
        <f t="shared" si="88"/>
        <v/>
      </c>
      <c r="CB82" s="2" t="str">
        <f t="shared" si="89"/>
        <v/>
      </c>
      <c r="CC82" s="2" t="str">
        <f t="shared" si="90"/>
        <v/>
      </c>
      <c r="CD82" s="2" t="str">
        <f t="shared" si="91"/>
        <v/>
      </c>
      <c r="CG82" s="2" t="str">
        <f t="shared" si="102"/>
        <v/>
      </c>
      <c r="CH82" s="2" t="str">
        <f t="shared" si="92"/>
        <v/>
      </c>
      <c r="CI82" s="2" t="str">
        <f t="shared" si="93"/>
        <v/>
      </c>
      <c r="CJ82" s="2" t="str">
        <f t="shared" si="94"/>
        <v/>
      </c>
      <c r="CK82" s="2" t="str">
        <f t="shared" si="95"/>
        <v/>
      </c>
    </row>
    <row r="83" spans="1:89" s="21" customFormat="1" x14ac:dyDescent="0.25">
      <c r="A83" s="16"/>
      <c r="B83" s="17" t="s">
        <v>15</v>
      </c>
      <c r="C83" s="17">
        <v>8</v>
      </c>
      <c r="D83" s="19">
        <v>41331</v>
      </c>
      <c r="E83" s="17">
        <v>2</v>
      </c>
      <c r="F83" s="19">
        <v>41373</v>
      </c>
      <c r="G83" s="19">
        <v>41396</v>
      </c>
      <c r="H83" s="20">
        <v>0.3</v>
      </c>
      <c r="I83" s="20">
        <v>0.75</v>
      </c>
      <c r="J83" s="20">
        <v>0.4</v>
      </c>
      <c r="K83" s="20">
        <v>0.45</v>
      </c>
      <c r="L83" s="17">
        <v>0.38</v>
      </c>
      <c r="M83" s="17" t="s">
        <v>13</v>
      </c>
      <c r="N83" s="17">
        <v>1</v>
      </c>
      <c r="P83" s="16">
        <f t="shared" si="74"/>
        <v>42</v>
      </c>
      <c r="R83" s="20">
        <f>AVERAGE(H81:H83)</f>
        <v>0.46666666666666673</v>
      </c>
      <c r="S83" s="20">
        <f t="shared" ref="S83:V83" si="112">AVERAGE(I81:I83)</f>
        <v>0.68333333333333324</v>
      </c>
      <c r="T83" s="20">
        <f t="shared" si="112"/>
        <v>0.6333333333333333</v>
      </c>
      <c r="U83" s="20">
        <f t="shared" si="112"/>
        <v>0.68333333333333346</v>
      </c>
      <c r="V83" s="20">
        <f t="shared" si="112"/>
        <v>0.26333333333333336</v>
      </c>
      <c r="X83" s="16">
        <f t="shared" si="96"/>
        <v>0</v>
      </c>
      <c r="Y83" s="65"/>
      <c r="Z83" s="54">
        <f t="shared" si="76"/>
        <v>0.46666666666666673</v>
      </c>
      <c r="AA83" s="54">
        <f t="shared" si="77"/>
        <v>0.68333333333333324</v>
      </c>
      <c r="AB83" s="54">
        <f t="shared" si="78"/>
        <v>0.6333333333333333</v>
      </c>
      <c r="AC83" s="54">
        <f t="shared" si="79"/>
        <v>0.68333333333333346</v>
      </c>
      <c r="AD83" s="54">
        <f t="shared" si="80"/>
        <v>0.26333333333333336</v>
      </c>
      <c r="AF83" s="71"/>
      <c r="AG83" s="54" t="str">
        <f t="shared" si="73"/>
        <v/>
      </c>
      <c r="AH83" s="54">
        <f t="shared" si="73"/>
        <v>0.68333333333333324</v>
      </c>
      <c r="AI83" s="54" t="str">
        <f t="shared" si="73"/>
        <v/>
      </c>
      <c r="AL83" s="54" t="str">
        <f t="shared" si="97"/>
        <v/>
      </c>
      <c r="AM83" s="54">
        <f t="shared" si="97"/>
        <v>0.26333333333333336</v>
      </c>
      <c r="AN83" s="54" t="str">
        <f t="shared" si="97"/>
        <v/>
      </c>
      <c r="AQ83" s="21" t="str">
        <f t="shared" si="98"/>
        <v/>
      </c>
      <c r="AR83" s="21" t="str">
        <f t="shared" si="81"/>
        <v>ICPM</v>
      </c>
      <c r="AS83" s="21" t="str">
        <f t="shared" si="82"/>
        <v/>
      </c>
      <c r="AT83" s="81"/>
      <c r="AV83" s="54">
        <f t="shared" si="104"/>
        <v>0.68333333333333324</v>
      </c>
      <c r="AW83" s="54">
        <f t="shared" si="105"/>
        <v>0.26333333333333336</v>
      </c>
      <c r="AX83" s="54">
        <f t="shared" si="106"/>
        <v>0.68333333333333324</v>
      </c>
      <c r="AY83" s="54">
        <f t="shared" si="83"/>
        <v>0.26333333333333336</v>
      </c>
      <c r="AZ83" s="54" t="str">
        <f t="shared" si="107"/>
        <v/>
      </c>
      <c r="BA83" s="54" t="str">
        <f t="shared" si="84"/>
        <v/>
      </c>
      <c r="BE83" s="54">
        <f t="shared" si="85"/>
        <v>-0.41999999999999987</v>
      </c>
      <c r="BF83" s="54">
        <f t="shared" si="86"/>
        <v>-0.41999999999999987</v>
      </c>
      <c r="BG83" s="54" t="str">
        <f t="shared" si="87"/>
        <v/>
      </c>
      <c r="BI83" s="81"/>
      <c r="BL83" s="21" t="str">
        <f t="shared" si="99"/>
        <v/>
      </c>
      <c r="BM83" s="21" t="str">
        <f t="shared" si="99"/>
        <v/>
      </c>
      <c r="BN83" s="21" t="str">
        <f t="shared" si="99"/>
        <v/>
      </c>
      <c r="BO83" s="21">
        <f t="shared" si="99"/>
        <v>0.68333333333333324</v>
      </c>
      <c r="BP83" s="21" t="str">
        <f t="shared" si="99"/>
        <v/>
      </c>
      <c r="BS83" s="21" t="str">
        <f t="shared" si="100"/>
        <v/>
      </c>
      <c r="BT83" s="21">
        <f t="shared" si="100"/>
        <v>0.26333333333333336</v>
      </c>
      <c r="BU83" s="21" t="str">
        <f t="shared" si="100"/>
        <v/>
      </c>
      <c r="BV83" s="21" t="str">
        <f t="shared" si="100"/>
        <v/>
      </c>
      <c r="BW83" s="21" t="str">
        <f t="shared" si="100"/>
        <v/>
      </c>
      <c r="BZ83" s="21" t="str">
        <f t="shared" si="101"/>
        <v/>
      </c>
      <c r="CA83" s="21" t="str">
        <f t="shared" si="88"/>
        <v/>
      </c>
      <c r="CB83" s="21" t="str">
        <f t="shared" si="89"/>
        <v/>
      </c>
      <c r="CC83" s="21">
        <f t="shared" si="90"/>
        <v>0</v>
      </c>
      <c r="CD83" s="21" t="str">
        <f t="shared" si="91"/>
        <v/>
      </c>
      <c r="CG83" s="21" t="str">
        <f t="shared" si="102"/>
        <v/>
      </c>
      <c r="CH83" s="21">
        <f t="shared" si="92"/>
        <v>0</v>
      </c>
      <c r="CI83" s="21" t="str">
        <f t="shared" si="93"/>
        <v/>
      </c>
      <c r="CJ83" s="21" t="str">
        <f t="shared" si="94"/>
        <v/>
      </c>
      <c r="CK83" s="21" t="str">
        <f t="shared" si="95"/>
        <v/>
      </c>
    </row>
    <row r="84" spans="1:89" x14ac:dyDescent="0.25">
      <c r="A84" s="1">
        <v>27</v>
      </c>
      <c r="B84" s="3" t="s">
        <v>12</v>
      </c>
      <c r="C84" s="3">
        <v>8</v>
      </c>
      <c r="D84" s="4">
        <v>41331</v>
      </c>
      <c r="E84" s="3">
        <v>3</v>
      </c>
      <c r="F84" s="4">
        <v>41373</v>
      </c>
      <c r="G84" s="4">
        <v>41389</v>
      </c>
      <c r="H84" s="5">
        <v>0.2</v>
      </c>
      <c r="I84" s="5">
        <v>0.5</v>
      </c>
      <c r="J84" s="5">
        <v>0.6</v>
      </c>
      <c r="K84" s="5">
        <v>0.6</v>
      </c>
      <c r="L84" s="3">
        <v>0.18</v>
      </c>
      <c r="M84" s="3" t="s">
        <v>13</v>
      </c>
      <c r="N84" s="3">
        <v>1</v>
      </c>
      <c r="P84" s="1" t="str">
        <f t="shared" si="74"/>
        <v/>
      </c>
      <c r="R84" s="5"/>
      <c r="S84" s="5"/>
      <c r="T84" s="5"/>
      <c r="U84" s="5"/>
      <c r="V84" s="5"/>
      <c r="X84" s="1" t="str">
        <f t="shared" si="96"/>
        <v/>
      </c>
      <c r="Z84" s="55" t="str">
        <f t="shared" si="76"/>
        <v/>
      </c>
      <c r="AA84" s="55" t="str">
        <f t="shared" si="77"/>
        <v/>
      </c>
      <c r="AB84" s="55" t="str">
        <f t="shared" si="78"/>
        <v/>
      </c>
      <c r="AC84" s="55" t="str">
        <f t="shared" si="79"/>
        <v/>
      </c>
      <c r="AD84" s="55" t="str">
        <f t="shared" si="80"/>
        <v/>
      </c>
      <c r="AG84" s="55" t="str">
        <f t="shared" si="73"/>
        <v/>
      </c>
      <c r="AH84" s="55" t="str">
        <f t="shared" si="73"/>
        <v/>
      </c>
      <c r="AI84" s="55" t="str">
        <f t="shared" si="73"/>
        <v/>
      </c>
      <c r="AL84" s="55" t="str">
        <f t="shared" si="97"/>
        <v/>
      </c>
      <c r="AM84" s="55" t="str">
        <f t="shared" si="97"/>
        <v/>
      </c>
      <c r="AN84" s="55" t="str">
        <f t="shared" si="97"/>
        <v/>
      </c>
      <c r="AQ84" s="2" t="str">
        <f t="shared" si="98"/>
        <v/>
      </c>
      <c r="AR84" s="2" t="str">
        <f t="shared" si="81"/>
        <v/>
      </c>
      <c r="AS84" s="2" t="str">
        <f t="shared" si="82"/>
        <v/>
      </c>
      <c r="AV84" s="55" t="str">
        <f t="shared" si="104"/>
        <v/>
      </c>
      <c r="AW84" s="55" t="str">
        <f t="shared" si="105"/>
        <v/>
      </c>
      <c r="AX84" s="55" t="str">
        <f t="shared" si="106"/>
        <v/>
      </c>
      <c r="AY84" s="55" t="str">
        <f t="shared" si="83"/>
        <v/>
      </c>
      <c r="AZ84" s="55" t="str">
        <f t="shared" si="107"/>
        <v/>
      </c>
      <c r="BA84" s="55" t="str">
        <f t="shared" si="84"/>
        <v/>
      </c>
      <c r="BE84" s="55" t="str">
        <f t="shared" si="85"/>
        <v/>
      </c>
      <c r="BF84" s="55" t="str">
        <f t="shared" si="86"/>
        <v/>
      </c>
      <c r="BG84" s="55" t="str">
        <f t="shared" si="87"/>
        <v/>
      </c>
      <c r="BL84" s="2" t="str">
        <f t="shared" si="99"/>
        <v/>
      </c>
      <c r="BM84" s="2" t="str">
        <f t="shared" si="99"/>
        <v/>
      </c>
      <c r="BN84" s="2" t="str">
        <f t="shared" si="99"/>
        <v/>
      </c>
      <c r="BO84" s="2" t="str">
        <f t="shared" si="99"/>
        <v/>
      </c>
      <c r="BP84" s="2" t="str">
        <f t="shared" si="99"/>
        <v/>
      </c>
      <c r="BS84" s="2" t="str">
        <f t="shared" si="100"/>
        <v/>
      </c>
      <c r="BT84" s="2" t="str">
        <f t="shared" si="100"/>
        <v/>
      </c>
      <c r="BU84" s="2" t="str">
        <f t="shared" si="100"/>
        <v/>
      </c>
      <c r="BV84" s="2" t="str">
        <f t="shared" si="100"/>
        <v/>
      </c>
      <c r="BW84" s="2" t="str">
        <f t="shared" si="100"/>
        <v/>
      </c>
      <c r="BZ84" s="2" t="str">
        <f t="shared" si="101"/>
        <v/>
      </c>
      <c r="CA84" s="2" t="str">
        <f t="shared" si="88"/>
        <v/>
      </c>
      <c r="CB84" s="2" t="str">
        <f t="shared" si="89"/>
        <v/>
      </c>
      <c r="CC84" s="2" t="str">
        <f t="shared" si="90"/>
        <v/>
      </c>
      <c r="CD84" s="2" t="str">
        <f t="shared" si="91"/>
        <v/>
      </c>
      <c r="CG84" s="2" t="str">
        <f t="shared" si="102"/>
        <v/>
      </c>
      <c r="CH84" s="2" t="str">
        <f t="shared" si="92"/>
        <v/>
      </c>
      <c r="CI84" s="2" t="str">
        <f t="shared" si="93"/>
        <v/>
      </c>
      <c r="CJ84" s="2" t="str">
        <f t="shared" si="94"/>
        <v/>
      </c>
      <c r="CK84" s="2" t="str">
        <f t="shared" si="95"/>
        <v/>
      </c>
    </row>
    <row r="85" spans="1:89" x14ac:dyDescent="0.25">
      <c r="B85" s="3" t="s">
        <v>14</v>
      </c>
      <c r="C85" s="3">
        <v>8</v>
      </c>
      <c r="D85" s="4">
        <v>41331</v>
      </c>
      <c r="E85" s="3">
        <v>3</v>
      </c>
      <c r="F85" s="4">
        <v>41373</v>
      </c>
      <c r="G85" s="4">
        <v>41393</v>
      </c>
      <c r="H85" s="5">
        <v>0.3</v>
      </c>
      <c r="I85" s="5">
        <v>0.25</v>
      </c>
      <c r="J85" s="5">
        <v>0.25</v>
      </c>
      <c r="K85" s="5">
        <v>0.1</v>
      </c>
      <c r="L85" s="3">
        <v>0.18</v>
      </c>
      <c r="M85" s="3" t="s">
        <v>13</v>
      </c>
      <c r="N85" s="3">
        <v>1</v>
      </c>
      <c r="P85" s="1" t="str">
        <f t="shared" si="74"/>
        <v/>
      </c>
      <c r="R85" s="5"/>
      <c r="S85" s="5"/>
      <c r="T85" s="5"/>
      <c r="U85" s="5"/>
      <c r="V85" s="5"/>
      <c r="X85" s="1" t="str">
        <f t="shared" si="96"/>
        <v/>
      </c>
      <c r="Z85" s="55" t="str">
        <f t="shared" si="76"/>
        <v/>
      </c>
      <c r="AA85" s="55" t="str">
        <f t="shared" si="77"/>
        <v/>
      </c>
      <c r="AB85" s="55" t="str">
        <f t="shared" si="78"/>
        <v/>
      </c>
      <c r="AC85" s="55" t="str">
        <f t="shared" si="79"/>
        <v/>
      </c>
      <c r="AD85" s="55" t="str">
        <f t="shared" si="80"/>
        <v/>
      </c>
      <c r="AG85" s="55" t="str">
        <f t="shared" si="73"/>
        <v/>
      </c>
      <c r="AH85" s="55" t="str">
        <f t="shared" si="73"/>
        <v/>
      </c>
      <c r="AI85" s="55" t="str">
        <f t="shared" si="73"/>
        <v/>
      </c>
      <c r="AL85" s="55" t="str">
        <f t="shared" si="97"/>
        <v/>
      </c>
      <c r="AM85" s="55" t="str">
        <f t="shared" si="97"/>
        <v/>
      </c>
      <c r="AN85" s="55" t="str">
        <f t="shared" si="97"/>
        <v/>
      </c>
      <c r="AQ85" s="2" t="str">
        <f t="shared" si="98"/>
        <v/>
      </c>
      <c r="AR85" s="2" t="str">
        <f t="shared" si="81"/>
        <v/>
      </c>
      <c r="AS85" s="2" t="str">
        <f t="shared" si="82"/>
        <v/>
      </c>
      <c r="AV85" s="55" t="str">
        <f t="shared" si="104"/>
        <v/>
      </c>
      <c r="AW85" s="55" t="str">
        <f t="shared" si="105"/>
        <v/>
      </c>
      <c r="AX85" s="55" t="str">
        <f t="shared" si="106"/>
        <v/>
      </c>
      <c r="AY85" s="55" t="str">
        <f t="shared" si="83"/>
        <v/>
      </c>
      <c r="AZ85" s="55" t="str">
        <f t="shared" si="107"/>
        <v/>
      </c>
      <c r="BA85" s="55" t="str">
        <f t="shared" si="84"/>
        <v/>
      </c>
      <c r="BE85" s="55" t="str">
        <f t="shared" si="85"/>
        <v/>
      </c>
      <c r="BF85" s="55" t="str">
        <f t="shared" si="86"/>
        <v/>
      </c>
      <c r="BG85" s="55" t="str">
        <f t="shared" si="87"/>
        <v/>
      </c>
      <c r="BL85" s="2" t="str">
        <f t="shared" ref="BL85:BP100" si="113">IF($S85="","",IF(AND($S85&gt;=BL$2,$S85&lt;=BL$3),$S85,""))</f>
        <v/>
      </c>
      <c r="BM85" s="2" t="str">
        <f t="shared" si="113"/>
        <v/>
      </c>
      <c r="BN85" s="2" t="str">
        <f t="shared" si="113"/>
        <v/>
      </c>
      <c r="BO85" s="2" t="str">
        <f t="shared" si="113"/>
        <v/>
      </c>
      <c r="BP85" s="2" t="str">
        <f t="shared" si="113"/>
        <v/>
      </c>
      <c r="BS85" s="2" t="str">
        <f t="shared" ref="BS85:BW100" si="114">IF($V85="","",IF(AND($V85&gt;=BS$2,$V85&lt;=BS$3),$V85,""))</f>
        <v/>
      </c>
      <c r="BT85" s="2" t="str">
        <f t="shared" si="114"/>
        <v/>
      </c>
      <c r="BU85" s="2" t="str">
        <f t="shared" si="114"/>
        <v/>
      </c>
      <c r="BV85" s="2" t="str">
        <f t="shared" si="114"/>
        <v/>
      </c>
      <c r="BW85" s="2" t="str">
        <f t="shared" si="114"/>
        <v/>
      </c>
      <c r="BZ85" s="2" t="str">
        <f t="shared" si="101"/>
        <v/>
      </c>
      <c r="CA85" s="2" t="str">
        <f t="shared" si="88"/>
        <v/>
      </c>
      <c r="CB85" s="2" t="str">
        <f t="shared" si="89"/>
        <v/>
      </c>
      <c r="CC85" s="2" t="str">
        <f t="shared" si="90"/>
        <v/>
      </c>
      <c r="CD85" s="2" t="str">
        <f t="shared" si="91"/>
        <v/>
      </c>
      <c r="CG85" s="2" t="str">
        <f t="shared" si="102"/>
        <v/>
      </c>
      <c r="CH85" s="2" t="str">
        <f t="shared" si="92"/>
        <v/>
      </c>
      <c r="CI85" s="2" t="str">
        <f t="shared" si="93"/>
        <v/>
      </c>
      <c r="CJ85" s="2" t="str">
        <f t="shared" si="94"/>
        <v/>
      </c>
      <c r="CK85" s="2" t="str">
        <f t="shared" si="95"/>
        <v/>
      </c>
    </row>
    <row r="86" spans="1:89" s="14" customFormat="1" ht="15.75" thickBot="1" x14ac:dyDescent="0.3">
      <c r="A86" s="9"/>
      <c r="B86" s="10" t="s">
        <v>15</v>
      </c>
      <c r="C86" s="10">
        <v>8</v>
      </c>
      <c r="D86" s="12">
        <v>41331</v>
      </c>
      <c r="E86" s="10">
        <v>3</v>
      </c>
      <c r="F86" s="12">
        <v>41373</v>
      </c>
      <c r="G86" s="12">
        <v>41396</v>
      </c>
      <c r="H86" s="13">
        <v>0.7</v>
      </c>
      <c r="I86" s="13">
        <v>0.6</v>
      </c>
      <c r="J86" s="13">
        <v>0.4</v>
      </c>
      <c r="K86" s="13">
        <v>0.4</v>
      </c>
      <c r="L86" s="10">
        <v>0.17</v>
      </c>
      <c r="M86" s="10" t="s">
        <v>13</v>
      </c>
      <c r="N86" s="10">
        <v>1</v>
      </c>
      <c r="P86" s="9">
        <f t="shared" si="74"/>
        <v>42</v>
      </c>
      <c r="R86" s="13">
        <f>AVERAGE(H84:H86)</f>
        <v>0.39999999999999997</v>
      </c>
      <c r="S86" s="13">
        <f t="shared" ref="S86:V86" si="115">AVERAGE(I84:I86)</f>
        <v>0.45</v>
      </c>
      <c r="T86" s="13">
        <f t="shared" si="115"/>
        <v>0.41666666666666669</v>
      </c>
      <c r="U86" s="13">
        <f t="shared" si="115"/>
        <v>0.3666666666666667</v>
      </c>
      <c r="V86" s="13">
        <f t="shared" si="115"/>
        <v>0.17666666666666667</v>
      </c>
      <c r="X86" s="9">
        <f t="shared" si="96"/>
        <v>0</v>
      </c>
      <c r="Y86" s="45"/>
      <c r="Z86" s="56">
        <f t="shared" si="76"/>
        <v>0.39999999999999997</v>
      </c>
      <c r="AA86" s="56">
        <f t="shared" si="77"/>
        <v>0.45</v>
      </c>
      <c r="AB86" s="56">
        <f t="shared" si="78"/>
        <v>0.41666666666666669</v>
      </c>
      <c r="AC86" s="56">
        <f t="shared" si="79"/>
        <v>0.3666666666666667</v>
      </c>
      <c r="AD86" s="56">
        <f t="shared" si="80"/>
        <v>0.17666666666666667</v>
      </c>
      <c r="AF86" s="73"/>
      <c r="AG86" s="56" t="str">
        <f t="shared" si="73"/>
        <v/>
      </c>
      <c r="AH86" s="56">
        <f t="shared" si="73"/>
        <v>0.45</v>
      </c>
      <c r="AI86" s="56" t="str">
        <f t="shared" si="73"/>
        <v/>
      </c>
      <c r="AL86" s="56" t="str">
        <f t="shared" si="97"/>
        <v/>
      </c>
      <c r="AM86" s="56">
        <f t="shared" si="97"/>
        <v>0.17666666666666667</v>
      </c>
      <c r="AN86" s="56" t="str">
        <f t="shared" si="97"/>
        <v/>
      </c>
      <c r="AQ86" s="14" t="str">
        <f t="shared" si="98"/>
        <v/>
      </c>
      <c r="AR86" s="14" t="str">
        <f t="shared" si="81"/>
        <v>ICPM</v>
      </c>
      <c r="AS86" s="14" t="str">
        <f t="shared" si="82"/>
        <v/>
      </c>
      <c r="AT86" s="82"/>
      <c r="AV86" s="56">
        <f t="shared" si="104"/>
        <v>0.45</v>
      </c>
      <c r="AW86" s="56">
        <f t="shared" si="105"/>
        <v>0.17666666666666667</v>
      </c>
      <c r="AX86" s="56">
        <f t="shared" si="106"/>
        <v>0.45</v>
      </c>
      <c r="AY86" s="56">
        <f t="shared" si="83"/>
        <v>0.17666666666666667</v>
      </c>
      <c r="AZ86" s="56" t="str">
        <f t="shared" si="107"/>
        <v/>
      </c>
      <c r="BA86" s="56" t="str">
        <f t="shared" si="84"/>
        <v/>
      </c>
      <c r="BE86" s="56">
        <f t="shared" si="85"/>
        <v>-0.27333333333333332</v>
      </c>
      <c r="BF86" s="56">
        <f t="shared" si="86"/>
        <v>-0.27333333333333332</v>
      </c>
      <c r="BG86" s="56" t="str">
        <f t="shared" si="87"/>
        <v/>
      </c>
      <c r="BI86" s="82"/>
      <c r="BL86" s="14" t="str">
        <f t="shared" si="113"/>
        <v/>
      </c>
      <c r="BM86" s="14" t="str">
        <f t="shared" si="113"/>
        <v/>
      </c>
      <c r="BN86" s="14">
        <f t="shared" si="113"/>
        <v>0.45</v>
      </c>
      <c r="BO86" s="14" t="str">
        <f t="shared" si="113"/>
        <v/>
      </c>
      <c r="BP86" s="14" t="str">
        <f t="shared" si="113"/>
        <v/>
      </c>
      <c r="BS86" s="14">
        <f t="shared" si="114"/>
        <v>0.17666666666666667</v>
      </c>
      <c r="BT86" s="14" t="str">
        <f t="shared" si="114"/>
        <v/>
      </c>
      <c r="BU86" s="14" t="str">
        <f t="shared" si="114"/>
        <v/>
      </c>
      <c r="BV86" s="14" t="str">
        <f t="shared" si="114"/>
        <v/>
      </c>
      <c r="BW86" s="14" t="str">
        <f t="shared" si="114"/>
        <v/>
      </c>
      <c r="BZ86" s="14" t="str">
        <f t="shared" si="101"/>
        <v/>
      </c>
      <c r="CA86" s="14" t="str">
        <f t="shared" si="88"/>
        <v/>
      </c>
      <c r="CB86" s="14">
        <f t="shared" si="89"/>
        <v>0</v>
      </c>
      <c r="CC86" s="14" t="str">
        <f t="shared" si="90"/>
        <v/>
      </c>
      <c r="CD86" s="14" t="str">
        <f t="shared" si="91"/>
        <v/>
      </c>
      <c r="CG86" s="14">
        <f t="shared" si="102"/>
        <v>0</v>
      </c>
      <c r="CH86" s="14" t="str">
        <f t="shared" si="92"/>
        <v/>
      </c>
      <c r="CI86" s="14" t="str">
        <f t="shared" si="93"/>
        <v/>
      </c>
      <c r="CJ86" s="14" t="str">
        <f t="shared" si="94"/>
        <v/>
      </c>
      <c r="CK86" s="14" t="str">
        <f t="shared" si="95"/>
        <v/>
      </c>
    </row>
    <row r="87" spans="1:89" x14ac:dyDescent="0.25">
      <c r="A87" s="1">
        <v>28</v>
      </c>
      <c r="B87" s="3" t="s">
        <v>12</v>
      </c>
      <c r="C87" s="3">
        <v>9</v>
      </c>
      <c r="D87" s="4">
        <v>41355</v>
      </c>
      <c r="E87" s="3">
        <v>1</v>
      </c>
      <c r="F87" s="4">
        <v>41400</v>
      </c>
      <c r="G87" s="4">
        <v>41402</v>
      </c>
      <c r="H87" s="5">
        <v>0.2</v>
      </c>
      <c r="I87" s="5">
        <v>0.2</v>
      </c>
      <c r="J87" s="5">
        <v>0.2</v>
      </c>
      <c r="K87" s="5">
        <v>0.2</v>
      </c>
      <c r="L87" s="3">
        <v>0.16</v>
      </c>
      <c r="M87" s="3" t="s">
        <v>13</v>
      </c>
      <c r="N87" s="3">
        <v>1</v>
      </c>
      <c r="P87" s="1" t="str">
        <f t="shared" si="74"/>
        <v/>
      </c>
      <c r="R87" s="5"/>
      <c r="S87" s="5"/>
      <c r="T87" s="5"/>
      <c r="U87" s="5"/>
      <c r="V87" s="5"/>
      <c r="X87" s="1" t="str">
        <f t="shared" si="96"/>
        <v/>
      </c>
      <c r="Z87" s="55" t="str">
        <f t="shared" si="76"/>
        <v/>
      </c>
      <c r="AA87" s="55" t="str">
        <f t="shared" si="77"/>
        <v/>
      </c>
      <c r="AB87" s="55" t="str">
        <f t="shared" si="78"/>
        <v/>
      </c>
      <c r="AC87" s="55" t="str">
        <f t="shared" si="79"/>
        <v/>
      </c>
      <c r="AD87" s="55" t="str">
        <f t="shared" si="80"/>
        <v/>
      </c>
      <c r="AG87" s="55" t="str">
        <f t="shared" ref="AG87:AI106" si="116">IF($S87="","",IF(AND($P87&gt;AG$2,$P87&lt;AG$3),$S87,""))</f>
        <v/>
      </c>
      <c r="AH87" s="55" t="str">
        <f t="shared" si="116"/>
        <v/>
      </c>
      <c r="AI87" s="55" t="str">
        <f t="shared" si="116"/>
        <v/>
      </c>
      <c r="AL87" s="55" t="str">
        <f t="shared" si="97"/>
        <v/>
      </c>
      <c r="AM87" s="55" t="str">
        <f t="shared" si="97"/>
        <v/>
      </c>
      <c r="AN87" s="55" t="str">
        <f t="shared" si="97"/>
        <v/>
      </c>
      <c r="AQ87" s="2" t="str">
        <f t="shared" si="98"/>
        <v/>
      </c>
      <c r="AR87" s="2" t="str">
        <f t="shared" si="81"/>
        <v/>
      </c>
      <c r="AS87" s="2" t="str">
        <f t="shared" si="82"/>
        <v/>
      </c>
      <c r="AV87" s="55" t="str">
        <f t="shared" si="104"/>
        <v/>
      </c>
      <c r="AW87" s="55" t="str">
        <f t="shared" si="105"/>
        <v/>
      </c>
      <c r="AX87" s="55" t="str">
        <f t="shared" si="106"/>
        <v/>
      </c>
      <c r="AY87" s="55" t="str">
        <f t="shared" si="83"/>
        <v/>
      </c>
      <c r="AZ87" s="55" t="str">
        <f t="shared" si="107"/>
        <v/>
      </c>
      <c r="BA87" s="55" t="str">
        <f t="shared" si="84"/>
        <v/>
      </c>
      <c r="BE87" s="55" t="str">
        <f t="shared" si="85"/>
        <v/>
      </c>
      <c r="BF87" s="55" t="str">
        <f t="shared" si="86"/>
        <v/>
      </c>
      <c r="BG87" s="55" t="str">
        <f t="shared" si="87"/>
        <v/>
      </c>
      <c r="BL87" s="2" t="str">
        <f t="shared" si="113"/>
        <v/>
      </c>
      <c r="BM87" s="2" t="str">
        <f t="shared" si="113"/>
        <v/>
      </c>
      <c r="BN87" s="2" t="str">
        <f t="shared" si="113"/>
        <v/>
      </c>
      <c r="BO87" s="2" t="str">
        <f t="shared" si="113"/>
        <v/>
      </c>
      <c r="BP87" s="2" t="str">
        <f t="shared" si="113"/>
        <v/>
      </c>
      <c r="BS87" s="2" t="str">
        <f t="shared" si="114"/>
        <v/>
      </c>
      <c r="BT87" s="2" t="str">
        <f t="shared" si="114"/>
        <v/>
      </c>
      <c r="BU87" s="2" t="str">
        <f t="shared" si="114"/>
        <v/>
      </c>
      <c r="BV87" s="2" t="str">
        <f t="shared" si="114"/>
        <v/>
      </c>
      <c r="BW87" s="2" t="str">
        <f t="shared" si="114"/>
        <v/>
      </c>
      <c r="BZ87" s="2" t="str">
        <f t="shared" si="101"/>
        <v/>
      </c>
      <c r="CA87" s="2" t="str">
        <f t="shared" si="88"/>
        <v/>
      </c>
      <c r="CB87" s="2" t="str">
        <f t="shared" si="89"/>
        <v/>
      </c>
      <c r="CC87" s="2" t="str">
        <f t="shared" si="90"/>
        <v/>
      </c>
      <c r="CD87" s="2" t="str">
        <f t="shared" si="91"/>
        <v/>
      </c>
      <c r="CG87" s="2" t="str">
        <f t="shared" si="102"/>
        <v/>
      </c>
      <c r="CH87" s="2" t="str">
        <f t="shared" si="92"/>
        <v/>
      </c>
      <c r="CI87" s="2" t="str">
        <f t="shared" si="93"/>
        <v/>
      </c>
      <c r="CJ87" s="2" t="str">
        <f t="shared" si="94"/>
        <v/>
      </c>
      <c r="CK87" s="2" t="str">
        <f t="shared" si="95"/>
        <v/>
      </c>
    </row>
    <row r="88" spans="1:89" s="21" customFormat="1" x14ac:dyDescent="0.25">
      <c r="A88" s="16"/>
      <c r="B88" s="17" t="s">
        <v>14</v>
      </c>
      <c r="C88" s="17">
        <v>9</v>
      </c>
      <c r="D88" s="19">
        <v>41355</v>
      </c>
      <c r="E88" s="17">
        <v>1</v>
      </c>
      <c r="F88" s="19">
        <v>41400</v>
      </c>
      <c r="G88" s="19">
        <v>41408</v>
      </c>
      <c r="H88" s="20">
        <v>0.25</v>
      </c>
      <c r="I88" s="20">
        <v>0.1</v>
      </c>
      <c r="J88" s="20">
        <v>0.1</v>
      </c>
      <c r="K88" s="20">
        <v>0.15</v>
      </c>
      <c r="L88" s="17">
        <v>0.16</v>
      </c>
      <c r="M88" s="17" t="s">
        <v>13</v>
      </c>
      <c r="N88" s="17">
        <v>1</v>
      </c>
      <c r="P88" s="16">
        <f t="shared" si="74"/>
        <v>45</v>
      </c>
      <c r="R88" s="20">
        <f>AVERAGE(H87:H88)</f>
        <v>0.22500000000000001</v>
      </c>
      <c r="S88" s="20">
        <f t="shared" ref="S88:V88" si="117">AVERAGE(I87:I88)</f>
        <v>0.15000000000000002</v>
      </c>
      <c r="T88" s="20">
        <f t="shared" si="117"/>
        <v>0.15000000000000002</v>
      </c>
      <c r="U88" s="20">
        <f t="shared" si="117"/>
        <v>0.17499999999999999</v>
      </c>
      <c r="V88" s="20">
        <f t="shared" si="117"/>
        <v>0.16</v>
      </c>
      <c r="X88" s="16">
        <f t="shared" si="96"/>
        <v>0</v>
      </c>
      <c r="Y88" s="65"/>
      <c r="Z88" s="54">
        <f t="shared" si="76"/>
        <v>0.22500000000000001</v>
      </c>
      <c r="AA88" s="54">
        <f t="shared" si="77"/>
        <v>0.15000000000000002</v>
      </c>
      <c r="AB88" s="54">
        <f t="shared" si="78"/>
        <v>0.15000000000000002</v>
      </c>
      <c r="AC88" s="54">
        <f t="shared" si="79"/>
        <v>0.17499999999999999</v>
      </c>
      <c r="AD88" s="54">
        <f t="shared" si="80"/>
        <v>0.16</v>
      </c>
      <c r="AF88" s="71"/>
      <c r="AG88" s="54" t="str">
        <f t="shared" si="116"/>
        <v/>
      </c>
      <c r="AH88" s="54">
        <f t="shared" si="116"/>
        <v>0.15000000000000002</v>
      </c>
      <c r="AI88" s="54" t="str">
        <f t="shared" si="116"/>
        <v/>
      </c>
      <c r="AL88" s="54" t="str">
        <f t="shared" si="97"/>
        <v/>
      </c>
      <c r="AM88" s="54">
        <f t="shared" si="97"/>
        <v>0.16</v>
      </c>
      <c r="AN88" s="54" t="str">
        <f t="shared" si="97"/>
        <v/>
      </c>
      <c r="AQ88" s="21" t="str">
        <f t="shared" si="98"/>
        <v/>
      </c>
      <c r="AR88" s="21" t="str">
        <f t="shared" si="81"/>
        <v>Imput</v>
      </c>
      <c r="AS88" s="21" t="str">
        <f t="shared" si="82"/>
        <v/>
      </c>
      <c r="AT88" s="81"/>
      <c r="AV88" s="54">
        <f t="shared" si="104"/>
        <v>0.15000000000000002</v>
      </c>
      <c r="AW88" s="54">
        <f t="shared" si="105"/>
        <v>0.16</v>
      </c>
      <c r="AX88" s="54">
        <f t="shared" si="106"/>
        <v>0.15000000000000002</v>
      </c>
      <c r="AY88" s="54">
        <f t="shared" si="83"/>
        <v>0.16</v>
      </c>
      <c r="AZ88" s="54" t="str">
        <f t="shared" si="107"/>
        <v/>
      </c>
      <c r="BA88" s="54" t="str">
        <f t="shared" si="84"/>
        <v/>
      </c>
      <c r="BE88" s="54">
        <f t="shared" si="85"/>
        <v>9.9999999999999811E-3</v>
      </c>
      <c r="BF88" s="54">
        <f t="shared" si="86"/>
        <v>9.9999999999999811E-3</v>
      </c>
      <c r="BG88" s="54" t="str">
        <f t="shared" si="87"/>
        <v/>
      </c>
      <c r="BI88" s="81"/>
      <c r="BL88" s="21">
        <f t="shared" si="113"/>
        <v>0.15000000000000002</v>
      </c>
      <c r="BM88" s="21" t="str">
        <f t="shared" si="113"/>
        <v/>
      </c>
      <c r="BN88" s="21" t="str">
        <f t="shared" si="113"/>
        <v/>
      </c>
      <c r="BO88" s="21" t="str">
        <f t="shared" si="113"/>
        <v/>
      </c>
      <c r="BP88" s="21" t="str">
        <f t="shared" si="113"/>
        <v/>
      </c>
      <c r="BS88" s="21">
        <f t="shared" si="114"/>
        <v>0.16</v>
      </c>
      <c r="BT88" s="21" t="str">
        <f t="shared" si="114"/>
        <v/>
      </c>
      <c r="BU88" s="21" t="str">
        <f t="shared" si="114"/>
        <v/>
      </c>
      <c r="BV88" s="21" t="str">
        <f t="shared" si="114"/>
        <v/>
      </c>
      <c r="BW88" s="21" t="str">
        <f t="shared" si="114"/>
        <v/>
      </c>
      <c r="BZ88" s="21">
        <f t="shared" si="101"/>
        <v>0</v>
      </c>
      <c r="CA88" s="21" t="str">
        <f t="shared" si="88"/>
        <v/>
      </c>
      <c r="CB88" s="21" t="str">
        <f t="shared" si="89"/>
        <v/>
      </c>
      <c r="CC88" s="21" t="str">
        <f t="shared" si="90"/>
        <v/>
      </c>
      <c r="CD88" s="21" t="str">
        <f t="shared" si="91"/>
        <v/>
      </c>
      <c r="CG88" s="21">
        <f t="shared" si="102"/>
        <v>0</v>
      </c>
      <c r="CH88" s="21" t="str">
        <f t="shared" si="92"/>
        <v/>
      </c>
      <c r="CI88" s="21" t="str">
        <f t="shared" si="93"/>
        <v/>
      </c>
      <c r="CJ88" s="21" t="str">
        <f t="shared" si="94"/>
        <v/>
      </c>
      <c r="CK88" s="21" t="str">
        <f t="shared" si="95"/>
        <v/>
      </c>
    </row>
    <row r="89" spans="1:89" x14ac:dyDescent="0.25">
      <c r="A89" s="1">
        <v>29</v>
      </c>
      <c r="B89" s="3" t="s">
        <v>12</v>
      </c>
      <c r="C89" s="3">
        <v>9</v>
      </c>
      <c r="D89" s="4">
        <v>41355</v>
      </c>
      <c r="E89" s="3">
        <v>2</v>
      </c>
      <c r="F89" s="4">
        <v>41400</v>
      </c>
      <c r="G89" s="4">
        <v>41402</v>
      </c>
      <c r="H89" s="5">
        <v>0.2</v>
      </c>
      <c r="I89" s="5">
        <v>0.2</v>
      </c>
      <c r="J89" s="5">
        <v>0.2</v>
      </c>
      <c r="K89" s="5">
        <v>0.2</v>
      </c>
      <c r="L89" s="3">
        <v>0.17</v>
      </c>
      <c r="M89" s="3" t="s">
        <v>13</v>
      </c>
      <c r="N89" s="3">
        <v>1</v>
      </c>
      <c r="P89" s="1" t="str">
        <f t="shared" si="74"/>
        <v/>
      </c>
      <c r="R89" s="5"/>
      <c r="S89" s="5"/>
      <c r="T89" s="5"/>
      <c r="U89" s="5"/>
      <c r="V89" s="5"/>
      <c r="X89" s="1" t="str">
        <f t="shared" si="96"/>
        <v/>
      </c>
      <c r="Z89" s="55" t="str">
        <f t="shared" si="76"/>
        <v/>
      </c>
      <c r="AA89" s="55" t="str">
        <f t="shared" si="77"/>
        <v/>
      </c>
      <c r="AB89" s="55" t="str">
        <f t="shared" si="78"/>
        <v/>
      </c>
      <c r="AC89" s="55" t="str">
        <f t="shared" si="79"/>
        <v/>
      </c>
      <c r="AD89" s="55" t="str">
        <f t="shared" si="80"/>
        <v/>
      </c>
      <c r="AG89" s="55" t="str">
        <f t="shared" si="116"/>
        <v/>
      </c>
      <c r="AH89" s="55" t="str">
        <f t="shared" si="116"/>
        <v/>
      </c>
      <c r="AI89" s="55" t="str">
        <f t="shared" si="116"/>
        <v/>
      </c>
      <c r="AL89" s="55" t="str">
        <f t="shared" si="97"/>
        <v/>
      </c>
      <c r="AM89" s="55" t="str">
        <f t="shared" si="97"/>
        <v/>
      </c>
      <c r="AN89" s="55" t="str">
        <f t="shared" si="97"/>
        <v/>
      </c>
      <c r="AQ89" s="2" t="str">
        <f t="shared" si="98"/>
        <v/>
      </c>
      <c r="AR89" s="2" t="str">
        <f t="shared" si="81"/>
        <v/>
      </c>
      <c r="AS89" s="2" t="str">
        <f t="shared" si="82"/>
        <v/>
      </c>
      <c r="AV89" s="55" t="str">
        <f t="shared" si="104"/>
        <v/>
      </c>
      <c r="AW89" s="55" t="str">
        <f t="shared" si="105"/>
        <v/>
      </c>
      <c r="AX89" s="55" t="str">
        <f t="shared" si="106"/>
        <v/>
      </c>
      <c r="AY89" s="55" t="str">
        <f t="shared" si="83"/>
        <v/>
      </c>
      <c r="AZ89" s="55" t="str">
        <f t="shared" si="107"/>
        <v/>
      </c>
      <c r="BA89" s="55" t="str">
        <f t="shared" si="84"/>
        <v/>
      </c>
      <c r="BE89" s="55" t="str">
        <f t="shared" si="85"/>
        <v/>
      </c>
      <c r="BF89" s="55" t="str">
        <f t="shared" si="86"/>
        <v/>
      </c>
      <c r="BG89" s="55" t="str">
        <f t="shared" si="87"/>
        <v/>
      </c>
      <c r="BL89" s="2" t="str">
        <f t="shared" si="113"/>
        <v/>
      </c>
      <c r="BM89" s="2" t="str">
        <f t="shared" si="113"/>
        <v/>
      </c>
      <c r="BN89" s="2" t="str">
        <f t="shared" si="113"/>
        <v/>
      </c>
      <c r="BO89" s="2" t="str">
        <f t="shared" si="113"/>
        <v/>
      </c>
      <c r="BP89" s="2" t="str">
        <f t="shared" si="113"/>
        <v/>
      </c>
      <c r="BS89" s="2" t="str">
        <f t="shared" si="114"/>
        <v/>
      </c>
      <c r="BT89" s="2" t="str">
        <f t="shared" si="114"/>
        <v/>
      </c>
      <c r="BU89" s="2" t="str">
        <f t="shared" si="114"/>
        <v/>
      </c>
      <c r="BV89" s="2" t="str">
        <f t="shared" si="114"/>
        <v/>
      </c>
      <c r="BW89" s="2" t="str">
        <f t="shared" si="114"/>
        <v/>
      </c>
      <c r="BZ89" s="2" t="str">
        <f t="shared" si="101"/>
        <v/>
      </c>
      <c r="CA89" s="2" t="str">
        <f t="shared" si="88"/>
        <v/>
      </c>
      <c r="CB89" s="2" t="str">
        <f t="shared" si="89"/>
        <v/>
      </c>
      <c r="CC89" s="2" t="str">
        <f t="shared" si="90"/>
        <v/>
      </c>
      <c r="CD89" s="2" t="str">
        <f t="shared" si="91"/>
        <v/>
      </c>
      <c r="CG89" s="2" t="str">
        <f t="shared" si="102"/>
        <v/>
      </c>
      <c r="CH89" s="2" t="str">
        <f t="shared" si="92"/>
        <v/>
      </c>
      <c r="CI89" s="2" t="str">
        <f t="shared" si="93"/>
        <v/>
      </c>
      <c r="CJ89" s="2" t="str">
        <f t="shared" si="94"/>
        <v/>
      </c>
      <c r="CK89" s="2" t="str">
        <f t="shared" si="95"/>
        <v/>
      </c>
    </row>
    <row r="90" spans="1:89" s="21" customFormat="1" x14ac:dyDescent="0.25">
      <c r="A90" s="16"/>
      <c r="B90" s="17" t="s">
        <v>14</v>
      </c>
      <c r="C90" s="17">
        <v>9</v>
      </c>
      <c r="D90" s="19">
        <v>41355</v>
      </c>
      <c r="E90" s="17">
        <v>2</v>
      </c>
      <c r="F90" s="19">
        <v>41400</v>
      </c>
      <c r="G90" s="19">
        <v>41408</v>
      </c>
      <c r="H90" s="20">
        <v>0.25</v>
      </c>
      <c r="I90" s="20">
        <v>0.1</v>
      </c>
      <c r="J90" s="20">
        <v>0.1</v>
      </c>
      <c r="K90" s="20">
        <v>0.15</v>
      </c>
      <c r="L90" s="17">
        <v>0.17</v>
      </c>
      <c r="M90" s="17" t="s">
        <v>13</v>
      </c>
      <c r="N90" s="17">
        <v>1</v>
      </c>
      <c r="P90" s="16">
        <f t="shared" si="74"/>
        <v>45</v>
      </c>
      <c r="R90" s="20">
        <f>AVERAGE(H89:H90)</f>
        <v>0.22500000000000001</v>
      </c>
      <c r="S90" s="20">
        <f t="shared" ref="S90:V90" si="118">AVERAGE(I89:I90)</f>
        <v>0.15000000000000002</v>
      </c>
      <c r="T90" s="20">
        <f t="shared" si="118"/>
        <v>0.15000000000000002</v>
      </c>
      <c r="U90" s="20">
        <f t="shared" si="118"/>
        <v>0.17499999999999999</v>
      </c>
      <c r="V90" s="20">
        <f t="shared" si="118"/>
        <v>0.17</v>
      </c>
      <c r="X90" s="16">
        <f t="shared" si="96"/>
        <v>0</v>
      </c>
      <c r="Y90" s="65"/>
      <c r="Z90" s="54">
        <f t="shared" si="76"/>
        <v>0.22500000000000001</v>
      </c>
      <c r="AA90" s="54">
        <f t="shared" si="77"/>
        <v>0.15000000000000002</v>
      </c>
      <c r="AB90" s="54">
        <f t="shared" si="78"/>
        <v>0.15000000000000002</v>
      </c>
      <c r="AC90" s="54">
        <f t="shared" si="79"/>
        <v>0.17499999999999999</v>
      </c>
      <c r="AD90" s="54">
        <f t="shared" si="80"/>
        <v>0.17</v>
      </c>
      <c r="AF90" s="71"/>
      <c r="AG90" s="54" t="str">
        <f t="shared" si="116"/>
        <v/>
      </c>
      <c r="AH90" s="54">
        <f t="shared" si="116"/>
        <v>0.15000000000000002</v>
      </c>
      <c r="AI90" s="54" t="str">
        <f t="shared" si="116"/>
        <v/>
      </c>
      <c r="AL90" s="54" t="str">
        <f t="shared" si="97"/>
        <v/>
      </c>
      <c r="AM90" s="54">
        <f t="shared" si="97"/>
        <v>0.17</v>
      </c>
      <c r="AN90" s="54" t="str">
        <f t="shared" si="97"/>
        <v/>
      </c>
      <c r="AQ90" s="21" t="str">
        <f t="shared" si="98"/>
        <v/>
      </c>
      <c r="AR90" s="21" t="str">
        <f t="shared" si="81"/>
        <v>Imput</v>
      </c>
      <c r="AS90" s="21" t="str">
        <f t="shared" si="82"/>
        <v/>
      </c>
      <c r="AT90" s="81"/>
      <c r="AV90" s="54">
        <f t="shared" si="104"/>
        <v>0.15000000000000002</v>
      </c>
      <c r="AW90" s="54">
        <f t="shared" si="105"/>
        <v>0.17</v>
      </c>
      <c r="AX90" s="54">
        <f t="shared" si="106"/>
        <v>0.15000000000000002</v>
      </c>
      <c r="AY90" s="54">
        <f t="shared" si="83"/>
        <v>0.17</v>
      </c>
      <c r="AZ90" s="54" t="str">
        <f t="shared" si="107"/>
        <v/>
      </c>
      <c r="BA90" s="54" t="str">
        <f t="shared" si="84"/>
        <v/>
      </c>
      <c r="BE90" s="54">
        <f t="shared" si="85"/>
        <v>1.999999999999999E-2</v>
      </c>
      <c r="BF90" s="54">
        <f t="shared" si="86"/>
        <v>1.999999999999999E-2</v>
      </c>
      <c r="BG90" s="54" t="str">
        <f t="shared" si="87"/>
        <v/>
      </c>
      <c r="BI90" s="81"/>
      <c r="BL90" s="21">
        <f t="shared" si="113"/>
        <v>0.15000000000000002</v>
      </c>
      <c r="BM90" s="21" t="str">
        <f t="shared" si="113"/>
        <v/>
      </c>
      <c r="BN90" s="21" t="str">
        <f t="shared" si="113"/>
        <v/>
      </c>
      <c r="BO90" s="21" t="str">
        <f t="shared" si="113"/>
        <v/>
      </c>
      <c r="BP90" s="21" t="str">
        <f t="shared" si="113"/>
        <v/>
      </c>
      <c r="BS90" s="21">
        <f t="shared" si="114"/>
        <v>0.17</v>
      </c>
      <c r="BT90" s="21" t="str">
        <f t="shared" si="114"/>
        <v/>
      </c>
      <c r="BU90" s="21" t="str">
        <f t="shared" si="114"/>
        <v/>
      </c>
      <c r="BV90" s="21" t="str">
        <f t="shared" si="114"/>
        <v/>
      </c>
      <c r="BW90" s="21" t="str">
        <f t="shared" si="114"/>
        <v/>
      </c>
      <c r="BZ90" s="21">
        <f t="shared" si="101"/>
        <v>0</v>
      </c>
      <c r="CA90" s="21" t="str">
        <f t="shared" si="88"/>
        <v/>
      </c>
      <c r="CB90" s="21" t="str">
        <f t="shared" si="89"/>
        <v/>
      </c>
      <c r="CC90" s="21" t="str">
        <f t="shared" si="90"/>
        <v/>
      </c>
      <c r="CD90" s="21" t="str">
        <f t="shared" si="91"/>
        <v/>
      </c>
      <c r="CG90" s="21">
        <f t="shared" si="102"/>
        <v>0</v>
      </c>
      <c r="CH90" s="21" t="str">
        <f t="shared" si="92"/>
        <v/>
      </c>
      <c r="CI90" s="21" t="str">
        <f t="shared" si="93"/>
        <v/>
      </c>
      <c r="CJ90" s="21" t="str">
        <f t="shared" si="94"/>
        <v/>
      </c>
      <c r="CK90" s="21" t="str">
        <f t="shared" si="95"/>
        <v/>
      </c>
    </row>
    <row r="91" spans="1:89" x14ac:dyDescent="0.25">
      <c r="A91" s="1">
        <v>30</v>
      </c>
      <c r="B91" s="3" t="s">
        <v>12</v>
      </c>
      <c r="C91" s="3">
        <v>9</v>
      </c>
      <c r="D91" s="4">
        <v>41355</v>
      </c>
      <c r="E91" s="3">
        <v>3</v>
      </c>
      <c r="F91" s="4">
        <v>41400</v>
      </c>
      <c r="G91" s="4">
        <v>41402</v>
      </c>
      <c r="H91" s="5">
        <v>0.5</v>
      </c>
      <c r="I91" s="5">
        <v>0.1</v>
      </c>
      <c r="J91" s="5">
        <v>0.1</v>
      </c>
      <c r="K91" s="5">
        <v>0.2</v>
      </c>
      <c r="L91" s="3">
        <v>0.36</v>
      </c>
      <c r="M91" s="3" t="s">
        <v>13</v>
      </c>
      <c r="N91" s="3">
        <v>1</v>
      </c>
      <c r="P91" s="1" t="str">
        <f t="shared" si="74"/>
        <v/>
      </c>
      <c r="R91" s="5"/>
      <c r="S91" s="5"/>
      <c r="T91" s="5"/>
      <c r="U91" s="5"/>
      <c r="V91" s="5"/>
      <c r="X91" s="1" t="str">
        <f t="shared" si="96"/>
        <v/>
      </c>
      <c r="Z91" s="55" t="str">
        <f t="shared" si="76"/>
        <v/>
      </c>
      <c r="AA91" s="55" t="str">
        <f t="shared" si="77"/>
        <v/>
      </c>
      <c r="AB91" s="55" t="str">
        <f t="shared" si="78"/>
        <v/>
      </c>
      <c r="AC91" s="55" t="str">
        <f t="shared" si="79"/>
        <v/>
      </c>
      <c r="AD91" s="55" t="str">
        <f t="shared" si="80"/>
        <v/>
      </c>
      <c r="AG91" s="55" t="str">
        <f t="shared" si="116"/>
        <v/>
      </c>
      <c r="AH91" s="55" t="str">
        <f t="shared" si="116"/>
        <v/>
      </c>
      <c r="AI91" s="55" t="str">
        <f t="shared" si="116"/>
        <v/>
      </c>
      <c r="AL91" s="55" t="str">
        <f t="shared" si="97"/>
        <v/>
      </c>
      <c r="AM91" s="55" t="str">
        <f t="shared" si="97"/>
        <v/>
      </c>
      <c r="AN91" s="55" t="str">
        <f t="shared" si="97"/>
        <v/>
      </c>
      <c r="AQ91" s="2" t="str">
        <f t="shared" si="98"/>
        <v/>
      </c>
      <c r="AR91" s="2" t="str">
        <f t="shared" si="81"/>
        <v/>
      </c>
      <c r="AS91" s="2" t="str">
        <f t="shared" si="82"/>
        <v/>
      </c>
      <c r="AV91" s="55" t="str">
        <f t="shared" si="104"/>
        <v/>
      </c>
      <c r="AW91" s="55" t="str">
        <f t="shared" si="105"/>
        <v/>
      </c>
      <c r="AX91" s="55" t="str">
        <f t="shared" si="106"/>
        <v/>
      </c>
      <c r="AY91" s="55" t="str">
        <f t="shared" si="83"/>
        <v/>
      </c>
      <c r="AZ91" s="55" t="str">
        <f t="shared" si="107"/>
        <v/>
      </c>
      <c r="BA91" s="55" t="str">
        <f t="shared" si="84"/>
        <v/>
      </c>
      <c r="BE91" s="55" t="str">
        <f t="shared" si="85"/>
        <v/>
      </c>
      <c r="BF91" s="55" t="str">
        <f t="shared" si="86"/>
        <v/>
      </c>
      <c r="BG91" s="55" t="str">
        <f t="shared" si="87"/>
        <v/>
      </c>
      <c r="BL91" s="2" t="str">
        <f t="shared" si="113"/>
        <v/>
      </c>
      <c r="BM91" s="2" t="str">
        <f t="shared" si="113"/>
        <v/>
      </c>
      <c r="BN91" s="2" t="str">
        <f t="shared" si="113"/>
        <v/>
      </c>
      <c r="BO91" s="2" t="str">
        <f t="shared" si="113"/>
        <v/>
      </c>
      <c r="BP91" s="2" t="str">
        <f t="shared" si="113"/>
        <v/>
      </c>
      <c r="BS91" s="2" t="str">
        <f t="shared" si="114"/>
        <v/>
      </c>
      <c r="BT91" s="2" t="str">
        <f t="shared" si="114"/>
        <v/>
      </c>
      <c r="BU91" s="2" t="str">
        <f t="shared" si="114"/>
        <v/>
      </c>
      <c r="BV91" s="2" t="str">
        <f t="shared" si="114"/>
        <v/>
      </c>
      <c r="BW91" s="2" t="str">
        <f t="shared" si="114"/>
        <v/>
      </c>
      <c r="BZ91" s="2" t="str">
        <f t="shared" si="101"/>
        <v/>
      </c>
      <c r="CA91" s="2" t="str">
        <f t="shared" si="88"/>
        <v/>
      </c>
      <c r="CB91" s="2" t="str">
        <f t="shared" si="89"/>
        <v/>
      </c>
      <c r="CC91" s="2" t="str">
        <f t="shared" si="90"/>
        <v/>
      </c>
      <c r="CD91" s="2" t="str">
        <f t="shared" si="91"/>
        <v/>
      </c>
      <c r="CG91" s="2" t="str">
        <f t="shared" si="102"/>
        <v/>
      </c>
      <c r="CH91" s="2" t="str">
        <f t="shared" si="92"/>
        <v/>
      </c>
      <c r="CI91" s="2" t="str">
        <f t="shared" si="93"/>
        <v/>
      </c>
      <c r="CJ91" s="2" t="str">
        <f t="shared" si="94"/>
        <v/>
      </c>
      <c r="CK91" s="2" t="str">
        <f t="shared" si="95"/>
        <v/>
      </c>
    </row>
    <row r="92" spans="1:89" s="14" customFormat="1" ht="15.75" thickBot="1" x14ac:dyDescent="0.3">
      <c r="A92" s="9"/>
      <c r="B92" s="10" t="s">
        <v>14</v>
      </c>
      <c r="C92" s="10">
        <v>9</v>
      </c>
      <c r="D92" s="12">
        <v>41355</v>
      </c>
      <c r="E92" s="10">
        <v>3</v>
      </c>
      <c r="F92" s="12">
        <v>41400</v>
      </c>
      <c r="G92" s="12">
        <v>41408</v>
      </c>
      <c r="H92" s="13">
        <v>0.35</v>
      </c>
      <c r="I92" s="13">
        <v>0.15</v>
      </c>
      <c r="J92" s="13">
        <v>0.15</v>
      </c>
      <c r="K92" s="13">
        <v>0.25</v>
      </c>
      <c r="L92" s="10">
        <v>0.36</v>
      </c>
      <c r="M92" s="10" t="s">
        <v>13</v>
      </c>
      <c r="N92" s="10">
        <v>1</v>
      </c>
      <c r="P92" s="9">
        <f t="shared" si="74"/>
        <v>45</v>
      </c>
      <c r="R92" s="13">
        <f>AVERAGE(H91:H92)</f>
        <v>0.42499999999999999</v>
      </c>
      <c r="S92" s="13">
        <f t="shared" ref="S92:V92" si="119">AVERAGE(I91:I92)</f>
        <v>0.125</v>
      </c>
      <c r="T92" s="13">
        <f t="shared" si="119"/>
        <v>0.125</v>
      </c>
      <c r="U92" s="13">
        <f t="shared" si="119"/>
        <v>0.22500000000000001</v>
      </c>
      <c r="V92" s="13">
        <f t="shared" si="119"/>
        <v>0.36</v>
      </c>
      <c r="X92" s="9">
        <f t="shared" si="96"/>
        <v>0</v>
      </c>
      <c r="Y92" s="45"/>
      <c r="Z92" s="56">
        <f t="shared" si="76"/>
        <v>0.42499999999999999</v>
      </c>
      <c r="AA92" s="56">
        <f t="shared" si="77"/>
        <v>0.125</v>
      </c>
      <c r="AB92" s="56">
        <f t="shared" si="78"/>
        <v>0.125</v>
      </c>
      <c r="AC92" s="56">
        <f t="shared" si="79"/>
        <v>0.22500000000000001</v>
      </c>
      <c r="AD92" s="56">
        <f t="shared" si="80"/>
        <v>0.36</v>
      </c>
      <c r="AF92" s="73"/>
      <c r="AG92" s="56" t="str">
        <f t="shared" si="116"/>
        <v/>
      </c>
      <c r="AH92" s="56">
        <f t="shared" si="116"/>
        <v>0.125</v>
      </c>
      <c r="AI92" s="56" t="str">
        <f t="shared" si="116"/>
        <v/>
      </c>
      <c r="AL92" s="56" t="str">
        <f t="shared" si="97"/>
        <v/>
      </c>
      <c r="AM92" s="56">
        <f t="shared" si="97"/>
        <v>0.36</v>
      </c>
      <c r="AN92" s="56" t="str">
        <f t="shared" si="97"/>
        <v/>
      </c>
      <c r="AQ92" s="14" t="str">
        <f t="shared" si="98"/>
        <v/>
      </c>
      <c r="AR92" s="14" t="str">
        <f t="shared" si="81"/>
        <v>Imput</v>
      </c>
      <c r="AS92" s="14" t="str">
        <f t="shared" si="82"/>
        <v/>
      </c>
      <c r="AT92" s="82"/>
      <c r="AV92" s="56">
        <f t="shared" si="104"/>
        <v>0.125</v>
      </c>
      <c r="AW92" s="56">
        <f t="shared" si="105"/>
        <v>0.36</v>
      </c>
      <c r="AX92" s="56">
        <f t="shared" si="106"/>
        <v>0.125</v>
      </c>
      <c r="AY92" s="56">
        <f t="shared" si="83"/>
        <v>0.36</v>
      </c>
      <c r="AZ92" s="56" t="str">
        <f t="shared" si="107"/>
        <v/>
      </c>
      <c r="BA92" s="56" t="str">
        <f t="shared" si="84"/>
        <v/>
      </c>
      <c r="BE92" s="56">
        <f t="shared" si="85"/>
        <v>0.23499999999999999</v>
      </c>
      <c r="BF92" s="56">
        <f t="shared" si="86"/>
        <v>0.23499999999999999</v>
      </c>
      <c r="BG92" s="56" t="str">
        <f t="shared" si="87"/>
        <v/>
      </c>
      <c r="BI92" s="82"/>
      <c r="BL92" s="14">
        <f t="shared" si="113"/>
        <v>0.125</v>
      </c>
      <c r="BM92" s="14" t="str">
        <f t="shared" si="113"/>
        <v/>
      </c>
      <c r="BN92" s="14" t="str">
        <f t="shared" si="113"/>
        <v/>
      </c>
      <c r="BO92" s="14" t="str">
        <f t="shared" si="113"/>
        <v/>
      </c>
      <c r="BP92" s="14" t="str">
        <f t="shared" si="113"/>
        <v/>
      </c>
      <c r="BS92" s="14" t="str">
        <f t="shared" si="114"/>
        <v/>
      </c>
      <c r="BT92" s="14">
        <f t="shared" si="114"/>
        <v>0.36</v>
      </c>
      <c r="BU92" s="14" t="str">
        <f t="shared" si="114"/>
        <v/>
      </c>
      <c r="BV92" s="14" t="str">
        <f t="shared" si="114"/>
        <v/>
      </c>
      <c r="BW92" s="14" t="str">
        <f t="shared" si="114"/>
        <v/>
      </c>
      <c r="BZ92" s="14">
        <f t="shared" si="101"/>
        <v>0</v>
      </c>
      <c r="CA92" s="14" t="str">
        <f t="shared" si="88"/>
        <v/>
      </c>
      <c r="CB92" s="14" t="str">
        <f t="shared" si="89"/>
        <v/>
      </c>
      <c r="CC92" s="14" t="str">
        <f t="shared" si="90"/>
        <v/>
      </c>
      <c r="CD92" s="14" t="str">
        <f t="shared" si="91"/>
        <v/>
      </c>
      <c r="CG92" s="14" t="str">
        <f t="shared" si="102"/>
        <v/>
      </c>
      <c r="CH92" s="14">
        <f t="shared" si="92"/>
        <v>0</v>
      </c>
      <c r="CI92" s="14" t="str">
        <f t="shared" si="93"/>
        <v/>
      </c>
      <c r="CJ92" s="14" t="str">
        <f t="shared" si="94"/>
        <v/>
      </c>
      <c r="CK92" s="14" t="str">
        <f t="shared" si="95"/>
        <v/>
      </c>
    </row>
    <row r="93" spans="1:89" s="27" customFormat="1" x14ac:dyDescent="0.25">
      <c r="A93" s="22">
        <v>31</v>
      </c>
      <c r="B93" s="23" t="s">
        <v>14</v>
      </c>
      <c r="C93" s="23">
        <v>10</v>
      </c>
      <c r="D93" s="25">
        <v>41296</v>
      </c>
      <c r="E93" s="23">
        <v>1</v>
      </c>
      <c r="F93" s="25">
        <v>41400</v>
      </c>
      <c r="G93" s="25">
        <v>41438</v>
      </c>
      <c r="H93" s="26">
        <v>0.4</v>
      </c>
      <c r="I93" s="26">
        <v>0.4</v>
      </c>
      <c r="J93" s="26">
        <v>0.4</v>
      </c>
      <c r="K93" s="26">
        <v>0.4</v>
      </c>
      <c r="L93" s="23">
        <v>0.66</v>
      </c>
      <c r="M93" s="23" t="s">
        <v>16</v>
      </c>
      <c r="N93" s="23">
        <v>0</v>
      </c>
      <c r="P93" s="1">
        <f t="shared" si="74"/>
        <v>104</v>
      </c>
      <c r="R93" s="26">
        <f t="shared" ref="R93:V97" si="120">H93</f>
        <v>0.4</v>
      </c>
      <c r="S93" s="26">
        <f t="shared" si="120"/>
        <v>0.4</v>
      </c>
      <c r="T93" s="26">
        <f t="shared" si="120"/>
        <v>0.4</v>
      </c>
      <c r="U93" s="26">
        <f t="shared" si="120"/>
        <v>0.4</v>
      </c>
      <c r="V93" s="26">
        <f t="shared" si="120"/>
        <v>0.66</v>
      </c>
      <c r="X93" s="22">
        <f t="shared" si="96"/>
        <v>1</v>
      </c>
      <c r="Y93" s="66"/>
      <c r="Z93" s="59">
        <f t="shared" si="76"/>
        <v>0.6</v>
      </c>
      <c r="AA93" s="59">
        <f t="shared" si="77"/>
        <v>0.6</v>
      </c>
      <c r="AB93" s="59">
        <f t="shared" si="78"/>
        <v>0.6</v>
      </c>
      <c r="AC93" s="59">
        <f t="shared" si="79"/>
        <v>0.6</v>
      </c>
      <c r="AD93" s="59">
        <f t="shared" si="80"/>
        <v>0.33999999999999997</v>
      </c>
      <c r="AF93" s="76"/>
      <c r="AG93" s="59" t="str">
        <f t="shared" si="116"/>
        <v/>
      </c>
      <c r="AH93" s="59" t="str">
        <f t="shared" si="116"/>
        <v/>
      </c>
      <c r="AI93" s="59">
        <f t="shared" si="116"/>
        <v>0.4</v>
      </c>
      <c r="AL93" s="59" t="str">
        <f t="shared" si="97"/>
        <v/>
      </c>
      <c r="AM93" s="59" t="str">
        <f t="shared" si="97"/>
        <v/>
      </c>
      <c r="AN93" s="59">
        <f t="shared" si="97"/>
        <v>0.66</v>
      </c>
      <c r="AQ93" s="27" t="str">
        <f t="shared" si="98"/>
        <v/>
      </c>
      <c r="AR93" s="27" t="str">
        <f t="shared" si="81"/>
        <v/>
      </c>
      <c r="AS93" s="27" t="str">
        <f t="shared" si="82"/>
        <v>Imput</v>
      </c>
      <c r="AT93" s="85"/>
      <c r="AV93" s="59">
        <f t="shared" si="104"/>
        <v>0.6</v>
      </c>
      <c r="AW93" s="59">
        <f t="shared" si="105"/>
        <v>0.33999999999999997</v>
      </c>
      <c r="AX93" s="59" t="str">
        <f t="shared" si="106"/>
        <v/>
      </c>
      <c r="AY93" s="59" t="str">
        <f t="shared" si="83"/>
        <v/>
      </c>
      <c r="AZ93" s="59">
        <f t="shared" si="107"/>
        <v>0.6</v>
      </c>
      <c r="BA93" s="59">
        <f t="shared" si="84"/>
        <v>0.33999999999999997</v>
      </c>
      <c r="BE93" s="59">
        <f t="shared" si="85"/>
        <v>-0.26</v>
      </c>
      <c r="BF93" s="59" t="str">
        <f t="shared" si="86"/>
        <v/>
      </c>
      <c r="BG93" s="59">
        <f t="shared" si="87"/>
        <v>-0.26</v>
      </c>
      <c r="BI93" s="85"/>
      <c r="BL93" s="27" t="str">
        <f t="shared" si="113"/>
        <v/>
      </c>
      <c r="BM93" s="27" t="str">
        <f t="shared" si="113"/>
        <v/>
      </c>
      <c r="BN93" s="27">
        <f t="shared" si="113"/>
        <v>0.4</v>
      </c>
      <c r="BO93" s="27" t="str">
        <f t="shared" si="113"/>
        <v/>
      </c>
      <c r="BP93" s="27" t="str">
        <f t="shared" si="113"/>
        <v/>
      </c>
      <c r="BS93" s="27" t="str">
        <f t="shared" si="114"/>
        <v/>
      </c>
      <c r="BT93" s="27" t="str">
        <f t="shared" si="114"/>
        <v/>
      </c>
      <c r="BU93" s="27" t="str">
        <f t="shared" si="114"/>
        <v/>
      </c>
      <c r="BV93" s="27">
        <f t="shared" si="114"/>
        <v>0.66</v>
      </c>
      <c r="BW93" s="27" t="str">
        <f t="shared" si="114"/>
        <v/>
      </c>
      <c r="BZ93" s="27" t="str">
        <f t="shared" si="101"/>
        <v/>
      </c>
      <c r="CA93" s="27" t="str">
        <f t="shared" si="88"/>
        <v/>
      </c>
      <c r="CB93" s="27">
        <f t="shared" si="89"/>
        <v>1</v>
      </c>
      <c r="CC93" s="27" t="str">
        <f t="shared" si="90"/>
        <v/>
      </c>
      <c r="CD93" s="27" t="str">
        <f t="shared" si="91"/>
        <v/>
      </c>
      <c r="CG93" s="27" t="str">
        <f t="shared" si="102"/>
        <v/>
      </c>
      <c r="CH93" s="27" t="str">
        <f t="shared" si="92"/>
        <v/>
      </c>
      <c r="CI93" s="27" t="str">
        <f t="shared" si="93"/>
        <v/>
      </c>
      <c r="CJ93" s="27">
        <f t="shared" si="94"/>
        <v>1</v>
      </c>
      <c r="CK93" s="27" t="str">
        <f t="shared" si="95"/>
        <v/>
      </c>
    </row>
    <row r="94" spans="1:89" s="33" customFormat="1" x14ac:dyDescent="0.25">
      <c r="A94" s="28">
        <v>32</v>
      </c>
      <c r="B94" s="29" t="s">
        <v>14</v>
      </c>
      <c r="C94" s="29">
        <v>10</v>
      </c>
      <c r="D94" s="31">
        <v>41296</v>
      </c>
      <c r="E94" s="29">
        <v>2</v>
      </c>
      <c r="F94" s="31">
        <v>41400</v>
      </c>
      <c r="G94" s="31">
        <v>41438</v>
      </c>
      <c r="H94" s="32">
        <v>0.2</v>
      </c>
      <c r="I94" s="32">
        <v>0.6</v>
      </c>
      <c r="J94" s="32">
        <v>0.2</v>
      </c>
      <c r="K94" s="32">
        <v>0.2</v>
      </c>
      <c r="L94" s="29">
        <v>0.74</v>
      </c>
      <c r="M94" s="29" t="s">
        <v>16</v>
      </c>
      <c r="N94" s="29">
        <v>0</v>
      </c>
      <c r="P94" s="28">
        <f t="shared" si="74"/>
        <v>104</v>
      </c>
      <c r="R94" s="32">
        <f t="shared" si="120"/>
        <v>0.2</v>
      </c>
      <c r="S94" s="32">
        <f t="shared" si="120"/>
        <v>0.6</v>
      </c>
      <c r="T94" s="32">
        <f t="shared" si="120"/>
        <v>0.2</v>
      </c>
      <c r="U94" s="32">
        <f t="shared" si="120"/>
        <v>0.2</v>
      </c>
      <c r="V94" s="32">
        <f t="shared" si="120"/>
        <v>0.74</v>
      </c>
      <c r="X94" s="28">
        <f t="shared" si="96"/>
        <v>1</v>
      </c>
      <c r="Y94" s="67"/>
      <c r="Z94" s="60">
        <f t="shared" si="76"/>
        <v>0.8</v>
      </c>
      <c r="AA94" s="60">
        <f t="shared" si="77"/>
        <v>0.4</v>
      </c>
      <c r="AB94" s="60">
        <f t="shared" si="78"/>
        <v>0.8</v>
      </c>
      <c r="AC94" s="60">
        <f t="shared" si="79"/>
        <v>0.8</v>
      </c>
      <c r="AD94" s="60">
        <f t="shared" si="80"/>
        <v>0.26</v>
      </c>
      <c r="AF94" s="77"/>
      <c r="AG94" s="60" t="str">
        <f t="shared" si="116"/>
        <v/>
      </c>
      <c r="AH94" s="60" t="str">
        <f t="shared" si="116"/>
        <v/>
      </c>
      <c r="AI94" s="60">
        <f t="shared" si="116"/>
        <v>0.6</v>
      </c>
      <c r="AL94" s="60" t="str">
        <f t="shared" si="97"/>
        <v/>
      </c>
      <c r="AM94" s="60" t="str">
        <f t="shared" si="97"/>
        <v/>
      </c>
      <c r="AN94" s="60">
        <f t="shared" si="97"/>
        <v>0.74</v>
      </c>
      <c r="AQ94" s="33" t="str">
        <f t="shared" si="98"/>
        <v/>
      </c>
      <c r="AR94" s="33" t="str">
        <f t="shared" si="81"/>
        <v/>
      </c>
      <c r="AS94" s="33" t="str">
        <f t="shared" si="82"/>
        <v>Imput</v>
      </c>
      <c r="AT94" s="86"/>
      <c r="AV94" s="60">
        <f t="shared" si="104"/>
        <v>0.4</v>
      </c>
      <c r="AW94" s="60">
        <f t="shared" si="105"/>
        <v>0.26</v>
      </c>
      <c r="AX94" s="60" t="str">
        <f t="shared" si="106"/>
        <v/>
      </c>
      <c r="AY94" s="60" t="str">
        <f t="shared" si="83"/>
        <v/>
      </c>
      <c r="AZ94" s="60">
        <f t="shared" si="107"/>
        <v>0.4</v>
      </c>
      <c r="BA94" s="60">
        <f t="shared" si="84"/>
        <v>0.26</v>
      </c>
      <c r="BE94" s="60">
        <f t="shared" si="85"/>
        <v>-0.14000000000000001</v>
      </c>
      <c r="BF94" s="60" t="str">
        <f t="shared" si="86"/>
        <v/>
      </c>
      <c r="BG94" s="60">
        <f t="shared" si="87"/>
        <v>-0.14000000000000001</v>
      </c>
      <c r="BI94" s="86"/>
      <c r="BL94" s="33" t="str">
        <f t="shared" si="113"/>
        <v/>
      </c>
      <c r="BM94" s="33" t="str">
        <f t="shared" si="113"/>
        <v/>
      </c>
      <c r="BN94" s="33">
        <f t="shared" si="113"/>
        <v>0.6</v>
      </c>
      <c r="BO94" s="33" t="str">
        <f t="shared" si="113"/>
        <v/>
      </c>
      <c r="BP94" s="33" t="str">
        <f t="shared" si="113"/>
        <v/>
      </c>
      <c r="BS94" s="33" t="str">
        <f t="shared" si="114"/>
        <v/>
      </c>
      <c r="BT94" s="33" t="str">
        <f t="shared" si="114"/>
        <v/>
      </c>
      <c r="BU94" s="33" t="str">
        <f t="shared" si="114"/>
        <v/>
      </c>
      <c r="BV94" s="33">
        <f t="shared" si="114"/>
        <v>0.74</v>
      </c>
      <c r="BW94" s="33" t="str">
        <f t="shared" si="114"/>
        <v/>
      </c>
      <c r="BZ94" s="33" t="str">
        <f t="shared" si="101"/>
        <v/>
      </c>
      <c r="CA94" s="33" t="str">
        <f t="shared" si="88"/>
        <v/>
      </c>
      <c r="CB94" s="33">
        <f t="shared" si="89"/>
        <v>1</v>
      </c>
      <c r="CC94" s="33" t="str">
        <f t="shared" si="90"/>
        <v/>
      </c>
      <c r="CD94" s="33" t="str">
        <f t="shared" si="91"/>
        <v/>
      </c>
      <c r="CG94" s="33" t="str">
        <f t="shared" si="102"/>
        <v/>
      </c>
      <c r="CH94" s="33" t="str">
        <f t="shared" si="92"/>
        <v/>
      </c>
      <c r="CI94" s="33" t="str">
        <f t="shared" si="93"/>
        <v/>
      </c>
      <c r="CJ94" s="33">
        <f t="shared" si="94"/>
        <v>1</v>
      </c>
      <c r="CK94" s="33" t="str">
        <f t="shared" si="95"/>
        <v/>
      </c>
    </row>
    <row r="95" spans="1:89" s="14" customFormat="1" ht="15.75" thickBot="1" x14ac:dyDescent="0.3">
      <c r="A95" s="9">
        <v>33</v>
      </c>
      <c r="B95" s="10" t="s">
        <v>14</v>
      </c>
      <c r="C95" s="10">
        <v>10</v>
      </c>
      <c r="D95" s="12">
        <v>41296</v>
      </c>
      <c r="E95" s="10">
        <v>3</v>
      </c>
      <c r="F95" s="12">
        <v>41400</v>
      </c>
      <c r="G95" s="12">
        <v>41438</v>
      </c>
      <c r="H95" s="13">
        <v>0.5</v>
      </c>
      <c r="I95" s="13">
        <v>0.5</v>
      </c>
      <c r="J95" s="13">
        <v>0.5</v>
      </c>
      <c r="K95" s="13">
        <v>0.5</v>
      </c>
      <c r="L95" s="10">
        <v>0.36</v>
      </c>
      <c r="M95" s="10" t="s">
        <v>13</v>
      </c>
      <c r="N95" s="10">
        <v>0</v>
      </c>
      <c r="P95" s="9">
        <f t="shared" si="74"/>
        <v>104</v>
      </c>
      <c r="R95" s="13">
        <f t="shared" si="120"/>
        <v>0.5</v>
      </c>
      <c r="S95" s="13">
        <f t="shared" si="120"/>
        <v>0.5</v>
      </c>
      <c r="T95" s="13">
        <f t="shared" si="120"/>
        <v>0.5</v>
      </c>
      <c r="U95" s="13">
        <f t="shared" si="120"/>
        <v>0.5</v>
      </c>
      <c r="V95" s="13">
        <f t="shared" si="120"/>
        <v>0.36</v>
      </c>
      <c r="X95" s="9">
        <f t="shared" si="96"/>
        <v>0</v>
      </c>
      <c r="Y95" s="45"/>
      <c r="Z95" s="56">
        <f t="shared" si="76"/>
        <v>0.5</v>
      </c>
      <c r="AA95" s="56">
        <f t="shared" si="77"/>
        <v>0.5</v>
      </c>
      <c r="AB95" s="56">
        <f t="shared" si="78"/>
        <v>0.5</v>
      </c>
      <c r="AC95" s="56">
        <f t="shared" si="79"/>
        <v>0.5</v>
      </c>
      <c r="AD95" s="56">
        <f t="shared" si="80"/>
        <v>0.36</v>
      </c>
      <c r="AF95" s="73"/>
      <c r="AG95" s="56" t="str">
        <f t="shared" si="116"/>
        <v/>
      </c>
      <c r="AH95" s="56" t="str">
        <f t="shared" si="116"/>
        <v/>
      </c>
      <c r="AI95" s="56">
        <f t="shared" si="116"/>
        <v>0.5</v>
      </c>
      <c r="AL95" s="56" t="str">
        <f t="shared" si="97"/>
        <v/>
      </c>
      <c r="AM95" s="56" t="str">
        <f t="shared" si="97"/>
        <v/>
      </c>
      <c r="AN95" s="56">
        <f t="shared" si="97"/>
        <v>0.36</v>
      </c>
      <c r="AQ95" s="14" t="str">
        <f t="shared" si="98"/>
        <v/>
      </c>
      <c r="AR95" s="14" t="str">
        <f t="shared" si="81"/>
        <v/>
      </c>
      <c r="AS95" s="14" t="str">
        <f t="shared" si="82"/>
        <v>ICPM</v>
      </c>
      <c r="AT95" s="82"/>
      <c r="AV95" s="56">
        <f t="shared" si="104"/>
        <v>0.5</v>
      </c>
      <c r="AW95" s="56">
        <f t="shared" si="105"/>
        <v>0.36</v>
      </c>
      <c r="AX95" s="56" t="str">
        <f t="shared" si="106"/>
        <v/>
      </c>
      <c r="AY95" s="56" t="str">
        <f t="shared" si="83"/>
        <v/>
      </c>
      <c r="AZ95" s="56">
        <f t="shared" si="107"/>
        <v>0.5</v>
      </c>
      <c r="BA95" s="56">
        <f t="shared" si="84"/>
        <v>0.36</v>
      </c>
      <c r="BE95" s="56">
        <f t="shared" si="85"/>
        <v>-0.14000000000000001</v>
      </c>
      <c r="BF95" s="56" t="str">
        <f t="shared" si="86"/>
        <v/>
      </c>
      <c r="BG95" s="56">
        <f t="shared" si="87"/>
        <v>-0.14000000000000001</v>
      </c>
      <c r="BI95" s="82"/>
      <c r="BL95" s="14" t="str">
        <f t="shared" si="113"/>
        <v/>
      </c>
      <c r="BM95" s="14" t="str">
        <f t="shared" si="113"/>
        <v/>
      </c>
      <c r="BN95" s="14">
        <f t="shared" si="113"/>
        <v>0.5</v>
      </c>
      <c r="BO95" s="14" t="str">
        <f t="shared" si="113"/>
        <v/>
      </c>
      <c r="BP95" s="14" t="str">
        <f t="shared" si="113"/>
        <v/>
      </c>
      <c r="BS95" s="14" t="str">
        <f t="shared" si="114"/>
        <v/>
      </c>
      <c r="BT95" s="14">
        <f t="shared" si="114"/>
        <v>0.36</v>
      </c>
      <c r="BU95" s="14" t="str">
        <f t="shared" si="114"/>
        <v/>
      </c>
      <c r="BV95" s="14" t="str">
        <f t="shared" si="114"/>
        <v/>
      </c>
      <c r="BW95" s="14" t="str">
        <f t="shared" si="114"/>
        <v/>
      </c>
      <c r="BZ95" s="14" t="str">
        <f t="shared" si="101"/>
        <v/>
      </c>
      <c r="CA95" s="14" t="str">
        <f t="shared" si="88"/>
        <v/>
      </c>
      <c r="CB95" s="14">
        <f t="shared" si="89"/>
        <v>0</v>
      </c>
      <c r="CC95" s="14" t="str">
        <f t="shared" si="90"/>
        <v/>
      </c>
      <c r="CD95" s="14" t="str">
        <f t="shared" si="91"/>
        <v/>
      </c>
      <c r="CG95" s="14" t="str">
        <f t="shared" si="102"/>
        <v/>
      </c>
      <c r="CH95" s="14">
        <f t="shared" si="92"/>
        <v>0</v>
      </c>
      <c r="CI95" s="14" t="str">
        <f t="shared" si="93"/>
        <v/>
      </c>
      <c r="CJ95" s="14" t="str">
        <f t="shared" si="94"/>
        <v/>
      </c>
      <c r="CK95" s="14" t="str">
        <f t="shared" si="95"/>
        <v/>
      </c>
    </row>
    <row r="96" spans="1:89" s="27" customFormat="1" x14ac:dyDescent="0.25">
      <c r="A96" s="22">
        <v>34</v>
      </c>
      <c r="B96" s="23" t="s">
        <v>26</v>
      </c>
      <c r="C96" s="23">
        <v>11</v>
      </c>
      <c r="D96" s="25">
        <v>41264</v>
      </c>
      <c r="E96" s="23">
        <v>1</v>
      </c>
      <c r="F96" s="25">
        <v>41402</v>
      </c>
      <c r="G96" s="25">
        <v>41535</v>
      </c>
      <c r="H96" s="26">
        <v>0.25</v>
      </c>
      <c r="I96" s="26">
        <v>0.1</v>
      </c>
      <c r="J96" s="26">
        <v>0.1</v>
      </c>
      <c r="K96" s="26">
        <v>0.05</v>
      </c>
      <c r="L96" s="23">
        <v>0.09</v>
      </c>
      <c r="M96" s="23" t="s">
        <v>13</v>
      </c>
      <c r="N96" s="23">
        <v>0</v>
      </c>
      <c r="P96" s="1">
        <f t="shared" si="74"/>
        <v>138</v>
      </c>
      <c r="R96" s="26">
        <f t="shared" si="120"/>
        <v>0.25</v>
      </c>
      <c r="S96" s="26">
        <f t="shared" si="120"/>
        <v>0.1</v>
      </c>
      <c r="T96" s="26">
        <f t="shared" si="120"/>
        <v>0.1</v>
      </c>
      <c r="U96" s="26">
        <f t="shared" si="120"/>
        <v>0.05</v>
      </c>
      <c r="V96" s="26">
        <f t="shared" si="120"/>
        <v>0.09</v>
      </c>
      <c r="X96" s="22">
        <f t="shared" si="96"/>
        <v>0</v>
      </c>
      <c r="Y96" s="66"/>
      <c r="Z96" s="59">
        <f t="shared" si="76"/>
        <v>0.25</v>
      </c>
      <c r="AA96" s="59">
        <f t="shared" si="77"/>
        <v>0.1</v>
      </c>
      <c r="AB96" s="59">
        <f t="shared" si="78"/>
        <v>0.1</v>
      </c>
      <c r="AC96" s="59">
        <f t="shared" si="79"/>
        <v>0.05</v>
      </c>
      <c r="AD96" s="59">
        <f t="shared" si="80"/>
        <v>0.09</v>
      </c>
      <c r="AF96" s="76"/>
      <c r="AG96" s="59" t="str">
        <f t="shared" si="116"/>
        <v/>
      </c>
      <c r="AH96" s="59" t="str">
        <f t="shared" si="116"/>
        <v/>
      </c>
      <c r="AI96" s="59">
        <f t="shared" si="116"/>
        <v>0.1</v>
      </c>
      <c r="AL96" s="59" t="str">
        <f t="shared" si="97"/>
        <v/>
      </c>
      <c r="AM96" s="59" t="str">
        <f t="shared" si="97"/>
        <v/>
      </c>
      <c r="AN96" s="59">
        <f t="shared" si="97"/>
        <v>0.09</v>
      </c>
      <c r="AQ96" s="27" t="str">
        <f t="shared" si="98"/>
        <v/>
      </c>
      <c r="AR96" s="27" t="str">
        <f t="shared" si="81"/>
        <v/>
      </c>
      <c r="AS96" s="27" t="str">
        <f t="shared" si="82"/>
        <v>ICPM</v>
      </c>
      <c r="AT96" s="85"/>
      <c r="AV96" s="59">
        <f t="shared" si="104"/>
        <v>0.1</v>
      </c>
      <c r="AW96" s="59">
        <f t="shared" si="105"/>
        <v>0.09</v>
      </c>
      <c r="AX96" s="59" t="str">
        <f t="shared" si="106"/>
        <v/>
      </c>
      <c r="AY96" s="59" t="str">
        <f t="shared" si="83"/>
        <v/>
      </c>
      <c r="AZ96" s="59">
        <f t="shared" si="107"/>
        <v>0.1</v>
      </c>
      <c r="BA96" s="59">
        <f t="shared" si="84"/>
        <v>0.09</v>
      </c>
      <c r="BE96" s="59">
        <f t="shared" si="85"/>
        <v>-1.0000000000000009E-2</v>
      </c>
      <c r="BF96" s="59" t="str">
        <f t="shared" si="86"/>
        <v/>
      </c>
      <c r="BG96" s="59">
        <f t="shared" si="87"/>
        <v>-1.0000000000000009E-2</v>
      </c>
      <c r="BI96" s="85"/>
      <c r="BL96" s="27">
        <f t="shared" si="113"/>
        <v>0.1</v>
      </c>
      <c r="BM96" s="27" t="str">
        <f t="shared" si="113"/>
        <v/>
      </c>
      <c r="BN96" s="27" t="str">
        <f t="shared" si="113"/>
        <v/>
      </c>
      <c r="BO96" s="27" t="str">
        <f t="shared" si="113"/>
        <v/>
      </c>
      <c r="BP96" s="27" t="str">
        <f t="shared" si="113"/>
        <v/>
      </c>
      <c r="BS96" s="27">
        <f t="shared" si="114"/>
        <v>0.09</v>
      </c>
      <c r="BT96" s="27" t="str">
        <f t="shared" si="114"/>
        <v/>
      </c>
      <c r="BU96" s="27" t="str">
        <f t="shared" si="114"/>
        <v/>
      </c>
      <c r="BV96" s="27" t="str">
        <f t="shared" si="114"/>
        <v/>
      </c>
      <c r="BW96" s="27" t="str">
        <f t="shared" si="114"/>
        <v/>
      </c>
      <c r="BZ96" s="27">
        <f t="shared" si="101"/>
        <v>0</v>
      </c>
      <c r="CA96" s="27" t="str">
        <f t="shared" si="88"/>
        <v/>
      </c>
      <c r="CB96" s="27" t="str">
        <f t="shared" si="89"/>
        <v/>
      </c>
      <c r="CC96" s="27" t="str">
        <f t="shared" si="90"/>
        <v/>
      </c>
      <c r="CD96" s="27" t="str">
        <f t="shared" si="91"/>
        <v/>
      </c>
      <c r="CG96" s="27">
        <f t="shared" si="102"/>
        <v>0</v>
      </c>
      <c r="CH96" s="27" t="str">
        <f t="shared" si="92"/>
        <v/>
      </c>
      <c r="CI96" s="27" t="str">
        <f t="shared" si="93"/>
        <v/>
      </c>
      <c r="CJ96" s="27" t="str">
        <f t="shared" si="94"/>
        <v/>
      </c>
      <c r="CK96" s="27" t="str">
        <f t="shared" si="95"/>
        <v/>
      </c>
    </row>
    <row r="97" spans="1:89" s="14" customFormat="1" ht="15.75" thickBot="1" x14ac:dyDescent="0.3">
      <c r="A97" s="9">
        <v>35</v>
      </c>
      <c r="B97" s="10" t="s">
        <v>26</v>
      </c>
      <c r="C97" s="10">
        <v>11</v>
      </c>
      <c r="D97" s="12">
        <v>41264</v>
      </c>
      <c r="E97" s="10">
        <v>2</v>
      </c>
      <c r="F97" s="12">
        <v>41402</v>
      </c>
      <c r="G97" s="12">
        <v>41535</v>
      </c>
      <c r="H97" s="13">
        <v>0.9</v>
      </c>
      <c r="I97" s="13">
        <v>0.75</v>
      </c>
      <c r="J97" s="13">
        <v>0.75</v>
      </c>
      <c r="K97" s="13">
        <v>0.9</v>
      </c>
      <c r="L97" s="10">
        <v>0.93</v>
      </c>
      <c r="M97" s="10" t="s">
        <v>16</v>
      </c>
      <c r="N97" s="10">
        <v>0</v>
      </c>
      <c r="P97" s="9">
        <f t="shared" si="74"/>
        <v>138</v>
      </c>
      <c r="R97" s="13">
        <f t="shared" si="120"/>
        <v>0.9</v>
      </c>
      <c r="S97" s="13">
        <f t="shared" si="120"/>
        <v>0.75</v>
      </c>
      <c r="T97" s="13">
        <f t="shared" si="120"/>
        <v>0.75</v>
      </c>
      <c r="U97" s="13">
        <f t="shared" si="120"/>
        <v>0.9</v>
      </c>
      <c r="V97" s="13">
        <f t="shared" si="120"/>
        <v>0.93</v>
      </c>
      <c r="X97" s="9">
        <f t="shared" si="96"/>
        <v>1</v>
      </c>
      <c r="Y97" s="45"/>
      <c r="Z97" s="56">
        <f t="shared" si="76"/>
        <v>9.9999999999999978E-2</v>
      </c>
      <c r="AA97" s="56">
        <f t="shared" si="77"/>
        <v>0.25</v>
      </c>
      <c r="AB97" s="56">
        <f t="shared" si="78"/>
        <v>0.25</v>
      </c>
      <c r="AC97" s="56">
        <f t="shared" si="79"/>
        <v>9.9999999999999978E-2</v>
      </c>
      <c r="AD97" s="56">
        <f t="shared" si="80"/>
        <v>6.9999999999999951E-2</v>
      </c>
      <c r="AF97" s="73"/>
      <c r="AG97" s="56" t="str">
        <f t="shared" si="116"/>
        <v/>
      </c>
      <c r="AH97" s="56" t="str">
        <f t="shared" si="116"/>
        <v/>
      </c>
      <c r="AI97" s="56">
        <f t="shared" si="116"/>
        <v>0.75</v>
      </c>
      <c r="AL97" s="56" t="str">
        <f t="shared" si="97"/>
        <v/>
      </c>
      <c r="AM97" s="56" t="str">
        <f t="shared" si="97"/>
        <v/>
      </c>
      <c r="AN97" s="56">
        <f t="shared" si="97"/>
        <v>0.93</v>
      </c>
      <c r="AQ97" s="14" t="str">
        <f t="shared" si="98"/>
        <v/>
      </c>
      <c r="AR97" s="14" t="str">
        <f t="shared" si="81"/>
        <v/>
      </c>
      <c r="AS97" s="14" t="str">
        <f t="shared" si="82"/>
        <v>Imput</v>
      </c>
      <c r="AT97" s="82"/>
      <c r="AV97" s="56">
        <f t="shared" si="104"/>
        <v>0.25</v>
      </c>
      <c r="AW97" s="56">
        <f t="shared" si="105"/>
        <v>6.9999999999999951E-2</v>
      </c>
      <c r="AX97" s="56" t="str">
        <f t="shared" si="106"/>
        <v/>
      </c>
      <c r="AY97" s="56" t="str">
        <f t="shared" si="83"/>
        <v/>
      </c>
      <c r="AZ97" s="56">
        <f t="shared" si="107"/>
        <v>0.25</v>
      </c>
      <c r="BA97" s="56">
        <f t="shared" si="84"/>
        <v>6.9999999999999951E-2</v>
      </c>
      <c r="BE97" s="56">
        <f t="shared" si="85"/>
        <v>-0.18000000000000005</v>
      </c>
      <c r="BF97" s="56" t="str">
        <f t="shared" si="86"/>
        <v/>
      </c>
      <c r="BG97" s="56">
        <f t="shared" si="87"/>
        <v>-0.18000000000000005</v>
      </c>
      <c r="BI97" s="82"/>
      <c r="BL97" s="14" t="str">
        <f t="shared" si="113"/>
        <v/>
      </c>
      <c r="BM97" s="14" t="str">
        <f t="shared" si="113"/>
        <v/>
      </c>
      <c r="BN97" s="14" t="str">
        <f t="shared" si="113"/>
        <v/>
      </c>
      <c r="BO97" s="14">
        <f t="shared" si="113"/>
        <v>0.75</v>
      </c>
      <c r="BP97" s="14" t="str">
        <f t="shared" si="113"/>
        <v/>
      </c>
      <c r="BS97" s="14" t="str">
        <f t="shared" si="114"/>
        <v/>
      </c>
      <c r="BT97" s="14" t="str">
        <f t="shared" si="114"/>
        <v/>
      </c>
      <c r="BU97" s="14" t="str">
        <f t="shared" si="114"/>
        <v/>
      </c>
      <c r="BV97" s="14" t="str">
        <f t="shared" si="114"/>
        <v/>
      </c>
      <c r="BW97" s="14">
        <f t="shared" si="114"/>
        <v>0.93</v>
      </c>
      <c r="BZ97" s="14" t="str">
        <f t="shared" si="101"/>
        <v/>
      </c>
      <c r="CA97" s="14" t="str">
        <f t="shared" si="88"/>
        <v/>
      </c>
      <c r="CB97" s="14" t="str">
        <f t="shared" si="89"/>
        <v/>
      </c>
      <c r="CC97" s="14">
        <f t="shared" si="90"/>
        <v>1</v>
      </c>
      <c r="CD97" s="14" t="str">
        <f t="shared" si="91"/>
        <v/>
      </c>
      <c r="CG97" s="14" t="str">
        <f t="shared" si="102"/>
        <v/>
      </c>
      <c r="CH97" s="14" t="str">
        <f t="shared" si="92"/>
        <v/>
      </c>
      <c r="CI97" s="14" t="str">
        <f t="shared" si="93"/>
        <v/>
      </c>
      <c r="CJ97" s="14" t="str">
        <f t="shared" si="94"/>
        <v/>
      </c>
      <c r="CK97" s="14">
        <f t="shared" si="95"/>
        <v>1</v>
      </c>
    </row>
    <row r="98" spans="1:89" x14ac:dyDescent="0.25">
      <c r="A98" s="1">
        <v>36</v>
      </c>
      <c r="B98" s="3" t="s">
        <v>12</v>
      </c>
      <c r="C98" s="3">
        <v>12</v>
      </c>
      <c r="D98" s="4">
        <v>41388</v>
      </c>
      <c r="E98" s="3">
        <v>1</v>
      </c>
      <c r="F98" s="4">
        <v>41429</v>
      </c>
      <c r="G98" s="4">
        <v>41442</v>
      </c>
      <c r="H98" s="5">
        <v>0.2</v>
      </c>
      <c r="I98" s="5">
        <v>0.3</v>
      </c>
      <c r="J98" s="5">
        <v>0.3</v>
      </c>
      <c r="K98" s="5">
        <v>0.3</v>
      </c>
      <c r="L98" s="3">
        <v>0.75</v>
      </c>
      <c r="M98" s="3" t="s">
        <v>13</v>
      </c>
      <c r="N98" s="3">
        <v>1</v>
      </c>
      <c r="P98" s="1" t="str">
        <f t="shared" si="74"/>
        <v/>
      </c>
      <c r="R98" s="5"/>
      <c r="S98" s="5"/>
      <c r="T98" s="5"/>
      <c r="U98" s="5"/>
      <c r="V98" s="5"/>
      <c r="X98" s="1" t="str">
        <f t="shared" si="96"/>
        <v/>
      </c>
      <c r="Z98" s="55" t="str">
        <f t="shared" si="76"/>
        <v/>
      </c>
      <c r="AA98" s="55" t="str">
        <f t="shared" si="77"/>
        <v/>
      </c>
      <c r="AB98" s="55" t="str">
        <f t="shared" si="78"/>
        <v/>
      </c>
      <c r="AC98" s="55" t="str">
        <f t="shared" si="79"/>
        <v/>
      </c>
      <c r="AD98" s="55" t="str">
        <f t="shared" si="80"/>
        <v/>
      </c>
      <c r="AG98" s="55" t="str">
        <f t="shared" si="116"/>
        <v/>
      </c>
      <c r="AH98" s="55" t="str">
        <f t="shared" si="116"/>
        <v/>
      </c>
      <c r="AI98" s="55" t="str">
        <f t="shared" si="116"/>
        <v/>
      </c>
      <c r="AL98" s="55" t="str">
        <f t="shared" si="97"/>
        <v/>
      </c>
      <c r="AM98" s="55" t="str">
        <f t="shared" si="97"/>
        <v/>
      </c>
      <c r="AN98" s="55" t="str">
        <f t="shared" si="97"/>
        <v/>
      </c>
      <c r="AQ98" s="2" t="str">
        <f t="shared" si="98"/>
        <v/>
      </c>
      <c r="AR98" s="2" t="str">
        <f t="shared" si="81"/>
        <v/>
      </c>
      <c r="AS98" s="2" t="str">
        <f t="shared" si="82"/>
        <v/>
      </c>
      <c r="AV98" s="55" t="str">
        <f t="shared" si="104"/>
        <v/>
      </c>
      <c r="AW98" s="55" t="str">
        <f t="shared" si="105"/>
        <v/>
      </c>
      <c r="AX98" s="55" t="str">
        <f t="shared" si="106"/>
        <v/>
      </c>
      <c r="AY98" s="55" t="str">
        <f t="shared" si="83"/>
        <v/>
      </c>
      <c r="AZ98" s="55" t="str">
        <f t="shared" si="107"/>
        <v/>
      </c>
      <c r="BA98" s="55" t="str">
        <f t="shared" si="84"/>
        <v/>
      </c>
      <c r="BE98" s="55" t="str">
        <f t="shared" si="85"/>
        <v/>
      </c>
      <c r="BF98" s="55" t="str">
        <f t="shared" si="86"/>
        <v/>
      </c>
      <c r="BG98" s="55" t="str">
        <f t="shared" si="87"/>
        <v/>
      </c>
      <c r="BL98" s="2" t="str">
        <f t="shared" si="113"/>
        <v/>
      </c>
      <c r="BM98" s="2" t="str">
        <f t="shared" si="113"/>
        <v/>
      </c>
      <c r="BN98" s="2" t="str">
        <f t="shared" si="113"/>
        <v/>
      </c>
      <c r="BO98" s="2" t="str">
        <f t="shared" si="113"/>
        <v/>
      </c>
      <c r="BP98" s="2" t="str">
        <f t="shared" si="113"/>
        <v/>
      </c>
      <c r="BS98" s="2" t="str">
        <f t="shared" si="114"/>
        <v/>
      </c>
      <c r="BT98" s="2" t="str">
        <f t="shared" si="114"/>
        <v/>
      </c>
      <c r="BU98" s="2" t="str">
        <f t="shared" si="114"/>
        <v/>
      </c>
      <c r="BV98" s="2" t="str">
        <f t="shared" si="114"/>
        <v/>
      </c>
      <c r="BW98" s="2" t="str">
        <f t="shared" si="114"/>
        <v/>
      </c>
      <c r="BZ98" s="2" t="str">
        <f t="shared" si="101"/>
        <v/>
      </c>
      <c r="CA98" s="2" t="str">
        <f t="shared" si="88"/>
        <v/>
      </c>
      <c r="CB98" s="2" t="str">
        <f t="shared" si="89"/>
        <v/>
      </c>
      <c r="CC98" s="2" t="str">
        <f t="shared" si="90"/>
        <v/>
      </c>
      <c r="CD98" s="2" t="str">
        <f t="shared" si="91"/>
        <v/>
      </c>
      <c r="CG98" s="2" t="str">
        <f t="shared" si="102"/>
        <v/>
      </c>
      <c r="CH98" s="2" t="str">
        <f t="shared" si="92"/>
        <v/>
      </c>
      <c r="CI98" s="2" t="str">
        <f t="shared" si="93"/>
        <v/>
      </c>
      <c r="CJ98" s="2" t="str">
        <f t="shared" si="94"/>
        <v/>
      </c>
      <c r="CK98" s="2" t="str">
        <f t="shared" si="95"/>
        <v/>
      </c>
    </row>
    <row r="99" spans="1:89" s="21" customFormat="1" x14ac:dyDescent="0.25">
      <c r="A99" s="16"/>
      <c r="B99" s="17" t="s">
        <v>14</v>
      </c>
      <c r="C99" s="17">
        <v>12</v>
      </c>
      <c r="D99" s="19">
        <v>41388</v>
      </c>
      <c r="E99" s="17">
        <v>1</v>
      </c>
      <c r="F99" s="19">
        <v>41429</v>
      </c>
      <c r="G99" s="19">
        <v>41570</v>
      </c>
      <c r="H99" s="20">
        <v>0.3</v>
      </c>
      <c r="I99" s="20">
        <v>0.4</v>
      </c>
      <c r="J99" s="20">
        <v>0.2</v>
      </c>
      <c r="K99" s="20">
        <v>0.2</v>
      </c>
      <c r="L99" s="17">
        <v>0.49</v>
      </c>
      <c r="M99" s="17" t="s">
        <v>13</v>
      </c>
      <c r="N99" s="17">
        <v>1</v>
      </c>
      <c r="P99" s="16">
        <f t="shared" si="74"/>
        <v>41</v>
      </c>
      <c r="R99" s="20">
        <f>AVERAGE(H98:H99)</f>
        <v>0.25</v>
      </c>
      <c r="S99" s="20">
        <f t="shared" ref="S99:V99" si="121">AVERAGE(I98:I99)</f>
        <v>0.35</v>
      </c>
      <c r="T99" s="20">
        <f t="shared" si="121"/>
        <v>0.25</v>
      </c>
      <c r="U99" s="20">
        <f t="shared" si="121"/>
        <v>0.25</v>
      </c>
      <c r="V99" s="20">
        <f t="shared" si="121"/>
        <v>0.62</v>
      </c>
      <c r="X99" s="16">
        <f t="shared" si="96"/>
        <v>0</v>
      </c>
      <c r="Y99" s="65"/>
      <c r="Z99" s="54">
        <f t="shared" si="76"/>
        <v>0.25</v>
      </c>
      <c r="AA99" s="54">
        <f t="shared" si="77"/>
        <v>0.35</v>
      </c>
      <c r="AB99" s="54">
        <f t="shared" si="78"/>
        <v>0.25</v>
      </c>
      <c r="AC99" s="54">
        <f t="shared" si="79"/>
        <v>0.25</v>
      </c>
      <c r="AD99" s="54">
        <f t="shared" si="80"/>
        <v>0.62</v>
      </c>
      <c r="AF99" s="71"/>
      <c r="AG99" s="54" t="str">
        <f t="shared" si="116"/>
        <v/>
      </c>
      <c r="AH99" s="54">
        <f t="shared" si="116"/>
        <v>0.35</v>
      </c>
      <c r="AI99" s="54" t="str">
        <f t="shared" si="116"/>
        <v/>
      </c>
      <c r="AL99" s="54" t="str">
        <f t="shared" si="97"/>
        <v/>
      </c>
      <c r="AM99" s="54">
        <f t="shared" si="97"/>
        <v>0.62</v>
      </c>
      <c r="AN99" s="54" t="str">
        <f t="shared" si="97"/>
        <v/>
      </c>
      <c r="AQ99" s="21" t="str">
        <f t="shared" si="98"/>
        <v/>
      </c>
      <c r="AR99" s="21" t="str">
        <f t="shared" si="81"/>
        <v>Imput</v>
      </c>
      <c r="AS99" s="21" t="str">
        <f t="shared" si="82"/>
        <v/>
      </c>
      <c r="AT99" s="81"/>
      <c r="AV99" s="54">
        <f t="shared" si="104"/>
        <v>0.35</v>
      </c>
      <c r="AW99" s="54">
        <f t="shared" si="105"/>
        <v>0.62</v>
      </c>
      <c r="AX99" s="54">
        <f t="shared" si="106"/>
        <v>0.35</v>
      </c>
      <c r="AY99" s="54">
        <f t="shared" si="83"/>
        <v>0.62</v>
      </c>
      <c r="AZ99" s="54" t="str">
        <f t="shared" si="107"/>
        <v/>
      </c>
      <c r="BA99" s="54" t="str">
        <f t="shared" si="84"/>
        <v/>
      </c>
      <c r="BE99" s="54">
        <f t="shared" si="85"/>
        <v>0.27</v>
      </c>
      <c r="BF99" s="54">
        <f t="shared" si="86"/>
        <v>0.27</v>
      </c>
      <c r="BG99" s="54" t="str">
        <f t="shared" si="87"/>
        <v/>
      </c>
      <c r="BI99" s="81"/>
      <c r="BL99" s="21" t="str">
        <f t="shared" si="113"/>
        <v/>
      </c>
      <c r="BM99" s="21">
        <f t="shared" si="113"/>
        <v>0.35</v>
      </c>
      <c r="BN99" s="21" t="str">
        <f t="shared" si="113"/>
        <v/>
      </c>
      <c r="BO99" s="21" t="str">
        <f t="shared" si="113"/>
        <v/>
      </c>
      <c r="BP99" s="21" t="str">
        <f t="shared" si="113"/>
        <v/>
      </c>
      <c r="BS99" s="21" t="str">
        <f t="shared" si="114"/>
        <v/>
      </c>
      <c r="BT99" s="21" t="str">
        <f t="shared" si="114"/>
        <v/>
      </c>
      <c r="BU99" s="21" t="str">
        <f t="shared" si="114"/>
        <v/>
      </c>
      <c r="BV99" s="21">
        <f t="shared" si="114"/>
        <v>0.62</v>
      </c>
      <c r="BW99" s="21" t="str">
        <f t="shared" si="114"/>
        <v/>
      </c>
      <c r="BZ99" s="21" t="str">
        <f t="shared" si="101"/>
        <v/>
      </c>
      <c r="CA99" s="21">
        <f t="shared" si="88"/>
        <v>0</v>
      </c>
      <c r="CB99" s="21" t="str">
        <f t="shared" si="89"/>
        <v/>
      </c>
      <c r="CC99" s="21" t="str">
        <f t="shared" si="90"/>
        <v/>
      </c>
      <c r="CD99" s="21" t="str">
        <f t="shared" si="91"/>
        <v/>
      </c>
      <c r="CG99" s="21" t="str">
        <f t="shared" si="102"/>
        <v/>
      </c>
      <c r="CH99" s="21" t="str">
        <f t="shared" si="92"/>
        <v/>
      </c>
      <c r="CI99" s="21" t="str">
        <f t="shared" si="93"/>
        <v/>
      </c>
      <c r="CJ99" s="21">
        <f t="shared" si="94"/>
        <v>0</v>
      </c>
      <c r="CK99" s="21" t="str">
        <f t="shared" si="95"/>
        <v/>
      </c>
    </row>
    <row r="100" spans="1:89" x14ac:dyDescent="0.25">
      <c r="A100" s="1">
        <v>37</v>
      </c>
      <c r="B100" s="3" t="s">
        <v>12</v>
      </c>
      <c r="C100" s="3">
        <v>12</v>
      </c>
      <c r="D100" s="4">
        <v>41388</v>
      </c>
      <c r="E100" s="3">
        <v>2</v>
      </c>
      <c r="F100" s="4">
        <v>41429</v>
      </c>
      <c r="G100" s="4">
        <v>41442</v>
      </c>
      <c r="H100" s="5">
        <v>0.2</v>
      </c>
      <c r="I100" s="5">
        <v>0.3</v>
      </c>
      <c r="J100" s="5">
        <v>0.3</v>
      </c>
      <c r="K100" s="5">
        <v>0.2</v>
      </c>
      <c r="L100" s="3">
        <v>0.27</v>
      </c>
      <c r="M100" s="3" t="s">
        <v>13</v>
      </c>
      <c r="N100" s="3">
        <v>1</v>
      </c>
      <c r="P100" s="1" t="str">
        <f t="shared" si="74"/>
        <v/>
      </c>
      <c r="R100" s="5"/>
      <c r="S100" s="5"/>
      <c r="T100" s="5"/>
      <c r="U100" s="5"/>
      <c r="V100" s="5"/>
      <c r="X100" s="1" t="str">
        <f t="shared" si="96"/>
        <v/>
      </c>
      <c r="Z100" s="55" t="str">
        <f t="shared" si="76"/>
        <v/>
      </c>
      <c r="AA100" s="55" t="str">
        <f t="shared" si="77"/>
        <v/>
      </c>
      <c r="AB100" s="55" t="str">
        <f t="shared" si="78"/>
        <v/>
      </c>
      <c r="AC100" s="55" t="str">
        <f t="shared" si="79"/>
        <v/>
      </c>
      <c r="AD100" s="55" t="str">
        <f t="shared" si="80"/>
        <v/>
      </c>
      <c r="AG100" s="55" t="str">
        <f t="shared" si="116"/>
        <v/>
      </c>
      <c r="AH100" s="55" t="str">
        <f t="shared" si="116"/>
        <v/>
      </c>
      <c r="AI100" s="55" t="str">
        <f t="shared" si="116"/>
        <v/>
      </c>
      <c r="AL100" s="55" t="str">
        <f t="shared" si="97"/>
        <v/>
      </c>
      <c r="AM100" s="55" t="str">
        <f t="shared" si="97"/>
        <v/>
      </c>
      <c r="AN100" s="55" t="str">
        <f t="shared" si="97"/>
        <v/>
      </c>
      <c r="AQ100" s="2" t="str">
        <f t="shared" si="98"/>
        <v/>
      </c>
      <c r="AR100" s="2" t="str">
        <f t="shared" si="81"/>
        <v/>
      </c>
      <c r="AS100" s="2" t="str">
        <f t="shared" si="82"/>
        <v/>
      </c>
      <c r="AV100" s="55" t="str">
        <f t="shared" si="104"/>
        <v/>
      </c>
      <c r="AW100" s="55" t="str">
        <f t="shared" si="105"/>
        <v/>
      </c>
      <c r="AX100" s="55" t="str">
        <f t="shared" si="106"/>
        <v/>
      </c>
      <c r="AY100" s="55" t="str">
        <f t="shared" si="83"/>
        <v/>
      </c>
      <c r="AZ100" s="55" t="str">
        <f t="shared" si="107"/>
        <v/>
      </c>
      <c r="BA100" s="55" t="str">
        <f t="shared" si="84"/>
        <v/>
      </c>
      <c r="BE100" s="55" t="str">
        <f t="shared" si="85"/>
        <v/>
      </c>
      <c r="BF100" s="55" t="str">
        <f t="shared" si="86"/>
        <v/>
      </c>
      <c r="BG100" s="55" t="str">
        <f t="shared" si="87"/>
        <v/>
      </c>
      <c r="BL100" s="2" t="str">
        <f t="shared" si="113"/>
        <v/>
      </c>
      <c r="BM100" s="2" t="str">
        <f t="shared" si="113"/>
        <v/>
      </c>
      <c r="BN100" s="2" t="str">
        <f t="shared" si="113"/>
        <v/>
      </c>
      <c r="BO100" s="2" t="str">
        <f t="shared" si="113"/>
        <v/>
      </c>
      <c r="BP100" s="2" t="str">
        <f t="shared" si="113"/>
        <v/>
      </c>
      <c r="BS100" s="2" t="str">
        <f t="shared" si="114"/>
        <v/>
      </c>
      <c r="BT100" s="2" t="str">
        <f t="shared" si="114"/>
        <v/>
      </c>
      <c r="BU100" s="2" t="str">
        <f t="shared" si="114"/>
        <v/>
      </c>
      <c r="BV100" s="2" t="str">
        <f t="shared" si="114"/>
        <v/>
      </c>
      <c r="BW100" s="2" t="str">
        <f t="shared" si="114"/>
        <v/>
      </c>
      <c r="BZ100" s="2" t="str">
        <f t="shared" si="101"/>
        <v/>
      </c>
      <c r="CA100" s="2" t="str">
        <f t="shared" si="88"/>
        <v/>
      </c>
      <c r="CB100" s="2" t="str">
        <f t="shared" si="89"/>
        <v/>
      </c>
      <c r="CC100" s="2" t="str">
        <f t="shared" si="90"/>
        <v/>
      </c>
      <c r="CD100" s="2" t="str">
        <f t="shared" si="91"/>
        <v/>
      </c>
      <c r="CG100" s="2" t="str">
        <f t="shared" si="102"/>
        <v/>
      </c>
      <c r="CH100" s="2" t="str">
        <f t="shared" si="92"/>
        <v/>
      </c>
      <c r="CI100" s="2" t="str">
        <f t="shared" si="93"/>
        <v/>
      </c>
      <c r="CJ100" s="2" t="str">
        <f t="shared" si="94"/>
        <v/>
      </c>
      <c r="CK100" s="2" t="str">
        <f t="shared" si="95"/>
        <v/>
      </c>
    </row>
    <row r="101" spans="1:89" s="14" customFormat="1" ht="15.75" thickBot="1" x14ac:dyDescent="0.3">
      <c r="A101" s="9"/>
      <c r="B101" s="10" t="s">
        <v>14</v>
      </c>
      <c r="C101" s="10">
        <v>12</v>
      </c>
      <c r="D101" s="12">
        <v>41388</v>
      </c>
      <c r="E101" s="10">
        <v>2</v>
      </c>
      <c r="F101" s="12">
        <v>41429</v>
      </c>
      <c r="G101" s="12">
        <v>41570</v>
      </c>
      <c r="H101" s="13">
        <v>0.1</v>
      </c>
      <c r="I101" s="13">
        <v>0.1</v>
      </c>
      <c r="J101" s="13">
        <v>0.1</v>
      </c>
      <c r="K101" s="13">
        <v>0.1</v>
      </c>
      <c r="L101" s="10">
        <v>7.0000000000000007E-2</v>
      </c>
      <c r="M101" s="10" t="s">
        <v>13</v>
      </c>
      <c r="N101" s="10">
        <v>1</v>
      </c>
      <c r="P101" s="9">
        <f t="shared" si="74"/>
        <v>41</v>
      </c>
      <c r="R101" s="13">
        <f>AVERAGE(H100:H101)</f>
        <v>0.15000000000000002</v>
      </c>
      <c r="S101" s="13">
        <f t="shared" ref="S101:V101" si="122">AVERAGE(I100:I101)</f>
        <v>0.2</v>
      </c>
      <c r="T101" s="13">
        <f t="shared" si="122"/>
        <v>0.2</v>
      </c>
      <c r="U101" s="13">
        <f t="shared" si="122"/>
        <v>0.15000000000000002</v>
      </c>
      <c r="V101" s="13">
        <f t="shared" si="122"/>
        <v>0.17</v>
      </c>
      <c r="X101" s="9">
        <f t="shared" si="96"/>
        <v>0</v>
      </c>
      <c r="Y101" s="45"/>
      <c r="Z101" s="56">
        <f t="shared" si="76"/>
        <v>0.15000000000000002</v>
      </c>
      <c r="AA101" s="56">
        <f t="shared" si="77"/>
        <v>0.2</v>
      </c>
      <c r="AB101" s="56">
        <f t="shared" si="78"/>
        <v>0.2</v>
      </c>
      <c r="AC101" s="56">
        <f t="shared" si="79"/>
        <v>0.15000000000000002</v>
      </c>
      <c r="AD101" s="56">
        <f t="shared" si="80"/>
        <v>0.17</v>
      </c>
      <c r="AF101" s="73"/>
      <c r="AG101" s="56" t="str">
        <f t="shared" si="116"/>
        <v/>
      </c>
      <c r="AH101" s="56">
        <f t="shared" si="116"/>
        <v>0.2</v>
      </c>
      <c r="AI101" s="56" t="str">
        <f t="shared" si="116"/>
        <v/>
      </c>
      <c r="AL101" s="56" t="str">
        <f t="shared" si="97"/>
        <v/>
      </c>
      <c r="AM101" s="56">
        <f t="shared" si="97"/>
        <v>0.17</v>
      </c>
      <c r="AN101" s="56" t="str">
        <f t="shared" si="97"/>
        <v/>
      </c>
      <c r="AQ101" s="14" t="str">
        <f t="shared" si="98"/>
        <v/>
      </c>
      <c r="AR101" s="14" t="str">
        <f t="shared" si="81"/>
        <v>ICPM</v>
      </c>
      <c r="AS101" s="14" t="str">
        <f t="shared" si="82"/>
        <v/>
      </c>
      <c r="AT101" s="82"/>
      <c r="AV101" s="56">
        <f t="shared" si="104"/>
        <v>0.2</v>
      </c>
      <c r="AW101" s="56">
        <f t="shared" si="105"/>
        <v>0.17</v>
      </c>
      <c r="AX101" s="56">
        <f t="shared" si="106"/>
        <v>0.2</v>
      </c>
      <c r="AY101" s="56">
        <f t="shared" si="83"/>
        <v>0.17</v>
      </c>
      <c r="AZ101" s="56" t="str">
        <f t="shared" si="107"/>
        <v/>
      </c>
      <c r="BA101" s="56" t="str">
        <f t="shared" si="84"/>
        <v/>
      </c>
      <c r="BE101" s="56">
        <f t="shared" si="85"/>
        <v>-0.03</v>
      </c>
      <c r="BF101" s="56">
        <f t="shared" si="86"/>
        <v>-0.03</v>
      </c>
      <c r="BG101" s="56" t="str">
        <f t="shared" si="87"/>
        <v/>
      </c>
      <c r="BI101" s="82"/>
      <c r="BL101" s="14" t="str">
        <f t="shared" ref="BL101:BP116" si="123">IF($S101="","",IF(AND($S101&gt;=BL$2,$S101&lt;=BL$3),$S101,""))</f>
        <v/>
      </c>
      <c r="BM101" s="14">
        <f t="shared" si="123"/>
        <v>0.2</v>
      </c>
      <c r="BN101" s="14" t="str">
        <f t="shared" si="123"/>
        <v/>
      </c>
      <c r="BO101" s="14" t="str">
        <f t="shared" si="123"/>
        <v/>
      </c>
      <c r="BP101" s="14" t="str">
        <f t="shared" si="123"/>
        <v/>
      </c>
      <c r="BS101" s="14">
        <f t="shared" ref="BS101:BW116" si="124">IF($V101="","",IF(AND($V101&gt;=BS$2,$V101&lt;=BS$3),$V101,""))</f>
        <v>0.17</v>
      </c>
      <c r="BT101" s="14" t="str">
        <f t="shared" si="124"/>
        <v/>
      </c>
      <c r="BU101" s="14" t="str">
        <f t="shared" si="124"/>
        <v/>
      </c>
      <c r="BV101" s="14" t="str">
        <f t="shared" si="124"/>
        <v/>
      </c>
      <c r="BW101" s="14" t="str">
        <f t="shared" si="124"/>
        <v/>
      </c>
      <c r="BZ101" s="14" t="str">
        <f t="shared" si="101"/>
        <v/>
      </c>
      <c r="CA101" s="14">
        <f t="shared" si="88"/>
        <v>0</v>
      </c>
      <c r="CB101" s="14" t="str">
        <f t="shared" si="89"/>
        <v/>
      </c>
      <c r="CC101" s="14" t="str">
        <f t="shared" si="90"/>
        <v/>
      </c>
      <c r="CD101" s="14" t="str">
        <f t="shared" si="91"/>
        <v/>
      </c>
      <c r="CG101" s="14">
        <f t="shared" si="102"/>
        <v>0</v>
      </c>
      <c r="CH101" s="14" t="str">
        <f t="shared" si="92"/>
        <v/>
      </c>
      <c r="CI101" s="14" t="str">
        <f t="shared" si="93"/>
        <v/>
      </c>
      <c r="CJ101" s="14" t="str">
        <f t="shared" si="94"/>
        <v/>
      </c>
      <c r="CK101" s="14" t="str">
        <f t="shared" si="95"/>
        <v/>
      </c>
    </row>
    <row r="102" spans="1:89" s="27" customFormat="1" x14ac:dyDescent="0.25">
      <c r="A102" s="22">
        <v>38</v>
      </c>
      <c r="B102" s="23" t="s">
        <v>12</v>
      </c>
      <c r="C102" s="23">
        <v>13</v>
      </c>
      <c r="D102" s="25">
        <v>41403</v>
      </c>
      <c r="E102" s="23">
        <v>1</v>
      </c>
      <c r="F102" s="25">
        <v>41429</v>
      </c>
      <c r="G102" s="25">
        <v>41442</v>
      </c>
      <c r="H102" s="26">
        <v>0.4</v>
      </c>
      <c r="I102" s="26">
        <v>0.6</v>
      </c>
      <c r="J102" s="26">
        <v>0.5</v>
      </c>
      <c r="K102" s="26">
        <v>0.5</v>
      </c>
      <c r="L102" s="23">
        <v>0.25</v>
      </c>
      <c r="M102" s="23" t="s">
        <v>13</v>
      </c>
      <c r="N102" s="23">
        <v>0</v>
      </c>
      <c r="P102" s="1">
        <f t="shared" si="74"/>
        <v>26</v>
      </c>
      <c r="R102" s="26">
        <f t="shared" ref="R102:V105" si="125">H102</f>
        <v>0.4</v>
      </c>
      <c r="S102" s="26">
        <f t="shared" si="125"/>
        <v>0.6</v>
      </c>
      <c r="T102" s="26">
        <f t="shared" si="125"/>
        <v>0.5</v>
      </c>
      <c r="U102" s="26">
        <f t="shared" si="125"/>
        <v>0.5</v>
      </c>
      <c r="V102" s="26">
        <f t="shared" si="125"/>
        <v>0.25</v>
      </c>
      <c r="X102" s="22">
        <f t="shared" si="96"/>
        <v>0</v>
      </c>
      <c r="Y102" s="66"/>
      <c r="Z102" s="59">
        <f t="shared" si="76"/>
        <v>0.4</v>
      </c>
      <c r="AA102" s="59">
        <f t="shared" si="77"/>
        <v>0.6</v>
      </c>
      <c r="AB102" s="59">
        <f t="shared" si="78"/>
        <v>0.5</v>
      </c>
      <c r="AC102" s="59">
        <f t="shared" si="79"/>
        <v>0.5</v>
      </c>
      <c r="AD102" s="59">
        <f t="shared" si="80"/>
        <v>0.25</v>
      </c>
      <c r="AF102" s="76"/>
      <c r="AG102" s="59">
        <f t="shared" si="116"/>
        <v>0.6</v>
      </c>
      <c r="AH102" s="59" t="str">
        <f t="shared" si="116"/>
        <v/>
      </c>
      <c r="AI102" s="59" t="str">
        <f t="shared" si="116"/>
        <v/>
      </c>
      <c r="AL102" s="59">
        <f t="shared" si="97"/>
        <v>0.25</v>
      </c>
      <c r="AM102" s="59" t="str">
        <f t="shared" si="97"/>
        <v/>
      </c>
      <c r="AN102" s="59" t="str">
        <f t="shared" si="97"/>
        <v/>
      </c>
      <c r="AQ102" s="27" t="str">
        <f t="shared" si="98"/>
        <v>ICPM</v>
      </c>
      <c r="AR102" s="27" t="str">
        <f t="shared" si="81"/>
        <v/>
      </c>
      <c r="AS102" s="27" t="str">
        <f t="shared" si="82"/>
        <v/>
      </c>
      <c r="AT102" s="85"/>
      <c r="AV102" s="59">
        <f t="shared" si="104"/>
        <v>0.6</v>
      </c>
      <c r="AW102" s="59">
        <f t="shared" si="105"/>
        <v>0.25</v>
      </c>
      <c r="AX102" s="59" t="str">
        <f t="shared" si="106"/>
        <v/>
      </c>
      <c r="AY102" s="59" t="str">
        <f t="shared" si="83"/>
        <v/>
      </c>
      <c r="AZ102" s="59">
        <f t="shared" si="107"/>
        <v>0.6</v>
      </c>
      <c r="BA102" s="59">
        <f t="shared" si="84"/>
        <v>0.25</v>
      </c>
      <c r="BE102" s="59">
        <f t="shared" si="85"/>
        <v>-0.35</v>
      </c>
      <c r="BF102" s="59" t="str">
        <f t="shared" si="86"/>
        <v/>
      </c>
      <c r="BG102" s="59">
        <f t="shared" si="87"/>
        <v>-0.35</v>
      </c>
      <c r="BI102" s="85"/>
      <c r="BL102" s="27" t="str">
        <f t="shared" si="123"/>
        <v/>
      </c>
      <c r="BM102" s="27" t="str">
        <f t="shared" si="123"/>
        <v/>
      </c>
      <c r="BN102" s="27">
        <f t="shared" si="123"/>
        <v>0.6</v>
      </c>
      <c r="BO102" s="27" t="str">
        <f t="shared" si="123"/>
        <v/>
      </c>
      <c r="BP102" s="27" t="str">
        <f t="shared" si="123"/>
        <v/>
      </c>
      <c r="BS102" s="27" t="str">
        <f t="shared" si="124"/>
        <v/>
      </c>
      <c r="BT102" s="27">
        <f t="shared" si="124"/>
        <v>0.25</v>
      </c>
      <c r="BU102" s="27" t="str">
        <f t="shared" si="124"/>
        <v/>
      </c>
      <c r="BV102" s="27" t="str">
        <f t="shared" si="124"/>
        <v/>
      </c>
      <c r="BW102" s="27" t="str">
        <f t="shared" si="124"/>
        <v/>
      </c>
      <c r="BZ102" s="27" t="str">
        <f t="shared" si="101"/>
        <v/>
      </c>
      <c r="CA102" s="27" t="str">
        <f t="shared" si="88"/>
        <v/>
      </c>
      <c r="CB102" s="27">
        <f t="shared" si="89"/>
        <v>0</v>
      </c>
      <c r="CC102" s="27" t="str">
        <f t="shared" si="90"/>
        <v/>
      </c>
      <c r="CD102" s="27" t="str">
        <f t="shared" si="91"/>
        <v/>
      </c>
      <c r="CG102" s="27" t="str">
        <f t="shared" si="102"/>
        <v/>
      </c>
      <c r="CH102" s="27">
        <f t="shared" si="92"/>
        <v>0</v>
      </c>
      <c r="CI102" s="27" t="str">
        <f t="shared" si="93"/>
        <v/>
      </c>
      <c r="CJ102" s="27" t="str">
        <f t="shared" si="94"/>
        <v/>
      </c>
      <c r="CK102" s="27" t="str">
        <f t="shared" si="95"/>
        <v/>
      </c>
    </row>
    <row r="103" spans="1:89" s="33" customFormat="1" x14ac:dyDescent="0.25">
      <c r="A103" s="28">
        <v>39</v>
      </c>
      <c r="B103" s="29" t="s">
        <v>12</v>
      </c>
      <c r="C103" s="29">
        <v>13</v>
      </c>
      <c r="D103" s="31">
        <v>41403</v>
      </c>
      <c r="E103" s="29">
        <v>2</v>
      </c>
      <c r="F103" s="31">
        <v>41429</v>
      </c>
      <c r="G103" s="31">
        <v>41442</v>
      </c>
      <c r="H103" s="32">
        <v>0.6</v>
      </c>
      <c r="I103" s="32">
        <v>0.6</v>
      </c>
      <c r="J103" s="32">
        <v>0.6</v>
      </c>
      <c r="K103" s="32">
        <v>0.5</v>
      </c>
      <c r="L103" s="29">
        <v>0.65</v>
      </c>
      <c r="M103" s="29" t="s">
        <v>13</v>
      </c>
      <c r="N103" s="29">
        <v>0</v>
      </c>
      <c r="P103" s="28">
        <f t="shared" si="74"/>
        <v>26</v>
      </c>
      <c r="R103" s="32">
        <f t="shared" si="125"/>
        <v>0.6</v>
      </c>
      <c r="S103" s="32">
        <f t="shared" si="125"/>
        <v>0.6</v>
      </c>
      <c r="T103" s="32">
        <f t="shared" si="125"/>
        <v>0.6</v>
      </c>
      <c r="U103" s="32">
        <f t="shared" si="125"/>
        <v>0.5</v>
      </c>
      <c r="V103" s="32">
        <f t="shared" si="125"/>
        <v>0.65</v>
      </c>
      <c r="X103" s="28">
        <f t="shared" si="96"/>
        <v>0</v>
      </c>
      <c r="Y103" s="67"/>
      <c r="Z103" s="60">
        <f t="shared" si="76"/>
        <v>0.6</v>
      </c>
      <c r="AA103" s="60">
        <f t="shared" si="77"/>
        <v>0.6</v>
      </c>
      <c r="AB103" s="60">
        <f t="shared" si="78"/>
        <v>0.6</v>
      </c>
      <c r="AC103" s="60">
        <f t="shared" si="79"/>
        <v>0.5</v>
      </c>
      <c r="AD103" s="60">
        <f t="shared" si="80"/>
        <v>0.65</v>
      </c>
      <c r="AF103" s="77"/>
      <c r="AG103" s="60">
        <f t="shared" si="116"/>
        <v>0.6</v>
      </c>
      <c r="AH103" s="60" t="str">
        <f t="shared" si="116"/>
        <v/>
      </c>
      <c r="AI103" s="60" t="str">
        <f t="shared" si="116"/>
        <v/>
      </c>
      <c r="AL103" s="60">
        <f t="shared" si="97"/>
        <v>0.65</v>
      </c>
      <c r="AM103" s="60" t="str">
        <f t="shared" si="97"/>
        <v/>
      </c>
      <c r="AN103" s="60" t="str">
        <f t="shared" si="97"/>
        <v/>
      </c>
      <c r="AQ103" s="33" t="str">
        <f t="shared" si="98"/>
        <v>Imput</v>
      </c>
      <c r="AR103" s="33" t="str">
        <f t="shared" si="81"/>
        <v/>
      </c>
      <c r="AS103" s="33" t="str">
        <f t="shared" si="82"/>
        <v/>
      </c>
      <c r="AT103" s="86"/>
      <c r="AV103" s="60">
        <f t="shared" si="104"/>
        <v>0.6</v>
      </c>
      <c r="AW103" s="60">
        <f t="shared" si="105"/>
        <v>0.65</v>
      </c>
      <c r="AX103" s="60" t="str">
        <f t="shared" si="106"/>
        <v/>
      </c>
      <c r="AY103" s="60" t="str">
        <f t="shared" si="83"/>
        <v/>
      </c>
      <c r="AZ103" s="60">
        <f t="shared" si="107"/>
        <v>0.6</v>
      </c>
      <c r="BA103" s="60">
        <f t="shared" si="84"/>
        <v>0.65</v>
      </c>
      <c r="BE103" s="60">
        <f t="shared" si="85"/>
        <v>5.0000000000000044E-2</v>
      </c>
      <c r="BF103" s="60" t="str">
        <f t="shared" si="86"/>
        <v/>
      </c>
      <c r="BG103" s="60">
        <f t="shared" si="87"/>
        <v>5.0000000000000044E-2</v>
      </c>
      <c r="BI103" s="86"/>
      <c r="BL103" s="33" t="str">
        <f t="shared" si="123"/>
        <v/>
      </c>
      <c r="BM103" s="33" t="str">
        <f t="shared" si="123"/>
        <v/>
      </c>
      <c r="BN103" s="33">
        <f t="shared" si="123"/>
        <v>0.6</v>
      </c>
      <c r="BO103" s="33" t="str">
        <f t="shared" si="123"/>
        <v/>
      </c>
      <c r="BP103" s="33" t="str">
        <f t="shared" si="123"/>
        <v/>
      </c>
      <c r="BS103" s="33" t="str">
        <f t="shared" si="124"/>
        <v/>
      </c>
      <c r="BT103" s="33" t="str">
        <f t="shared" si="124"/>
        <v/>
      </c>
      <c r="BU103" s="33" t="str">
        <f t="shared" si="124"/>
        <v/>
      </c>
      <c r="BV103" s="33">
        <f t="shared" si="124"/>
        <v>0.65</v>
      </c>
      <c r="BW103" s="33" t="str">
        <f t="shared" si="124"/>
        <v/>
      </c>
      <c r="BZ103" s="33" t="str">
        <f t="shared" si="101"/>
        <v/>
      </c>
      <c r="CA103" s="33" t="str">
        <f t="shared" si="88"/>
        <v/>
      </c>
      <c r="CB103" s="33">
        <f t="shared" si="89"/>
        <v>0</v>
      </c>
      <c r="CC103" s="33" t="str">
        <f t="shared" si="90"/>
        <v/>
      </c>
      <c r="CD103" s="33" t="str">
        <f t="shared" si="91"/>
        <v/>
      </c>
      <c r="CG103" s="33" t="str">
        <f t="shared" si="102"/>
        <v/>
      </c>
      <c r="CH103" s="33" t="str">
        <f t="shared" si="92"/>
        <v/>
      </c>
      <c r="CI103" s="33" t="str">
        <f t="shared" si="93"/>
        <v/>
      </c>
      <c r="CJ103" s="33">
        <f t="shared" si="94"/>
        <v>0</v>
      </c>
      <c r="CK103" s="33" t="str">
        <f t="shared" si="95"/>
        <v/>
      </c>
    </row>
    <row r="104" spans="1:89" s="33" customFormat="1" x14ac:dyDescent="0.25">
      <c r="A104" s="28">
        <v>40</v>
      </c>
      <c r="B104" s="29" t="s">
        <v>12</v>
      </c>
      <c r="C104" s="29">
        <v>13</v>
      </c>
      <c r="D104" s="31">
        <v>41403</v>
      </c>
      <c r="E104" s="29">
        <v>3</v>
      </c>
      <c r="F104" s="31">
        <v>41429</v>
      </c>
      <c r="G104" s="31">
        <v>41442</v>
      </c>
      <c r="H104" s="32">
        <v>0.8</v>
      </c>
      <c r="I104" s="32">
        <v>0.8</v>
      </c>
      <c r="J104" s="32">
        <v>0.8</v>
      </c>
      <c r="K104" s="32">
        <v>0.7</v>
      </c>
      <c r="L104" s="29">
        <v>0.35</v>
      </c>
      <c r="M104" s="29" t="s">
        <v>13</v>
      </c>
      <c r="N104" s="29">
        <v>0</v>
      </c>
      <c r="P104" s="28">
        <f t="shared" si="74"/>
        <v>26</v>
      </c>
      <c r="R104" s="32">
        <f t="shared" si="125"/>
        <v>0.8</v>
      </c>
      <c r="S104" s="32">
        <f t="shared" si="125"/>
        <v>0.8</v>
      </c>
      <c r="T104" s="32">
        <f t="shared" si="125"/>
        <v>0.8</v>
      </c>
      <c r="U104" s="32">
        <f t="shared" si="125"/>
        <v>0.7</v>
      </c>
      <c r="V104" s="32">
        <f t="shared" si="125"/>
        <v>0.35</v>
      </c>
      <c r="X104" s="28">
        <f t="shared" si="96"/>
        <v>0</v>
      </c>
      <c r="Y104" s="67"/>
      <c r="Z104" s="60">
        <f t="shared" si="76"/>
        <v>0.8</v>
      </c>
      <c r="AA104" s="60">
        <f t="shared" si="77"/>
        <v>0.8</v>
      </c>
      <c r="AB104" s="60">
        <f t="shared" si="78"/>
        <v>0.8</v>
      </c>
      <c r="AC104" s="60">
        <f t="shared" si="79"/>
        <v>0.7</v>
      </c>
      <c r="AD104" s="60">
        <f t="shared" si="80"/>
        <v>0.35</v>
      </c>
      <c r="AF104" s="77"/>
      <c r="AG104" s="60">
        <f t="shared" si="116"/>
        <v>0.8</v>
      </c>
      <c r="AH104" s="60" t="str">
        <f t="shared" si="116"/>
        <v/>
      </c>
      <c r="AI104" s="60" t="str">
        <f t="shared" si="116"/>
        <v/>
      </c>
      <c r="AL104" s="60">
        <f t="shared" si="97"/>
        <v>0.35</v>
      </c>
      <c r="AM104" s="60" t="str">
        <f t="shared" si="97"/>
        <v/>
      </c>
      <c r="AN104" s="60" t="str">
        <f t="shared" si="97"/>
        <v/>
      </c>
      <c r="AQ104" s="33" t="str">
        <f t="shared" si="98"/>
        <v>ICPM</v>
      </c>
      <c r="AR104" s="33" t="str">
        <f t="shared" si="81"/>
        <v/>
      </c>
      <c r="AS104" s="33" t="str">
        <f t="shared" si="82"/>
        <v/>
      </c>
      <c r="AT104" s="86"/>
      <c r="AV104" s="60">
        <f t="shared" si="104"/>
        <v>0.8</v>
      </c>
      <c r="AW104" s="60">
        <f t="shared" si="105"/>
        <v>0.35</v>
      </c>
      <c r="AX104" s="60" t="str">
        <f t="shared" si="106"/>
        <v/>
      </c>
      <c r="AY104" s="60" t="str">
        <f t="shared" si="83"/>
        <v/>
      </c>
      <c r="AZ104" s="60">
        <f t="shared" si="107"/>
        <v>0.8</v>
      </c>
      <c r="BA104" s="60">
        <f t="shared" si="84"/>
        <v>0.35</v>
      </c>
      <c r="BE104" s="60">
        <f t="shared" si="85"/>
        <v>-0.45000000000000007</v>
      </c>
      <c r="BF104" s="60" t="str">
        <f t="shared" si="86"/>
        <v/>
      </c>
      <c r="BG104" s="60">
        <f t="shared" si="87"/>
        <v>-0.45000000000000007</v>
      </c>
      <c r="BI104" s="86"/>
      <c r="BL104" s="33" t="str">
        <f t="shared" si="123"/>
        <v/>
      </c>
      <c r="BM104" s="33" t="str">
        <f t="shared" si="123"/>
        <v/>
      </c>
      <c r="BN104" s="33" t="str">
        <f t="shared" si="123"/>
        <v/>
      </c>
      <c r="BO104" s="33">
        <f t="shared" si="123"/>
        <v>0.8</v>
      </c>
      <c r="BP104" s="33" t="str">
        <f t="shared" si="123"/>
        <v/>
      </c>
      <c r="BS104" s="33" t="str">
        <f t="shared" si="124"/>
        <v/>
      </c>
      <c r="BT104" s="33">
        <f t="shared" si="124"/>
        <v>0.35</v>
      </c>
      <c r="BU104" s="33" t="str">
        <f t="shared" si="124"/>
        <v/>
      </c>
      <c r="BV104" s="33" t="str">
        <f t="shared" si="124"/>
        <v/>
      </c>
      <c r="BW104" s="33" t="str">
        <f t="shared" si="124"/>
        <v/>
      </c>
      <c r="BZ104" s="33" t="str">
        <f t="shared" si="101"/>
        <v/>
      </c>
      <c r="CA104" s="33" t="str">
        <f t="shared" si="88"/>
        <v/>
      </c>
      <c r="CB104" s="33" t="str">
        <f t="shared" si="89"/>
        <v/>
      </c>
      <c r="CC104" s="33">
        <f t="shared" si="90"/>
        <v>0</v>
      </c>
      <c r="CD104" s="33" t="str">
        <f t="shared" si="91"/>
        <v/>
      </c>
      <c r="CG104" s="33" t="str">
        <f t="shared" si="102"/>
        <v/>
      </c>
      <c r="CH104" s="33">
        <f t="shared" si="92"/>
        <v>0</v>
      </c>
      <c r="CI104" s="33" t="str">
        <f t="shared" si="93"/>
        <v/>
      </c>
      <c r="CJ104" s="33" t="str">
        <f t="shared" si="94"/>
        <v/>
      </c>
      <c r="CK104" s="33" t="str">
        <f t="shared" si="95"/>
        <v/>
      </c>
    </row>
    <row r="105" spans="1:89" s="14" customFormat="1" ht="15.75" thickBot="1" x14ac:dyDescent="0.3">
      <c r="A105" s="9">
        <v>41</v>
      </c>
      <c r="B105" s="10" t="s">
        <v>12</v>
      </c>
      <c r="C105" s="10">
        <v>13</v>
      </c>
      <c r="D105" s="12">
        <v>41403</v>
      </c>
      <c r="E105" s="10">
        <v>4</v>
      </c>
      <c r="F105" s="12">
        <v>41429</v>
      </c>
      <c r="G105" s="12">
        <v>41442</v>
      </c>
      <c r="H105" s="13">
        <v>0.6</v>
      </c>
      <c r="I105" s="13">
        <v>0.6</v>
      </c>
      <c r="J105" s="13">
        <v>0.6</v>
      </c>
      <c r="K105" s="13">
        <v>0.5</v>
      </c>
      <c r="L105" s="10">
        <v>0.04</v>
      </c>
      <c r="M105" s="10" t="s">
        <v>13</v>
      </c>
      <c r="N105" s="10">
        <v>0</v>
      </c>
      <c r="P105" s="9">
        <f t="shared" si="74"/>
        <v>26</v>
      </c>
      <c r="R105" s="13">
        <f t="shared" si="125"/>
        <v>0.6</v>
      </c>
      <c r="S105" s="13">
        <f t="shared" si="125"/>
        <v>0.6</v>
      </c>
      <c r="T105" s="13">
        <f t="shared" si="125"/>
        <v>0.6</v>
      </c>
      <c r="U105" s="13">
        <f t="shared" si="125"/>
        <v>0.5</v>
      </c>
      <c r="V105" s="13">
        <f t="shared" si="125"/>
        <v>0.04</v>
      </c>
      <c r="X105" s="9">
        <f t="shared" si="96"/>
        <v>0</v>
      </c>
      <c r="Y105" s="45"/>
      <c r="Z105" s="56">
        <f t="shared" si="76"/>
        <v>0.6</v>
      </c>
      <c r="AA105" s="56">
        <f t="shared" si="77"/>
        <v>0.6</v>
      </c>
      <c r="AB105" s="56">
        <f t="shared" si="78"/>
        <v>0.6</v>
      </c>
      <c r="AC105" s="56">
        <f t="shared" si="79"/>
        <v>0.5</v>
      </c>
      <c r="AD105" s="56">
        <f t="shared" si="80"/>
        <v>0.04</v>
      </c>
      <c r="AF105" s="73"/>
      <c r="AG105" s="56">
        <f t="shared" si="116"/>
        <v>0.6</v>
      </c>
      <c r="AH105" s="56" t="str">
        <f t="shared" si="116"/>
        <v/>
      </c>
      <c r="AI105" s="56" t="str">
        <f t="shared" si="116"/>
        <v/>
      </c>
      <c r="AL105" s="56">
        <f t="shared" si="97"/>
        <v>0.04</v>
      </c>
      <c r="AM105" s="56" t="str">
        <f t="shared" si="97"/>
        <v/>
      </c>
      <c r="AN105" s="56" t="str">
        <f t="shared" si="97"/>
        <v/>
      </c>
      <c r="AQ105" s="14" t="str">
        <f t="shared" si="98"/>
        <v>ICPM</v>
      </c>
      <c r="AR105" s="14" t="str">
        <f t="shared" si="81"/>
        <v/>
      </c>
      <c r="AS105" s="14" t="str">
        <f t="shared" si="82"/>
        <v/>
      </c>
      <c r="AT105" s="82"/>
      <c r="AV105" s="56">
        <f t="shared" si="104"/>
        <v>0.6</v>
      </c>
      <c r="AW105" s="56">
        <f t="shared" si="105"/>
        <v>0.04</v>
      </c>
      <c r="AX105" s="56" t="str">
        <f t="shared" si="106"/>
        <v/>
      </c>
      <c r="AY105" s="56" t="str">
        <f t="shared" si="83"/>
        <v/>
      </c>
      <c r="AZ105" s="56">
        <f t="shared" si="107"/>
        <v>0.6</v>
      </c>
      <c r="BA105" s="56">
        <f t="shared" si="84"/>
        <v>0.04</v>
      </c>
      <c r="BE105" s="56">
        <f t="shared" si="85"/>
        <v>-0.55999999999999994</v>
      </c>
      <c r="BF105" s="56" t="str">
        <f t="shared" si="86"/>
        <v/>
      </c>
      <c r="BG105" s="56">
        <f t="shared" si="87"/>
        <v>-0.55999999999999994</v>
      </c>
      <c r="BI105" s="82"/>
      <c r="BL105" s="14" t="str">
        <f t="shared" si="123"/>
        <v/>
      </c>
      <c r="BM105" s="14" t="str">
        <f t="shared" si="123"/>
        <v/>
      </c>
      <c r="BN105" s="14">
        <f t="shared" si="123"/>
        <v>0.6</v>
      </c>
      <c r="BO105" s="14" t="str">
        <f t="shared" si="123"/>
        <v/>
      </c>
      <c r="BP105" s="14" t="str">
        <f t="shared" si="123"/>
        <v/>
      </c>
      <c r="BS105" s="14">
        <f t="shared" si="124"/>
        <v>0.04</v>
      </c>
      <c r="BT105" s="14" t="str">
        <f t="shared" si="124"/>
        <v/>
      </c>
      <c r="BU105" s="14" t="str">
        <f t="shared" si="124"/>
        <v/>
      </c>
      <c r="BV105" s="14" t="str">
        <f t="shared" si="124"/>
        <v/>
      </c>
      <c r="BW105" s="14" t="str">
        <f t="shared" si="124"/>
        <v/>
      </c>
      <c r="BZ105" s="14" t="str">
        <f t="shared" si="101"/>
        <v/>
      </c>
      <c r="CA105" s="14" t="str">
        <f t="shared" si="88"/>
        <v/>
      </c>
      <c r="CB105" s="14">
        <f t="shared" si="89"/>
        <v>0</v>
      </c>
      <c r="CC105" s="14" t="str">
        <f t="shared" si="90"/>
        <v/>
      </c>
      <c r="CD105" s="14" t="str">
        <f t="shared" si="91"/>
        <v/>
      </c>
      <c r="CG105" s="14">
        <f t="shared" si="102"/>
        <v>0</v>
      </c>
      <c r="CH105" s="14" t="str">
        <f t="shared" si="92"/>
        <v/>
      </c>
      <c r="CI105" s="14" t="str">
        <f t="shared" si="93"/>
        <v/>
      </c>
      <c r="CJ105" s="14" t="str">
        <f t="shared" si="94"/>
        <v/>
      </c>
      <c r="CK105" s="14" t="str">
        <f t="shared" si="95"/>
        <v/>
      </c>
    </row>
    <row r="106" spans="1:89" x14ac:dyDescent="0.25">
      <c r="A106" s="1">
        <v>42</v>
      </c>
      <c r="B106" s="3" t="s">
        <v>12</v>
      </c>
      <c r="C106" s="3">
        <v>14</v>
      </c>
      <c r="D106" s="4">
        <v>41401</v>
      </c>
      <c r="E106" s="3">
        <v>1</v>
      </c>
      <c r="F106" s="4">
        <v>41443</v>
      </c>
      <c r="G106" s="4">
        <v>41452</v>
      </c>
      <c r="H106" s="5">
        <v>0.4</v>
      </c>
      <c r="I106" s="5">
        <v>0.9</v>
      </c>
      <c r="J106" s="5">
        <v>0.9</v>
      </c>
      <c r="K106" s="5">
        <v>0.7</v>
      </c>
      <c r="L106" s="3">
        <v>0.61</v>
      </c>
      <c r="M106" s="3" t="s">
        <v>13</v>
      </c>
      <c r="N106" s="3">
        <v>1</v>
      </c>
      <c r="P106" s="1" t="str">
        <f t="shared" si="74"/>
        <v/>
      </c>
      <c r="R106" s="5"/>
      <c r="S106" s="5"/>
      <c r="T106" s="5"/>
      <c r="U106" s="5"/>
      <c r="V106" s="5"/>
      <c r="X106" s="1" t="str">
        <f t="shared" si="96"/>
        <v/>
      </c>
      <c r="Z106" s="55" t="str">
        <f t="shared" si="76"/>
        <v/>
      </c>
      <c r="AA106" s="55" t="str">
        <f t="shared" si="77"/>
        <v/>
      </c>
      <c r="AB106" s="55" t="str">
        <f t="shared" si="78"/>
        <v/>
      </c>
      <c r="AC106" s="55" t="str">
        <f t="shared" si="79"/>
        <v/>
      </c>
      <c r="AD106" s="55" t="str">
        <f t="shared" si="80"/>
        <v/>
      </c>
      <c r="AG106" s="55" t="str">
        <f t="shared" si="116"/>
        <v/>
      </c>
      <c r="AH106" s="55" t="str">
        <f t="shared" si="116"/>
        <v/>
      </c>
      <c r="AI106" s="55" t="str">
        <f t="shared" si="116"/>
        <v/>
      </c>
      <c r="AL106" s="55" t="str">
        <f t="shared" si="97"/>
        <v/>
      </c>
      <c r="AM106" s="55" t="str">
        <f t="shared" si="97"/>
        <v/>
      </c>
      <c r="AN106" s="55" t="str">
        <f t="shared" si="97"/>
        <v/>
      </c>
      <c r="AQ106" s="2" t="str">
        <f t="shared" si="98"/>
        <v/>
      </c>
      <c r="AR106" s="2" t="str">
        <f t="shared" si="81"/>
        <v/>
      </c>
      <c r="AS106" s="2" t="str">
        <f t="shared" si="82"/>
        <v/>
      </c>
      <c r="AV106" s="55" t="str">
        <f t="shared" si="104"/>
        <v/>
      </c>
      <c r="AW106" s="55" t="str">
        <f t="shared" si="105"/>
        <v/>
      </c>
      <c r="AX106" s="55" t="str">
        <f t="shared" si="106"/>
        <v/>
      </c>
      <c r="AY106" s="55" t="str">
        <f t="shared" si="83"/>
        <v/>
      </c>
      <c r="AZ106" s="55" t="str">
        <f t="shared" si="107"/>
        <v/>
      </c>
      <c r="BA106" s="55" t="str">
        <f t="shared" si="84"/>
        <v/>
      </c>
      <c r="BE106" s="55" t="str">
        <f t="shared" si="85"/>
        <v/>
      </c>
      <c r="BF106" s="55" t="str">
        <f t="shared" si="86"/>
        <v/>
      </c>
      <c r="BG106" s="55" t="str">
        <f t="shared" si="87"/>
        <v/>
      </c>
      <c r="BL106" s="2" t="str">
        <f t="shared" si="123"/>
        <v/>
      </c>
      <c r="BM106" s="2" t="str">
        <f t="shared" si="123"/>
        <v/>
      </c>
      <c r="BN106" s="2" t="str">
        <f t="shared" si="123"/>
        <v/>
      </c>
      <c r="BO106" s="2" t="str">
        <f t="shared" si="123"/>
        <v/>
      </c>
      <c r="BP106" s="2" t="str">
        <f t="shared" si="123"/>
        <v/>
      </c>
      <c r="BS106" s="2" t="str">
        <f t="shared" si="124"/>
        <v/>
      </c>
      <c r="BT106" s="2" t="str">
        <f t="shared" si="124"/>
        <v/>
      </c>
      <c r="BU106" s="2" t="str">
        <f t="shared" si="124"/>
        <v/>
      </c>
      <c r="BV106" s="2" t="str">
        <f t="shared" si="124"/>
        <v/>
      </c>
      <c r="BW106" s="2" t="str">
        <f t="shared" si="124"/>
        <v/>
      </c>
      <c r="BZ106" s="2" t="str">
        <f t="shared" si="101"/>
        <v/>
      </c>
      <c r="CA106" s="2" t="str">
        <f t="shared" si="88"/>
        <v/>
      </c>
      <c r="CB106" s="2" t="str">
        <f t="shared" si="89"/>
        <v/>
      </c>
      <c r="CC106" s="2" t="str">
        <f t="shared" si="90"/>
        <v/>
      </c>
      <c r="CD106" s="2" t="str">
        <f t="shared" si="91"/>
        <v/>
      </c>
      <c r="CG106" s="2" t="str">
        <f t="shared" si="102"/>
        <v/>
      </c>
      <c r="CH106" s="2" t="str">
        <f t="shared" si="92"/>
        <v/>
      </c>
      <c r="CI106" s="2" t="str">
        <f t="shared" si="93"/>
        <v/>
      </c>
      <c r="CJ106" s="2" t="str">
        <f t="shared" si="94"/>
        <v/>
      </c>
      <c r="CK106" s="2" t="str">
        <f t="shared" si="95"/>
        <v/>
      </c>
    </row>
    <row r="107" spans="1:89" s="21" customFormat="1" x14ac:dyDescent="0.25">
      <c r="A107" s="16"/>
      <c r="B107" s="17" t="s">
        <v>14</v>
      </c>
      <c r="C107" s="17">
        <v>14</v>
      </c>
      <c r="D107" s="19">
        <v>41401</v>
      </c>
      <c r="E107" s="17">
        <v>1</v>
      </c>
      <c r="F107" s="19">
        <v>41443</v>
      </c>
      <c r="G107" s="19">
        <v>41570</v>
      </c>
      <c r="H107" s="20">
        <v>0.6</v>
      </c>
      <c r="I107" s="20">
        <v>0.8</v>
      </c>
      <c r="J107" s="20">
        <v>0.85</v>
      </c>
      <c r="K107" s="20">
        <v>0.9</v>
      </c>
      <c r="L107" s="17">
        <v>0.69</v>
      </c>
      <c r="M107" s="17" t="s">
        <v>13</v>
      </c>
      <c r="N107" s="17">
        <v>1</v>
      </c>
      <c r="P107" s="16">
        <f t="shared" si="74"/>
        <v>42</v>
      </c>
      <c r="R107" s="20">
        <f>AVERAGE(H106:H107)</f>
        <v>0.5</v>
      </c>
      <c r="S107" s="20">
        <f t="shared" ref="S107:V107" si="126">AVERAGE(I106:I107)</f>
        <v>0.85000000000000009</v>
      </c>
      <c r="T107" s="20">
        <f t="shared" si="126"/>
        <v>0.875</v>
      </c>
      <c r="U107" s="20">
        <f t="shared" si="126"/>
        <v>0.8</v>
      </c>
      <c r="V107" s="20">
        <f t="shared" si="126"/>
        <v>0.64999999999999991</v>
      </c>
      <c r="X107" s="16">
        <f t="shared" si="96"/>
        <v>0</v>
      </c>
      <c r="Y107" s="65"/>
      <c r="Z107" s="54">
        <f t="shared" si="76"/>
        <v>0.5</v>
      </c>
      <c r="AA107" s="54">
        <f t="shared" si="77"/>
        <v>0.85000000000000009</v>
      </c>
      <c r="AB107" s="54">
        <f t="shared" si="78"/>
        <v>0.875</v>
      </c>
      <c r="AC107" s="54">
        <f t="shared" si="79"/>
        <v>0.8</v>
      </c>
      <c r="AD107" s="54">
        <f t="shared" si="80"/>
        <v>0.64999999999999991</v>
      </c>
      <c r="AF107" s="71"/>
      <c r="AG107" s="54" t="str">
        <f t="shared" ref="AG107:AI126" si="127">IF($S107="","",IF(AND($P107&gt;AG$2,$P107&lt;AG$3),$S107,""))</f>
        <v/>
      </c>
      <c r="AH107" s="54">
        <f t="shared" si="127"/>
        <v>0.85000000000000009</v>
      </c>
      <c r="AI107" s="54" t="str">
        <f t="shared" si="127"/>
        <v/>
      </c>
      <c r="AL107" s="54" t="str">
        <f t="shared" si="97"/>
        <v/>
      </c>
      <c r="AM107" s="54">
        <f t="shared" si="97"/>
        <v>0.64999999999999991</v>
      </c>
      <c r="AN107" s="54" t="str">
        <f t="shared" si="97"/>
        <v/>
      </c>
      <c r="AQ107" s="21" t="str">
        <f t="shared" si="98"/>
        <v/>
      </c>
      <c r="AR107" s="21" t="str">
        <f t="shared" si="81"/>
        <v>ICPM</v>
      </c>
      <c r="AS107" s="21" t="str">
        <f t="shared" si="82"/>
        <v/>
      </c>
      <c r="AT107" s="81"/>
      <c r="AV107" s="54">
        <f t="shared" si="104"/>
        <v>0.85000000000000009</v>
      </c>
      <c r="AW107" s="54">
        <f t="shared" si="105"/>
        <v>0.64999999999999991</v>
      </c>
      <c r="AX107" s="54">
        <f t="shared" si="106"/>
        <v>0.85000000000000009</v>
      </c>
      <c r="AY107" s="54">
        <f t="shared" si="83"/>
        <v>0.64999999999999991</v>
      </c>
      <c r="AZ107" s="54" t="str">
        <f t="shared" si="107"/>
        <v/>
      </c>
      <c r="BA107" s="54" t="str">
        <f t="shared" si="84"/>
        <v/>
      </c>
      <c r="BE107" s="54">
        <f t="shared" si="85"/>
        <v>-0.20000000000000018</v>
      </c>
      <c r="BF107" s="54">
        <f t="shared" si="86"/>
        <v>-0.20000000000000018</v>
      </c>
      <c r="BG107" s="54" t="str">
        <f t="shared" si="87"/>
        <v/>
      </c>
      <c r="BI107" s="81"/>
      <c r="BL107" s="21" t="str">
        <f t="shared" si="123"/>
        <v/>
      </c>
      <c r="BM107" s="21" t="str">
        <f t="shared" si="123"/>
        <v/>
      </c>
      <c r="BN107" s="21" t="str">
        <f t="shared" si="123"/>
        <v/>
      </c>
      <c r="BO107" s="21" t="str">
        <f t="shared" si="123"/>
        <v/>
      </c>
      <c r="BP107" s="21">
        <f t="shared" si="123"/>
        <v>0.85000000000000009</v>
      </c>
      <c r="BS107" s="21" t="str">
        <f t="shared" si="124"/>
        <v/>
      </c>
      <c r="BT107" s="21" t="str">
        <f t="shared" si="124"/>
        <v/>
      </c>
      <c r="BU107" s="21" t="str">
        <f t="shared" si="124"/>
        <v/>
      </c>
      <c r="BV107" s="21">
        <f t="shared" si="124"/>
        <v>0.64999999999999991</v>
      </c>
      <c r="BW107" s="21" t="str">
        <f t="shared" si="124"/>
        <v/>
      </c>
      <c r="BZ107" s="21" t="str">
        <f t="shared" si="101"/>
        <v/>
      </c>
      <c r="CA107" s="21" t="str">
        <f t="shared" si="88"/>
        <v/>
      </c>
      <c r="CB107" s="21" t="str">
        <f t="shared" si="89"/>
        <v/>
      </c>
      <c r="CC107" s="21" t="str">
        <f t="shared" si="90"/>
        <v/>
      </c>
      <c r="CD107" s="21">
        <f t="shared" si="91"/>
        <v>0</v>
      </c>
      <c r="CG107" s="21" t="str">
        <f t="shared" si="102"/>
        <v/>
      </c>
      <c r="CH107" s="21" t="str">
        <f t="shared" si="92"/>
        <v/>
      </c>
      <c r="CI107" s="21" t="str">
        <f t="shared" si="93"/>
        <v/>
      </c>
      <c r="CJ107" s="21">
        <f t="shared" si="94"/>
        <v>0</v>
      </c>
      <c r="CK107" s="21" t="str">
        <f t="shared" si="95"/>
        <v/>
      </c>
    </row>
    <row r="108" spans="1:89" x14ac:dyDescent="0.25">
      <c r="A108" s="1">
        <v>43</v>
      </c>
      <c r="B108" s="3" t="s">
        <v>12</v>
      </c>
      <c r="C108" s="3">
        <v>14</v>
      </c>
      <c r="D108" s="4">
        <v>41401</v>
      </c>
      <c r="E108" s="3">
        <v>2</v>
      </c>
      <c r="F108" s="4">
        <v>41443</v>
      </c>
      <c r="G108" s="4">
        <v>41452</v>
      </c>
      <c r="H108" s="5">
        <v>0.4</v>
      </c>
      <c r="I108" s="5">
        <v>0.9</v>
      </c>
      <c r="J108" s="5">
        <v>0.9</v>
      </c>
      <c r="K108" s="5">
        <v>0.7</v>
      </c>
      <c r="L108" s="3">
        <v>0.15</v>
      </c>
      <c r="M108" s="3" t="s">
        <v>13</v>
      </c>
      <c r="N108" s="3">
        <v>1</v>
      </c>
      <c r="P108" s="1" t="str">
        <f t="shared" si="74"/>
        <v/>
      </c>
      <c r="R108" s="5"/>
      <c r="S108" s="5"/>
      <c r="T108" s="5"/>
      <c r="U108" s="5"/>
      <c r="V108" s="5"/>
      <c r="X108" s="1" t="str">
        <f t="shared" si="96"/>
        <v/>
      </c>
      <c r="Z108" s="55" t="str">
        <f t="shared" si="76"/>
        <v/>
      </c>
      <c r="AA108" s="55" t="str">
        <f t="shared" si="77"/>
        <v/>
      </c>
      <c r="AB108" s="55" t="str">
        <f t="shared" si="78"/>
        <v/>
      </c>
      <c r="AC108" s="55" t="str">
        <f t="shared" si="79"/>
        <v/>
      </c>
      <c r="AD108" s="55" t="str">
        <f t="shared" si="80"/>
        <v/>
      </c>
      <c r="AG108" s="55" t="str">
        <f t="shared" si="127"/>
        <v/>
      </c>
      <c r="AH108" s="55" t="str">
        <f t="shared" si="127"/>
        <v/>
      </c>
      <c r="AI108" s="55" t="str">
        <f t="shared" si="127"/>
        <v/>
      </c>
      <c r="AL108" s="55" t="str">
        <f t="shared" si="97"/>
        <v/>
      </c>
      <c r="AM108" s="55" t="str">
        <f t="shared" si="97"/>
        <v/>
      </c>
      <c r="AN108" s="55" t="str">
        <f t="shared" si="97"/>
        <v/>
      </c>
      <c r="AQ108" s="2" t="str">
        <f t="shared" si="98"/>
        <v/>
      </c>
      <c r="AR108" s="2" t="str">
        <f t="shared" si="81"/>
        <v/>
      </c>
      <c r="AS108" s="2" t="str">
        <f t="shared" si="82"/>
        <v/>
      </c>
      <c r="AV108" s="55" t="str">
        <f t="shared" si="104"/>
        <v/>
      </c>
      <c r="AW108" s="55" t="str">
        <f t="shared" si="105"/>
        <v/>
      </c>
      <c r="AX108" s="55" t="str">
        <f t="shared" si="106"/>
        <v/>
      </c>
      <c r="AY108" s="55" t="str">
        <f t="shared" si="83"/>
        <v/>
      </c>
      <c r="AZ108" s="55" t="str">
        <f t="shared" si="107"/>
        <v/>
      </c>
      <c r="BA108" s="55" t="str">
        <f t="shared" si="84"/>
        <v/>
      </c>
      <c r="BE108" s="55" t="str">
        <f t="shared" si="85"/>
        <v/>
      </c>
      <c r="BF108" s="55" t="str">
        <f t="shared" si="86"/>
        <v/>
      </c>
      <c r="BG108" s="55" t="str">
        <f t="shared" si="87"/>
        <v/>
      </c>
      <c r="BL108" s="2" t="str">
        <f t="shared" si="123"/>
        <v/>
      </c>
      <c r="BM108" s="2" t="str">
        <f t="shared" si="123"/>
        <v/>
      </c>
      <c r="BN108" s="2" t="str">
        <f t="shared" si="123"/>
        <v/>
      </c>
      <c r="BO108" s="2" t="str">
        <f t="shared" si="123"/>
        <v/>
      </c>
      <c r="BP108" s="2" t="str">
        <f t="shared" si="123"/>
        <v/>
      </c>
      <c r="BS108" s="2" t="str">
        <f t="shared" si="124"/>
        <v/>
      </c>
      <c r="BT108" s="2" t="str">
        <f t="shared" si="124"/>
        <v/>
      </c>
      <c r="BU108" s="2" t="str">
        <f t="shared" si="124"/>
        <v/>
      </c>
      <c r="BV108" s="2" t="str">
        <f t="shared" si="124"/>
        <v/>
      </c>
      <c r="BW108" s="2" t="str">
        <f t="shared" si="124"/>
        <v/>
      </c>
      <c r="BZ108" s="2" t="str">
        <f t="shared" si="101"/>
        <v/>
      </c>
      <c r="CA108" s="2" t="str">
        <f t="shared" si="88"/>
        <v/>
      </c>
      <c r="CB108" s="2" t="str">
        <f t="shared" si="89"/>
        <v/>
      </c>
      <c r="CC108" s="2" t="str">
        <f t="shared" si="90"/>
        <v/>
      </c>
      <c r="CD108" s="2" t="str">
        <f t="shared" si="91"/>
        <v/>
      </c>
      <c r="CG108" s="2" t="str">
        <f t="shared" si="102"/>
        <v/>
      </c>
      <c r="CH108" s="2" t="str">
        <f t="shared" si="92"/>
        <v/>
      </c>
      <c r="CI108" s="2" t="str">
        <f t="shared" si="93"/>
        <v/>
      </c>
      <c r="CJ108" s="2" t="str">
        <f t="shared" si="94"/>
        <v/>
      </c>
      <c r="CK108" s="2" t="str">
        <f t="shared" si="95"/>
        <v/>
      </c>
    </row>
    <row r="109" spans="1:89" s="14" customFormat="1" ht="15.75" thickBot="1" x14ac:dyDescent="0.3">
      <c r="A109" s="9"/>
      <c r="B109" s="10" t="s">
        <v>14</v>
      </c>
      <c r="C109" s="10">
        <v>14</v>
      </c>
      <c r="D109" s="12">
        <v>41401</v>
      </c>
      <c r="E109" s="10">
        <v>2</v>
      </c>
      <c r="F109" s="12">
        <v>41443</v>
      </c>
      <c r="G109" s="12">
        <v>41570</v>
      </c>
      <c r="H109" s="13">
        <v>0.5</v>
      </c>
      <c r="I109" s="13">
        <v>0.8</v>
      </c>
      <c r="J109" s="13">
        <v>0.85</v>
      </c>
      <c r="K109" s="13">
        <v>0.9</v>
      </c>
      <c r="L109" s="10">
        <v>0.18</v>
      </c>
      <c r="M109" s="10" t="s">
        <v>13</v>
      </c>
      <c r="N109" s="10">
        <v>1</v>
      </c>
      <c r="P109" s="9">
        <f t="shared" si="74"/>
        <v>42</v>
      </c>
      <c r="R109" s="13">
        <f>AVERAGE(H108:H109)</f>
        <v>0.45</v>
      </c>
      <c r="S109" s="13">
        <f t="shared" ref="S109:V109" si="128">AVERAGE(I108:I109)</f>
        <v>0.85000000000000009</v>
      </c>
      <c r="T109" s="13">
        <f t="shared" si="128"/>
        <v>0.875</v>
      </c>
      <c r="U109" s="13">
        <f t="shared" si="128"/>
        <v>0.8</v>
      </c>
      <c r="V109" s="13">
        <f t="shared" si="128"/>
        <v>0.16499999999999998</v>
      </c>
      <c r="X109" s="9">
        <f t="shared" si="96"/>
        <v>0</v>
      </c>
      <c r="Y109" s="45"/>
      <c r="Z109" s="56">
        <f t="shared" si="76"/>
        <v>0.45</v>
      </c>
      <c r="AA109" s="56">
        <f t="shared" si="77"/>
        <v>0.85000000000000009</v>
      </c>
      <c r="AB109" s="56">
        <f t="shared" si="78"/>
        <v>0.875</v>
      </c>
      <c r="AC109" s="56">
        <f t="shared" si="79"/>
        <v>0.8</v>
      </c>
      <c r="AD109" s="56">
        <f t="shared" si="80"/>
        <v>0.16499999999999998</v>
      </c>
      <c r="AF109" s="73"/>
      <c r="AG109" s="56" t="str">
        <f t="shared" si="127"/>
        <v/>
      </c>
      <c r="AH109" s="56">
        <f t="shared" si="127"/>
        <v>0.85000000000000009</v>
      </c>
      <c r="AI109" s="56" t="str">
        <f t="shared" si="127"/>
        <v/>
      </c>
      <c r="AL109" s="56" t="str">
        <f t="shared" si="97"/>
        <v/>
      </c>
      <c r="AM109" s="56">
        <f t="shared" si="97"/>
        <v>0.16499999999999998</v>
      </c>
      <c r="AN109" s="56" t="str">
        <f t="shared" si="97"/>
        <v/>
      </c>
      <c r="AQ109" s="14" t="str">
        <f t="shared" si="98"/>
        <v/>
      </c>
      <c r="AR109" s="14" t="str">
        <f t="shared" si="81"/>
        <v>ICPM</v>
      </c>
      <c r="AS109" s="14" t="str">
        <f t="shared" si="82"/>
        <v/>
      </c>
      <c r="AT109" s="82"/>
      <c r="AV109" s="56">
        <f t="shared" si="104"/>
        <v>0.85000000000000009</v>
      </c>
      <c r="AW109" s="56">
        <f t="shared" si="105"/>
        <v>0.16499999999999998</v>
      </c>
      <c r="AX109" s="56">
        <f t="shared" si="106"/>
        <v>0.85000000000000009</v>
      </c>
      <c r="AY109" s="56">
        <f t="shared" si="83"/>
        <v>0.16499999999999998</v>
      </c>
      <c r="AZ109" s="56" t="str">
        <f t="shared" si="107"/>
        <v/>
      </c>
      <c r="BA109" s="56" t="str">
        <f t="shared" si="84"/>
        <v/>
      </c>
      <c r="BE109" s="56">
        <f t="shared" si="85"/>
        <v>-0.68500000000000005</v>
      </c>
      <c r="BF109" s="56">
        <f t="shared" si="86"/>
        <v>-0.68500000000000005</v>
      </c>
      <c r="BG109" s="56" t="str">
        <f t="shared" si="87"/>
        <v/>
      </c>
      <c r="BI109" s="82"/>
      <c r="BL109" s="14" t="str">
        <f t="shared" si="123"/>
        <v/>
      </c>
      <c r="BM109" s="14" t="str">
        <f t="shared" si="123"/>
        <v/>
      </c>
      <c r="BN109" s="14" t="str">
        <f t="shared" si="123"/>
        <v/>
      </c>
      <c r="BO109" s="14" t="str">
        <f t="shared" si="123"/>
        <v/>
      </c>
      <c r="BP109" s="14">
        <f t="shared" si="123"/>
        <v>0.85000000000000009</v>
      </c>
      <c r="BS109" s="14">
        <f t="shared" si="124"/>
        <v>0.16499999999999998</v>
      </c>
      <c r="BT109" s="14" t="str">
        <f t="shared" si="124"/>
        <v/>
      </c>
      <c r="BU109" s="14" t="str">
        <f t="shared" si="124"/>
        <v/>
      </c>
      <c r="BV109" s="14" t="str">
        <f t="shared" si="124"/>
        <v/>
      </c>
      <c r="BW109" s="14" t="str">
        <f t="shared" si="124"/>
        <v/>
      </c>
      <c r="BZ109" s="14" t="str">
        <f t="shared" si="101"/>
        <v/>
      </c>
      <c r="CA109" s="14" t="str">
        <f t="shared" si="88"/>
        <v/>
      </c>
      <c r="CB109" s="14" t="str">
        <f t="shared" si="89"/>
        <v/>
      </c>
      <c r="CC109" s="14" t="str">
        <f t="shared" si="90"/>
        <v/>
      </c>
      <c r="CD109" s="14">
        <f t="shared" si="91"/>
        <v>0</v>
      </c>
      <c r="CG109" s="14">
        <f t="shared" si="102"/>
        <v>0</v>
      </c>
      <c r="CH109" s="14" t="str">
        <f t="shared" si="92"/>
        <v/>
      </c>
      <c r="CI109" s="14" t="str">
        <f t="shared" si="93"/>
        <v/>
      </c>
      <c r="CJ109" s="14" t="str">
        <f t="shared" si="94"/>
        <v/>
      </c>
      <c r="CK109" s="14" t="str">
        <f t="shared" si="95"/>
        <v/>
      </c>
    </row>
    <row r="110" spans="1:89" x14ac:dyDescent="0.25">
      <c r="A110" s="1">
        <v>44</v>
      </c>
      <c r="B110" s="3" t="s">
        <v>12</v>
      </c>
      <c r="C110" s="3">
        <v>15</v>
      </c>
      <c r="D110" s="4">
        <v>41438</v>
      </c>
      <c r="E110" s="3">
        <v>1</v>
      </c>
      <c r="F110" s="4">
        <v>41470</v>
      </c>
      <c r="G110" s="4">
        <v>41472</v>
      </c>
      <c r="H110" s="5">
        <v>0.5</v>
      </c>
      <c r="I110" s="5">
        <v>0.4</v>
      </c>
      <c r="J110" s="5">
        <v>0.4</v>
      </c>
      <c r="K110" s="5">
        <v>0.4</v>
      </c>
      <c r="L110" s="3">
        <v>0.49</v>
      </c>
      <c r="M110" s="3" t="s">
        <v>13</v>
      </c>
      <c r="N110" s="3">
        <v>1</v>
      </c>
      <c r="P110" s="1" t="str">
        <f t="shared" si="74"/>
        <v/>
      </c>
      <c r="R110" s="5"/>
      <c r="S110" s="5"/>
      <c r="T110" s="5"/>
      <c r="U110" s="5"/>
      <c r="V110" s="5"/>
      <c r="X110" s="1" t="str">
        <f t="shared" si="96"/>
        <v/>
      </c>
      <c r="Z110" s="55" t="str">
        <f t="shared" si="76"/>
        <v/>
      </c>
      <c r="AA110" s="55" t="str">
        <f t="shared" si="77"/>
        <v/>
      </c>
      <c r="AB110" s="55" t="str">
        <f t="shared" si="78"/>
        <v/>
      </c>
      <c r="AC110" s="55" t="str">
        <f t="shared" si="79"/>
        <v/>
      </c>
      <c r="AD110" s="55" t="str">
        <f t="shared" si="80"/>
        <v/>
      </c>
      <c r="AG110" s="55" t="str">
        <f t="shared" si="127"/>
        <v/>
      </c>
      <c r="AH110" s="55" t="str">
        <f t="shared" si="127"/>
        <v/>
      </c>
      <c r="AI110" s="55" t="str">
        <f t="shared" si="127"/>
        <v/>
      </c>
      <c r="AL110" s="55" t="str">
        <f t="shared" si="97"/>
        <v/>
      </c>
      <c r="AM110" s="55" t="str">
        <f t="shared" si="97"/>
        <v/>
      </c>
      <c r="AN110" s="55" t="str">
        <f t="shared" si="97"/>
        <v/>
      </c>
      <c r="AQ110" s="2" t="str">
        <f t="shared" si="98"/>
        <v/>
      </c>
      <c r="AR110" s="2" t="str">
        <f t="shared" si="81"/>
        <v/>
      </c>
      <c r="AS110" s="2" t="str">
        <f t="shared" si="82"/>
        <v/>
      </c>
      <c r="AV110" s="55" t="str">
        <f t="shared" si="104"/>
        <v/>
      </c>
      <c r="AW110" s="55" t="str">
        <f t="shared" si="105"/>
        <v/>
      </c>
      <c r="AX110" s="55" t="str">
        <f t="shared" si="106"/>
        <v/>
      </c>
      <c r="AY110" s="55" t="str">
        <f t="shared" si="83"/>
        <v/>
      </c>
      <c r="AZ110" s="55" t="str">
        <f t="shared" si="107"/>
        <v/>
      </c>
      <c r="BA110" s="55" t="str">
        <f t="shared" si="84"/>
        <v/>
      </c>
      <c r="BE110" s="55" t="str">
        <f t="shared" si="85"/>
        <v/>
      </c>
      <c r="BF110" s="55" t="str">
        <f t="shared" si="86"/>
        <v/>
      </c>
      <c r="BG110" s="55" t="str">
        <f t="shared" si="87"/>
        <v/>
      </c>
      <c r="BL110" s="2" t="str">
        <f t="shared" si="123"/>
        <v/>
      </c>
      <c r="BM110" s="2" t="str">
        <f t="shared" si="123"/>
        <v/>
      </c>
      <c r="BN110" s="2" t="str">
        <f t="shared" si="123"/>
        <v/>
      </c>
      <c r="BO110" s="2" t="str">
        <f t="shared" si="123"/>
        <v/>
      </c>
      <c r="BP110" s="2" t="str">
        <f t="shared" si="123"/>
        <v/>
      </c>
      <c r="BS110" s="2" t="str">
        <f t="shared" si="124"/>
        <v/>
      </c>
      <c r="BT110" s="2" t="str">
        <f t="shared" si="124"/>
        <v/>
      </c>
      <c r="BU110" s="2" t="str">
        <f t="shared" si="124"/>
        <v/>
      </c>
      <c r="BV110" s="2" t="str">
        <f t="shared" si="124"/>
        <v/>
      </c>
      <c r="BW110" s="2" t="str">
        <f t="shared" si="124"/>
        <v/>
      </c>
      <c r="BZ110" s="2" t="str">
        <f t="shared" si="101"/>
        <v/>
      </c>
      <c r="CA110" s="2" t="str">
        <f t="shared" si="88"/>
        <v/>
      </c>
      <c r="CB110" s="2" t="str">
        <f t="shared" si="89"/>
        <v/>
      </c>
      <c r="CC110" s="2" t="str">
        <f t="shared" si="90"/>
        <v/>
      </c>
      <c r="CD110" s="2" t="str">
        <f t="shared" si="91"/>
        <v/>
      </c>
      <c r="CG110" s="2" t="str">
        <f t="shared" si="102"/>
        <v/>
      </c>
      <c r="CH110" s="2" t="str">
        <f t="shared" si="92"/>
        <v/>
      </c>
      <c r="CI110" s="2" t="str">
        <f t="shared" si="93"/>
        <v/>
      </c>
      <c r="CJ110" s="2" t="str">
        <f t="shared" si="94"/>
        <v/>
      </c>
      <c r="CK110" s="2" t="str">
        <f t="shared" si="95"/>
        <v/>
      </c>
    </row>
    <row r="111" spans="1:89" x14ac:dyDescent="0.25">
      <c r="B111" s="3" t="s">
        <v>14</v>
      </c>
      <c r="C111" s="3">
        <v>15</v>
      </c>
      <c r="D111" s="4">
        <v>41438</v>
      </c>
      <c r="E111" s="3">
        <v>1</v>
      </c>
      <c r="F111" s="4">
        <v>41470</v>
      </c>
      <c r="G111" s="4">
        <v>41570</v>
      </c>
      <c r="H111" s="5">
        <v>0.5</v>
      </c>
      <c r="I111" s="5">
        <v>0.6</v>
      </c>
      <c r="J111" s="5">
        <v>0.6</v>
      </c>
      <c r="K111" s="5">
        <v>0.5</v>
      </c>
      <c r="L111" s="3">
        <v>0.64</v>
      </c>
      <c r="M111" s="3" t="s">
        <v>27</v>
      </c>
      <c r="N111" s="3">
        <v>1</v>
      </c>
      <c r="P111" s="1" t="str">
        <f t="shared" si="74"/>
        <v/>
      </c>
      <c r="R111" s="5"/>
      <c r="S111" s="5"/>
      <c r="T111" s="5"/>
      <c r="U111" s="5"/>
      <c r="V111" s="5"/>
      <c r="X111" s="1" t="str">
        <f t="shared" si="96"/>
        <v/>
      </c>
      <c r="Z111" s="55" t="str">
        <f t="shared" si="76"/>
        <v/>
      </c>
      <c r="AA111" s="55" t="str">
        <f t="shared" si="77"/>
        <v/>
      </c>
      <c r="AB111" s="55" t="str">
        <f t="shared" si="78"/>
        <v/>
      </c>
      <c r="AC111" s="55" t="str">
        <f t="shared" si="79"/>
        <v/>
      </c>
      <c r="AD111" s="55" t="str">
        <f t="shared" si="80"/>
        <v/>
      </c>
      <c r="AG111" s="55" t="str">
        <f t="shared" si="127"/>
        <v/>
      </c>
      <c r="AH111" s="55" t="str">
        <f t="shared" si="127"/>
        <v/>
      </c>
      <c r="AI111" s="55" t="str">
        <f t="shared" si="127"/>
        <v/>
      </c>
      <c r="AL111" s="55" t="str">
        <f t="shared" si="97"/>
        <v/>
      </c>
      <c r="AM111" s="55" t="str">
        <f t="shared" si="97"/>
        <v/>
      </c>
      <c r="AN111" s="55" t="str">
        <f t="shared" si="97"/>
        <v/>
      </c>
      <c r="AQ111" s="2" t="str">
        <f t="shared" si="98"/>
        <v/>
      </c>
      <c r="AR111" s="2" t="str">
        <f t="shared" si="81"/>
        <v/>
      </c>
      <c r="AS111" s="2" t="str">
        <f t="shared" si="82"/>
        <v/>
      </c>
      <c r="AV111" s="55" t="str">
        <f t="shared" si="104"/>
        <v/>
      </c>
      <c r="AW111" s="55" t="str">
        <f t="shared" si="105"/>
        <v/>
      </c>
      <c r="AX111" s="55" t="str">
        <f t="shared" si="106"/>
        <v/>
      </c>
      <c r="AY111" s="55" t="str">
        <f t="shared" si="83"/>
        <v/>
      </c>
      <c r="AZ111" s="55" t="str">
        <f t="shared" si="107"/>
        <v/>
      </c>
      <c r="BA111" s="55" t="str">
        <f t="shared" si="84"/>
        <v/>
      </c>
      <c r="BE111" s="55" t="str">
        <f t="shared" si="85"/>
        <v/>
      </c>
      <c r="BF111" s="55" t="str">
        <f t="shared" si="86"/>
        <v/>
      </c>
      <c r="BG111" s="55" t="str">
        <f t="shared" si="87"/>
        <v/>
      </c>
      <c r="BL111" s="2" t="str">
        <f t="shared" si="123"/>
        <v/>
      </c>
      <c r="BM111" s="2" t="str">
        <f t="shared" si="123"/>
        <v/>
      </c>
      <c r="BN111" s="2" t="str">
        <f t="shared" si="123"/>
        <v/>
      </c>
      <c r="BO111" s="2" t="str">
        <f t="shared" si="123"/>
        <v/>
      </c>
      <c r="BP111" s="2" t="str">
        <f t="shared" si="123"/>
        <v/>
      </c>
      <c r="BS111" s="2" t="str">
        <f t="shared" si="124"/>
        <v/>
      </c>
      <c r="BT111" s="2" t="str">
        <f t="shared" si="124"/>
        <v/>
      </c>
      <c r="BU111" s="2" t="str">
        <f t="shared" si="124"/>
        <v/>
      </c>
      <c r="BV111" s="2" t="str">
        <f t="shared" si="124"/>
        <v/>
      </c>
      <c r="BW111" s="2" t="str">
        <f t="shared" si="124"/>
        <v/>
      </c>
      <c r="BZ111" s="2" t="str">
        <f t="shared" si="101"/>
        <v/>
      </c>
      <c r="CA111" s="2" t="str">
        <f t="shared" si="88"/>
        <v/>
      </c>
      <c r="CB111" s="2" t="str">
        <f t="shared" si="89"/>
        <v/>
      </c>
      <c r="CC111" s="2" t="str">
        <f t="shared" si="90"/>
        <v/>
      </c>
      <c r="CD111" s="2" t="str">
        <f t="shared" si="91"/>
        <v/>
      </c>
      <c r="CG111" s="2" t="str">
        <f t="shared" si="102"/>
        <v/>
      </c>
      <c r="CH111" s="2" t="str">
        <f t="shared" si="92"/>
        <v/>
      </c>
      <c r="CI111" s="2" t="str">
        <f t="shared" si="93"/>
        <v/>
      </c>
      <c r="CJ111" s="2" t="str">
        <f t="shared" si="94"/>
        <v/>
      </c>
      <c r="CK111" s="2" t="str">
        <f t="shared" si="95"/>
        <v/>
      </c>
    </row>
    <row r="112" spans="1:89" s="21" customFormat="1" x14ac:dyDescent="0.25">
      <c r="A112" s="16"/>
      <c r="B112" s="17" t="s">
        <v>15</v>
      </c>
      <c r="C112" s="17">
        <v>15</v>
      </c>
      <c r="D112" s="19">
        <v>41438</v>
      </c>
      <c r="E112" s="17">
        <v>1</v>
      </c>
      <c r="F112" s="19">
        <v>41470</v>
      </c>
      <c r="G112" s="19">
        <v>41478</v>
      </c>
      <c r="H112" s="20">
        <v>0.8</v>
      </c>
      <c r="I112" s="20">
        <v>0.85</v>
      </c>
      <c r="J112" s="20">
        <v>0.85</v>
      </c>
      <c r="K112" s="20">
        <v>0.85</v>
      </c>
      <c r="L112" s="17">
        <v>0.69</v>
      </c>
      <c r="M112" s="17" t="s">
        <v>13</v>
      </c>
      <c r="N112" s="17">
        <v>1</v>
      </c>
      <c r="P112" s="16">
        <f t="shared" si="74"/>
        <v>32</v>
      </c>
      <c r="R112" s="20">
        <f>AVERAGE(H110:H112)</f>
        <v>0.6</v>
      </c>
      <c r="S112" s="20">
        <f t="shared" ref="S112:V112" si="129">AVERAGE(I110:I112)</f>
        <v>0.6166666666666667</v>
      </c>
      <c r="T112" s="20">
        <f t="shared" si="129"/>
        <v>0.6166666666666667</v>
      </c>
      <c r="U112" s="20">
        <f t="shared" si="129"/>
        <v>0.58333333333333337</v>
      </c>
      <c r="V112" s="20">
        <f t="shared" si="129"/>
        <v>0.60666666666666658</v>
      </c>
      <c r="X112" s="16">
        <f t="shared" si="96"/>
        <v>0</v>
      </c>
      <c r="Y112" s="65"/>
      <c r="Z112" s="54">
        <f t="shared" si="76"/>
        <v>0.6</v>
      </c>
      <c r="AA112" s="54">
        <f t="shared" si="77"/>
        <v>0.6166666666666667</v>
      </c>
      <c r="AB112" s="54">
        <f t="shared" si="78"/>
        <v>0.6166666666666667</v>
      </c>
      <c r="AC112" s="54">
        <f t="shared" si="79"/>
        <v>0.58333333333333337</v>
      </c>
      <c r="AD112" s="54">
        <f t="shared" si="80"/>
        <v>0.60666666666666658</v>
      </c>
      <c r="AF112" s="71"/>
      <c r="AG112" s="54">
        <f t="shared" si="127"/>
        <v>0.6166666666666667</v>
      </c>
      <c r="AH112" s="54" t="str">
        <f t="shared" si="127"/>
        <v/>
      </c>
      <c r="AI112" s="54" t="str">
        <f t="shared" si="127"/>
        <v/>
      </c>
      <c r="AL112" s="54">
        <f t="shared" si="97"/>
        <v>0.60666666666666658</v>
      </c>
      <c r="AM112" s="54" t="str">
        <f t="shared" si="97"/>
        <v/>
      </c>
      <c r="AN112" s="54" t="str">
        <f t="shared" si="97"/>
        <v/>
      </c>
      <c r="AQ112" s="21" t="str">
        <f t="shared" si="98"/>
        <v>ICPM</v>
      </c>
      <c r="AR112" s="21" t="str">
        <f t="shared" si="81"/>
        <v/>
      </c>
      <c r="AS112" s="21" t="str">
        <f t="shared" si="82"/>
        <v/>
      </c>
      <c r="AT112" s="81"/>
      <c r="AV112" s="54">
        <f t="shared" si="104"/>
        <v>0.6166666666666667</v>
      </c>
      <c r="AW112" s="54">
        <f t="shared" si="105"/>
        <v>0.60666666666666658</v>
      </c>
      <c r="AX112" s="54">
        <f t="shared" si="106"/>
        <v>0.6166666666666667</v>
      </c>
      <c r="AY112" s="54">
        <f t="shared" si="83"/>
        <v>0.60666666666666658</v>
      </c>
      <c r="AZ112" s="54" t="str">
        <f t="shared" si="107"/>
        <v/>
      </c>
      <c r="BA112" s="54" t="str">
        <f t="shared" si="84"/>
        <v/>
      </c>
      <c r="BE112" s="54">
        <f t="shared" si="85"/>
        <v>-1.000000000000012E-2</v>
      </c>
      <c r="BF112" s="54">
        <f t="shared" si="86"/>
        <v>-1.000000000000012E-2</v>
      </c>
      <c r="BG112" s="54" t="str">
        <f t="shared" si="87"/>
        <v/>
      </c>
      <c r="BI112" s="81"/>
      <c r="BL112" s="21" t="str">
        <f t="shared" si="123"/>
        <v/>
      </c>
      <c r="BM112" s="21" t="str">
        <f t="shared" si="123"/>
        <v/>
      </c>
      <c r="BN112" s="21" t="str">
        <f t="shared" si="123"/>
        <v/>
      </c>
      <c r="BO112" s="21">
        <f t="shared" si="123"/>
        <v>0.6166666666666667</v>
      </c>
      <c r="BP112" s="21" t="str">
        <f t="shared" si="123"/>
        <v/>
      </c>
      <c r="BS112" s="21" t="str">
        <f t="shared" si="124"/>
        <v/>
      </c>
      <c r="BT112" s="21" t="str">
        <f t="shared" si="124"/>
        <v/>
      </c>
      <c r="BU112" s="21" t="str">
        <f t="shared" si="124"/>
        <v/>
      </c>
      <c r="BV112" s="21">
        <f t="shared" si="124"/>
        <v>0.60666666666666658</v>
      </c>
      <c r="BW112" s="21" t="str">
        <f t="shared" si="124"/>
        <v/>
      </c>
      <c r="BZ112" s="21" t="str">
        <f t="shared" si="101"/>
        <v/>
      </c>
      <c r="CA112" s="21" t="str">
        <f t="shared" si="88"/>
        <v/>
      </c>
      <c r="CB112" s="21" t="str">
        <f t="shared" si="89"/>
        <v/>
      </c>
      <c r="CC112" s="21">
        <f t="shared" si="90"/>
        <v>0</v>
      </c>
      <c r="CD112" s="21" t="str">
        <f t="shared" si="91"/>
        <v/>
      </c>
      <c r="CG112" s="21" t="str">
        <f t="shared" si="102"/>
        <v/>
      </c>
      <c r="CH112" s="21" t="str">
        <f t="shared" si="92"/>
        <v/>
      </c>
      <c r="CI112" s="21" t="str">
        <f t="shared" si="93"/>
        <v/>
      </c>
      <c r="CJ112" s="21">
        <f t="shared" si="94"/>
        <v>0</v>
      </c>
      <c r="CK112" s="21" t="str">
        <f t="shared" si="95"/>
        <v/>
      </c>
    </row>
    <row r="113" spans="1:89" x14ac:dyDescent="0.25">
      <c r="A113" s="1">
        <v>45</v>
      </c>
      <c r="B113" s="3" t="s">
        <v>12</v>
      </c>
      <c r="C113" s="3">
        <v>15</v>
      </c>
      <c r="D113" s="4">
        <v>41438</v>
      </c>
      <c r="E113" s="3">
        <v>2</v>
      </c>
      <c r="F113" s="4">
        <v>41470</v>
      </c>
      <c r="G113" s="4">
        <v>41472</v>
      </c>
      <c r="H113" s="5">
        <v>0.1</v>
      </c>
      <c r="I113" s="5">
        <v>0.1</v>
      </c>
      <c r="J113" s="5">
        <v>0.1</v>
      </c>
      <c r="K113" s="5">
        <v>0.1</v>
      </c>
      <c r="L113" s="3">
        <v>0.13</v>
      </c>
      <c r="M113" s="3" t="s">
        <v>13</v>
      </c>
      <c r="N113" s="3">
        <v>1</v>
      </c>
      <c r="P113" s="1" t="str">
        <f t="shared" si="74"/>
        <v/>
      </c>
      <c r="R113" s="5"/>
      <c r="S113" s="5"/>
      <c r="T113" s="5"/>
      <c r="U113" s="5"/>
      <c r="V113" s="5"/>
      <c r="X113" s="1" t="str">
        <f t="shared" si="96"/>
        <v/>
      </c>
      <c r="Z113" s="55" t="str">
        <f t="shared" si="76"/>
        <v/>
      </c>
      <c r="AA113" s="55" t="str">
        <f t="shared" si="77"/>
        <v/>
      </c>
      <c r="AB113" s="55" t="str">
        <f t="shared" si="78"/>
        <v/>
      </c>
      <c r="AC113" s="55" t="str">
        <f t="shared" si="79"/>
        <v/>
      </c>
      <c r="AD113" s="55" t="str">
        <f t="shared" si="80"/>
        <v/>
      </c>
      <c r="AG113" s="55" t="str">
        <f t="shared" si="127"/>
        <v/>
      </c>
      <c r="AH113" s="55" t="str">
        <f t="shared" si="127"/>
        <v/>
      </c>
      <c r="AI113" s="55" t="str">
        <f t="shared" si="127"/>
        <v/>
      </c>
      <c r="AL113" s="55" t="str">
        <f t="shared" si="97"/>
        <v/>
      </c>
      <c r="AM113" s="55" t="str">
        <f t="shared" si="97"/>
        <v/>
      </c>
      <c r="AN113" s="55" t="str">
        <f t="shared" si="97"/>
        <v/>
      </c>
      <c r="AQ113" s="2" t="str">
        <f t="shared" si="98"/>
        <v/>
      </c>
      <c r="AR113" s="2" t="str">
        <f t="shared" si="81"/>
        <v/>
      </c>
      <c r="AS113" s="2" t="str">
        <f t="shared" si="82"/>
        <v/>
      </c>
      <c r="AV113" s="55" t="str">
        <f t="shared" si="104"/>
        <v/>
      </c>
      <c r="AW113" s="55" t="str">
        <f t="shared" si="105"/>
        <v/>
      </c>
      <c r="AX113" s="55" t="str">
        <f t="shared" si="106"/>
        <v/>
      </c>
      <c r="AY113" s="55" t="str">
        <f t="shared" si="83"/>
        <v/>
      </c>
      <c r="AZ113" s="55" t="str">
        <f t="shared" si="107"/>
        <v/>
      </c>
      <c r="BA113" s="55" t="str">
        <f t="shared" si="84"/>
        <v/>
      </c>
      <c r="BE113" s="55" t="str">
        <f t="shared" si="85"/>
        <v/>
      </c>
      <c r="BF113" s="55" t="str">
        <f t="shared" si="86"/>
        <v/>
      </c>
      <c r="BG113" s="55" t="str">
        <f t="shared" si="87"/>
        <v/>
      </c>
      <c r="BL113" s="2" t="str">
        <f t="shared" si="123"/>
        <v/>
      </c>
      <c r="BM113" s="2" t="str">
        <f t="shared" si="123"/>
        <v/>
      </c>
      <c r="BN113" s="2" t="str">
        <f t="shared" si="123"/>
        <v/>
      </c>
      <c r="BO113" s="2" t="str">
        <f t="shared" si="123"/>
        <v/>
      </c>
      <c r="BP113" s="2" t="str">
        <f t="shared" si="123"/>
        <v/>
      </c>
      <c r="BS113" s="2" t="str">
        <f t="shared" si="124"/>
        <v/>
      </c>
      <c r="BT113" s="2" t="str">
        <f t="shared" si="124"/>
        <v/>
      </c>
      <c r="BU113" s="2" t="str">
        <f t="shared" si="124"/>
        <v/>
      </c>
      <c r="BV113" s="2" t="str">
        <f t="shared" si="124"/>
        <v/>
      </c>
      <c r="BW113" s="2" t="str">
        <f t="shared" si="124"/>
        <v/>
      </c>
      <c r="BZ113" s="2" t="str">
        <f t="shared" si="101"/>
        <v/>
      </c>
      <c r="CA113" s="2" t="str">
        <f t="shared" si="88"/>
        <v/>
      </c>
      <c r="CB113" s="2" t="str">
        <f t="shared" si="89"/>
        <v/>
      </c>
      <c r="CC113" s="2" t="str">
        <f t="shared" si="90"/>
        <v/>
      </c>
      <c r="CD113" s="2" t="str">
        <f t="shared" si="91"/>
        <v/>
      </c>
      <c r="CG113" s="2" t="str">
        <f t="shared" si="102"/>
        <v/>
      </c>
      <c r="CH113" s="2" t="str">
        <f t="shared" si="92"/>
        <v/>
      </c>
      <c r="CI113" s="2" t="str">
        <f t="shared" si="93"/>
        <v/>
      </c>
      <c r="CJ113" s="2" t="str">
        <f t="shared" si="94"/>
        <v/>
      </c>
      <c r="CK113" s="2" t="str">
        <f t="shared" si="95"/>
        <v/>
      </c>
    </row>
    <row r="114" spans="1:89" x14ac:dyDescent="0.25">
      <c r="B114" s="3" t="s">
        <v>14</v>
      </c>
      <c r="C114" s="3">
        <v>15</v>
      </c>
      <c r="D114" s="4">
        <v>41438</v>
      </c>
      <c r="E114" s="3">
        <v>2</v>
      </c>
      <c r="F114" s="4">
        <v>41470</v>
      </c>
      <c r="G114" s="4">
        <v>41570</v>
      </c>
      <c r="H114" s="5">
        <v>0.4</v>
      </c>
      <c r="I114" s="5">
        <v>0.3</v>
      </c>
      <c r="J114" s="5">
        <v>0.3</v>
      </c>
      <c r="K114" s="5">
        <v>0.3</v>
      </c>
      <c r="L114" s="3">
        <v>0.13</v>
      </c>
      <c r="M114" s="3" t="s">
        <v>13</v>
      </c>
      <c r="N114" s="3">
        <v>1</v>
      </c>
      <c r="P114" s="1" t="str">
        <f t="shared" si="74"/>
        <v/>
      </c>
      <c r="R114" s="5"/>
      <c r="S114" s="5"/>
      <c r="T114" s="5"/>
      <c r="U114" s="5"/>
      <c r="V114" s="5"/>
      <c r="X114" s="1" t="str">
        <f t="shared" si="96"/>
        <v/>
      </c>
      <c r="Z114" s="55" t="str">
        <f t="shared" si="76"/>
        <v/>
      </c>
      <c r="AA114" s="55" t="str">
        <f t="shared" si="77"/>
        <v/>
      </c>
      <c r="AB114" s="55" t="str">
        <f t="shared" si="78"/>
        <v/>
      </c>
      <c r="AC114" s="55" t="str">
        <f t="shared" si="79"/>
        <v/>
      </c>
      <c r="AD114" s="55" t="str">
        <f t="shared" si="80"/>
        <v/>
      </c>
      <c r="AG114" s="55" t="str">
        <f t="shared" si="127"/>
        <v/>
      </c>
      <c r="AH114" s="55" t="str">
        <f t="shared" si="127"/>
        <v/>
      </c>
      <c r="AI114" s="55" t="str">
        <f t="shared" si="127"/>
        <v/>
      </c>
      <c r="AL114" s="55" t="str">
        <f t="shared" si="97"/>
        <v/>
      </c>
      <c r="AM114" s="55" t="str">
        <f t="shared" si="97"/>
        <v/>
      </c>
      <c r="AN114" s="55" t="str">
        <f t="shared" si="97"/>
        <v/>
      </c>
      <c r="AQ114" s="2" t="str">
        <f t="shared" si="98"/>
        <v/>
      </c>
      <c r="AR114" s="2" t="str">
        <f t="shared" si="81"/>
        <v/>
      </c>
      <c r="AS114" s="2" t="str">
        <f t="shared" si="82"/>
        <v/>
      </c>
      <c r="AV114" s="55" t="str">
        <f t="shared" si="104"/>
        <v/>
      </c>
      <c r="AW114" s="55" t="str">
        <f t="shared" si="105"/>
        <v/>
      </c>
      <c r="AX114" s="55" t="str">
        <f t="shared" si="106"/>
        <v/>
      </c>
      <c r="AY114" s="55" t="str">
        <f t="shared" si="83"/>
        <v/>
      </c>
      <c r="AZ114" s="55" t="str">
        <f t="shared" si="107"/>
        <v/>
      </c>
      <c r="BA114" s="55" t="str">
        <f t="shared" si="84"/>
        <v/>
      </c>
      <c r="BE114" s="55" t="str">
        <f t="shared" si="85"/>
        <v/>
      </c>
      <c r="BF114" s="55" t="str">
        <f t="shared" si="86"/>
        <v/>
      </c>
      <c r="BG114" s="55" t="str">
        <f t="shared" si="87"/>
        <v/>
      </c>
      <c r="BL114" s="2" t="str">
        <f t="shared" si="123"/>
        <v/>
      </c>
      <c r="BM114" s="2" t="str">
        <f t="shared" si="123"/>
        <v/>
      </c>
      <c r="BN114" s="2" t="str">
        <f t="shared" si="123"/>
        <v/>
      </c>
      <c r="BO114" s="2" t="str">
        <f t="shared" si="123"/>
        <v/>
      </c>
      <c r="BP114" s="2" t="str">
        <f t="shared" si="123"/>
        <v/>
      </c>
      <c r="BS114" s="2" t="str">
        <f t="shared" si="124"/>
        <v/>
      </c>
      <c r="BT114" s="2" t="str">
        <f t="shared" si="124"/>
        <v/>
      </c>
      <c r="BU114" s="2" t="str">
        <f t="shared" si="124"/>
        <v/>
      </c>
      <c r="BV114" s="2" t="str">
        <f t="shared" si="124"/>
        <v/>
      </c>
      <c r="BW114" s="2" t="str">
        <f t="shared" si="124"/>
        <v/>
      </c>
      <c r="BZ114" s="2" t="str">
        <f t="shared" si="101"/>
        <v/>
      </c>
      <c r="CA114" s="2" t="str">
        <f t="shared" si="88"/>
        <v/>
      </c>
      <c r="CB114" s="2" t="str">
        <f t="shared" si="89"/>
        <v/>
      </c>
      <c r="CC114" s="2" t="str">
        <f t="shared" si="90"/>
        <v/>
      </c>
      <c r="CD114" s="2" t="str">
        <f t="shared" si="91"/>
        <v/>
      </c>
      <c r="CG114" s="2" t="str">
        <f t="shared" si="102"/>
        <v/>
      </c>
      <c r="CH114" s="2" t="str">
        <f t="shared" si="92"/>
        <v/>
      </c>
      <c r="CI114" s="2" t="str">
        <f t="shared" si="93"/>
        <v/>
      </c>
      <c r="CJ114" s="2" t="str">
        <f t="shared" si="94"/>
        <v/>
      </c>
      <c r="CK114" s="2" t="str">
        <f t="shared" si="95"/>
        <v/>
      </c>
    </row>
    <row r="115" spans="1:89" s="14" customFormat="1" ht="15.75" thickBot="1" x14ac:dyDescent="0.3">
      <c r="A115" s="9"/>
      <c r="B115" s="10" t="s">
        <v>15</v>
      </c>
      <c r="C115" s="10">
        <v>15</v>
      </c>
      <c r="D115" s="12">
        <v>41438</v>
      </c>
      <c r="E115" s="10">
        <v>2</v>
      </c>
      <c r="F115" s="12">
        <v>41470</v>
      </c>
      <c r="G115" s="12">
        <v>41478</v>
      </c>
      <c r="H115" s="13">
        <v>0.3</v>
      </c>
      <c r="I115" s="13">
        <v>0.4</v>
      </c>
      <c r="J115" s="13">
        <v>0.45</v>
      </c>
      <c r="K115" s="13">
        <v>0.45</v>
      </c>
      <c r="L115" s="10">
        <v>0.13</v>
      </c>
      <c r="M115" s="10" t="s">
        <v>13</v>
      </c>
      <c r="N115" s="10">
        <v>1</v>
      </c>
      <c r="P115" s="9">
        <f t="shared" si="74"/>
        <v>32</v>
      </c>
      <c r="R115" s="13">
        <f>AVERAGE(H113:H115)</f>
        <v>0.26666666666666666</v>
      </c>
      <c r="S115" s="13">
        <f t="shared" ref="S115:V115" si="130">AVERAGE(I113:I115)</f>
        <v>0.26666666666666666</v>
      </c>
      <c r="T115" s="13">
        <f t="shared" si="130"/>
        <v>0.28333333333333338</v>
      </c>
      <c r="U115" s="13">
        <f t="shared" si="130"/>
        <v>0.28333333333333338</v>
      </c>
      <c r="V115" s="13">
        <f t="shared" si="130"/>
        <v>0.13</v>
      </c>
      <c r="X115" s="9">
        <f t="shared" si="96"/>
        <v>0</v>
      </c>
      <c r="Y115" s="45"/>
      <c r="Z115" s="56">
        <f t="shared" si="76"/>
        <v>0.26666666666666666</v>
      </c>
      <c r="AA115" s="56">
        <f t="shared" si="77"/>
        <v>0.26666666666666666</v>
      </c>
      <c r="AB115" s="56">
        <f t="shared" si="78"/>
        <v>0.28333333333333338</v>
      </c>
      <c r="AC115" s="56">
        <f t="shared" si="79"/>
        <v>0.28333333333333338</v>
      </c>
      <c r="AD115" s="56">
        <f t="shared" si="80"/>
        <v>0.13</v>
      </c>
      <c r="AF115" s="73"/>
      <c r="AG115" s="56">
        <f t="shared" si="127"/>
        <v>0.26666666666666666</v>
      </c>
      <c r="AH115" s="56" t="str">
        <f t="shared" si="127"/>
        <v/>
      </c>
      <c r="AI115" s="56" t="str">
        <f t="shared" si="127"/>
        <v/>
      </c>
      <c r="AL115" s="56">
        <f t="shared" si="97"/>
        <v>0.13</v>
      </c>
      <c r="AM115" s="56" t="str">
        <f t="shared" si="97"/>
        <v/>
      </c>
      <c r="AN115" s="56" t="str">
        <f t="shared" si="97"/>
        <v/>
      </c>
      <c r="AQ115" s="14" t="str">
        <f t="shared" si="98"/>
        <v>ICPM</v>
      </c>
      <c r="AR115" s="14" t="str">
        <f t="shared" si="81"/>
        <v/>
      </c>
      <c r="AS115" s="14" t="str">
        <f t="shared" si="82"/>
        <v/>
      </c>
      <c r="AT115" s="82"/>
      <c r="AV115" s="56">
        <f t="shared" si="104"/>
        <v>0.26666666666666666</v>
      </c>
      <c r="AW115" s="56">
        <f t="shared" si="105"/>
        <v>0.13</v>
      </c>
      <c r="AX115" s="56">
        <f t="shared" si="106"/>
        <v>0.26666666666666666</v>
      </c>
      <c r="AY115" s="56">
        <f t="shared" si="83"/>
        <v>0.13</v>
      </c>
      <c r="AZ115" s="56" t="str">
        <f t="shared" si="107"/>
        <v/>
      </c>
      <c r="BA115" s="56" t="str">
        <f t="shared" si="84"/>
        <v/>
      </c>
      <c r="BE115" s="56">
        <f t="shared" si="85"/>
        <v>-0.13666666666666666</v>
      </c>
      <c r="BF115" s="56">
        <f t="shared" si="86"/>
        <v>-0.13666666666666666</v>
      </c>
      <c r="BG115" s="56" t="str">
        <f t="shared" si="87"/>
        <v/>
      </c>
      <c r="BI115" s="82"/>
      <c r="BL115" s="14" t="str">
        <f t="shared" si="123"/>
        <v/>
      </c>
      <c r="BM115" s="14">
        <f t="shared" si="123"/>
        <v>0.26666666666666666</v>
      </c>
      <c r="BN115" s="14" t="str">
        <f t="shared" si="123"/>
        <v/>
      </c>
      <c r="BO115" s="14" t="str">
        <f t="shared" si="123"/>
        <v/>
      </c>
      <c r="BP115" s="14" t="str">
        <f t="shared" si="123"/>
        <v/>
      </c>
      <c r="BS115" s="14">
        <f t="shared" si="124"/>
        <v>0.13</v>
      </c>
      <c r="BT115" s="14" t="str">
        <f t="shared" si="124"/>
        <v/>
      </c>
      <c r="BU115" s="14" t="str">
        <f t="shared" si="124"/>
        <v/>
      </c>
      <c r="BV115" s="14" t="str">
        <f t="shared" si="124"/>
        <v/>
      </c>
      <c r="BW115" s="14" t="str">
        <f t="shared" si="124"/>
        <v/>
      </c>
      <c r="BZ115" s="14" t="str">
        <f t="shared" si="101"/>
        <v/>
      </c>
      <c r="CA115" s="14">
        <f t="shared" si="88"/>
        <v>0</v>
      </c>
      <c r="CB115" s="14" t="str">
        <f t="shared" si="89"/>
        <v/>
      </c>
      <c r="CC115" s="14" t="str">
        <f t="shared" si="90"/>
        <v/>
      </c>
      <c r="CD115" s="14" t="str">
        <f t="shared" si="91"/>
        <v/>
      </c>
      <c r="CG115" s="14">
        <f t="shared" si="102"/>
        <v>0</v>
      </c>
      <c r="CH115" s="14" t="str">
        <f t="shared" si="92"/>
        <v/>
      </c>
      <c r="CI115" s="14" t="str">
        <f t="shared" si="93"/>
        <v/>
      </c>
      <c r="CJ115" s="14" t="str">
        <f t="shared" si="94"/>
        <v/>
      </c>
      <c r="CK115" s="14" t="str">
        <f t="shared" si="95"/>
        <v/>
      </c>
    </row>
    <row r="116" spans="1:89" s="52" customFormat="1" ht="15.75" thickBot="1" x14ac:dyDescent="0.3">
      <c r="A116" s="47">
        <v>46</v>
      </c>
      <c r="B116" s="48" t="s">
        <v>26</v>
      </c>
      <c r="C116" s="48">
        <v>16</v>
      </c>
      <c r="D116" s="50">
        <v>41439</v>
      </c>
      <c r="E116" s="48">
        <v>1</v>
      </c>
      <c r="F116" s="50">
        <v>41479</v>
      </c>
      <c r="G116" s="50">
        <v>41493</v>
      </c>
      <c r="H116" s="51">
        <v>0.5</v>
      </c>
      <c r="I116" s="51">
        <v>0.3</v>
      </c>
      <c r="J116" s="51">
        <v>0.3</v>
      </c>
      <c r="K116" s="51">
        <v>0.5</v>
      </c>
      <c r="L116" s="48">
        <v>0.65</v>
      </c>
      <c r="M116" s="48" t="s">
        <v>13</v>
      </c>
      <c r="N116" s="48">
        <v>0</v>
      </c>
      <c r="P116" s="47">
        <f t="shared" si="74"/>
        <v>40</v>
      </c>
      <c r="R116" s="51">
        <f>H116</f>
        <v>0.5</v>
      </c>
      <c r="S116" s="51">
        <f t="shared" ref="S116:V120" si="131">I116</f>
        <v>0.3</v>
      </c>
      <c r="T116" s="51">
        <f t="shared" si="131"/>
        <v>0.3</v>
      </c>
      <c r="U116" s="51">
        <f t="shared" si="131"/>
        <v>0.5</v>
      </c>
      <c r="V116" s="51">
        <f t="shared" si="131"/>
        <v>0.65</v>
      </c>
      <c r="X116" s="47">
        <f t="shared" si="96"/>
        <v>0</v>
      </c>
      <c r="Y116" s="68"/>
      <c r="Z116" s="61">
        <f t="shared" si="76"/>
        <v>0.5</v>
      </c>
      <c r="AA116" s="61">
        <f t="shared" si="77"/>
        <v>0.3</v>
      </c>
      <c r="AB116" s="61">
        <f t="shared" si="78"/>
        <v>0.3</v>
      </c>
      <c r="AC116" s="61">
        <f t="shared" si="79"/>
        <v>0.5</v>
      </c>
      <c r="AD116" s="61">
        <f t="shared" si="80"/>
        <v>0.65</v>
      </c>
      <c r="AF116" s="78"/>
      <c r="AG116" s="61" t="str">
        <f t="shared" si="127"/>
        <v/>
      </c>
      <c r="AH116" s="61">
        <f t="shared" si="127"/>
        <v>0.3</v>
      </c>
      <c r="AI116" s="61" t="str">
        <f t="shared" si="127"/>
        <v/>
      </c>
      <c r="AL116" s="61" t="str">
        <f t="shared" si="97"/>
        <v/>
      </c>
      <c r="AM116" s="61">
        <f t="shared" si="97"/>
        <v>0.65</v>
      </c>
      <c r="AN116" s="61" t="str">
        <f t="shared" si="97"/>
        <v/>
      </c>
      <c r="AQ116" s="52" t="str">
        <f t="shared" si="98"/>
        <v/>
      </c>
      <c r="AR116" s="52" t="str">
        <f t="shared" si="81"/>
        <v>Imput</v>
      </c>
      <c r="AS116" s="52" t="str">
        <f t="shared" si="82"/>
        <v/>
      </c>
      <c r="AT116" s="87"/>
      <c r="AV116" s="61">
        <f t="shared" si="104"/>
        <v>0.3</v>
      </c>
      <c r="AW116" s="61">
        <f t="shared" si="105"/>
        <v>0.65</v>
      </c>
      <c r="AX116" s="61" t="str">
        <f t="shared" si="106"/>
        <v/>
      </c>
      <c r="AY116" s="61" t="str">
        <f t="shared" si="83"/>
        <v/>
      </c>
      <c r="AZ116" s="61">
        <f t="shared" si="107"/>
        <v>0.3</v>
      </c>
      <c r="BA116" s="61">
        <f t="shared" si="84"/>
        <v>0.65</v>
      </c>
      <c r="BE116" s="61">
        <f t="shared" si="85"/>
        <v>0.35000000000000003</v>
      </c>
      <c r="BF116" s="61" t="str">
        <f t="shared" si="86"/>
        <v/>
      </c>
      <c r="BG116" s="61">
        <f t="shared" si="87"/>
        <v>0.35000000000000003</v>
      </c>
      <c r="BI116" s="87"/>
      <c r="BL116" s="52" t="str">
        <f t="shared" si="123"/>
        <v/>
      </c>
      <c r="BM116" s="52">
        <f t="shared" si="123"/>
        <v>0.3</v>
      </c>
      <c r="BN116" s="52" t="str">
        <f t="shared" si="123"/>
        <v/>
      </c>
      <c r="BO116" s="52" t="str">
        <f t="shared" si="123"/>
        <v/>
      </c>
      <c r="BP116" s="52" t="str">
        <f t="shared" si="123"/>
        <v/>
      </c>
      <c r="BS116" s="52" t="str">
        <f t="shared" si="124"/>
        <v/>
      </c>
      <c r="BT116" s="52" t="str">
        <f t="shared" si="124"/>
        <v/>
      </c>
      <c r="BU116" s="52" t="str">
        <f t="shared" si="124"/>
        <v/>
      </c>
      <c r="BV116" s="52">
        <f t="shared" si="124"/>
        <v>0.65</v>
      </c>
      <c r="BW116" s="52" t="str">
        <f t="shared" si="124"/>
        <v/>
      </c>
      <c r="BZ116" s="52" t="str">
        <f t="shared" si="101"/>
        <v/>
      </c>
      <c r="CA116" s="52">
        <f t="shared" si="88"/>
        <v>0</v>
      </c>
      <c r="CB116" s="52" t="str">
        <f t="shared" si="89"/>
        <v/>
      </c>
      <c r="CC116" s="52" t="str">
        <f t="shared" si="90"/>
        <v/>
      </c>
      <c r="CD116" s="52" t="str">
        <f t="shared" si="91"/>
        <v/>
      </c>
      <c r="CG116" s="52" t="str">
        <f t="shared" si="102"/>
        <v/>
      </c>
      <c r="CH116" s="52" t="str">
        <f t="shared" si="92"/>
        <v/>
      </c>
      <c r="CI116" s="52" t="str">
        <f t="shared" si="93"/>
        <v/>
      </c>
      <c r="CJ116" s="52">
        <f t="shared" si="94"/>
        <v>0</v>
      </c>
      <c r="CK116" s="52" t="str">
        <f t="shared" si="95"/>
        <v/>
      </c>
    </row>
    <row r="117" spans="1:89" s="14" customFormat="1" ht="15.75" thickBot="1" x14ac:dyDescent="0.3">
      <c r="A117" s="9">
        <v>47</v>
      </c>
      <c r="B117" s="10" t="s">
        <v>26</v>
      </c>
      <c r="C117" s="10">
        <v>16</v>
      </c>
      <c r="D117" s="12">
        <v>41439</v>
      </c>
      <c r="E117" s="10">
        <v>2</v>
      </c>
      <c r="F117" s="12">
        <v>41479</v>
      </c>
      <c r="G117" s="12">
        <v>41493</v>
      </c>
      <c r="H117" s="13">
        <v>0.8</v>
      </c>
      <c r="I117" s="13">
        <v>0.8</v>
      </c>
      <c r="J117" s="13">
        <v>0.8</v>
      </c>
      <c r="K117" s="13">
        <v>0.65</v>
      </c>
      <c r="L117" s="10">
        <v>0.7</v>
      </c>
      <c r="M117" s="10" t="s">
        <v>16</v>
      </c>
      <c r="N117" s="10">
        <v>0</v>
      </c>
      <c r="P117" s="9">
        <f t="shared" si="74"/>
        <v>40</v>
      </c>
      <c r="R117" s="13">
        <f t="shared" ref="R117:R120" si="132">H117</f>
        <v>0.8</v>
      </c>
      <c r="S117" s="13">
        <f t="shared" si="131"/>
        <v>0.8</v>
      </c>
      <c r="T117" s="13">
        <f t="shared" si="131"/>
        <v>0.8</v>
      </c>
      <c r="U117" s="13">
        <f t="shared" si="131"/>
        <v>0.65</v>
      </c>
      <c r="V117" s="13">
        <f t="shared" si="131"/>
        <v>0.7</v>
      </c>
      <c r="X117" s="9">
        <f t="shared" si="96"/>
        <v>1</v>
      </c>
      <c r="Y117" s="45"/>
      <c r="Z117" s="56">
        <f t="shared" si="76"/>
        <v>0.19999999999999996</v>
      </c>
      <c r="AA117" s="56">
        <f t="shared" si="77"/>
        <v>0.19999999999999996</v>
      </c>
      <c r="AB117" s="56">
        <f t="shared" si="78"/>
        <v>0.19999999999999996</v>
      </c>
      <c r="AC117" s="56">
        <f t="shared" si="79"/>
        <v>0.35</v>
      </c>
      <c r="AD117" s="56">
        <f t="shared" si="80"/>
        <v>0.30000000000000004</v>
      </c>
      <c r="AF117" s="73"/>
      <c r="AG117" s="56" t="str">
        <f t="shared" si="127"/>
        <v/>
      </c>
      <c r="AH117" s="56">
        <f t="shared" si="127"/>
        <v>0.8</v>
      </c>
      <c r="AI117" s="56" t="str">
        <f t="shared" si="127"/>
        <v/>
      </c>
      <c r="AL117" s="56" t="str">
        <f t="shared" si="97"/>
        <v/>
      </c>
      <c r="AM117" s="56">
        <f t="shared" si="97"/>
        <v>0.7</v>
      </c>
      <c r="AN117" s="56" t="str">
        <f t="shared" si="97"/>
        <v/>
      </c>
      <c r="AQ117" s="14" t="str">
        <f t="shared" si="98"/>
        <v/>
      </c>
      <c r="AR117" s="14" t="str">
        <f t="shared" si="81"/>
        <v>ICPM</v>
      </c>
      <c r="AS117" s="14" t="str">
        <f t="shared" si="82"/>
        <v/>
      </c>
      <c r="AT117" s="82"/>
      <c r="AV117" s="56">
        <f t="shared" si="104"/>
        <v>0.19999999999999996</v>
      </c>
      <c r="AW117" s="56">
        <f t="shared" si="105"/>
        <v>0.30000000000000004</v>
      </c>
      <c r="AX117" s="56" t="str">
        <f t="shared" si="106"/>
        <v/>
      </c>
      <c r="AY117" s="56" t="str">
        <f t="shared" si="83"/>
        <v/>
      </c>
      <c r="AZ117" s="56">
        <f t="shared" si="107"/>
        <v>0.19999999999999996</v>
      </c>
      <c r="BA117" s="56">
        <f t="shared" si="84"/>
        <v>0.30000000000000004</v>
      </c>
      <c r="BE117" s="56">
        <f t="shared" si="85"/>
        <v>0.10000000000000009</v>
      </c>
      <c r="BF117" s="56" t="str">
        <f t="shared" si="86"/>
        <v/>
      </c>
      <c r="BG117" s="56">
        <f t="shared" si="87"/>
        <v>0.10000000000000009</v>
      </c>
      <c r="BI117" s="82"/>
      <c r="BL117" s="14" t="str">
        <f t="shared" ref="BL117:BP132" si="133">IF($S117="","",IF(AND($S117&gt;=BL$2,$S117&lt;=BL$3),$S117,""))</f>
        <v/>
      </c>
      <c r="BM117" s="14" t="str">
        <f t="shared" si="133"/>
        <v/>
      </c>
      <c r="BN117" s="14" t="str">
        <f t="shared" si="133"/>
        <v/>
      </c>
      <c r="BO117" s="14">
        <f t="shared" si="133"/>
        <v>0.8</v>
      </c>
      <c r="BP117" s="14" t="str">
        <f t="shared" si="133"/>
        <v/>
      </c>
      <c r="BS117" s="14" t="str">
        <f t="shared" ref="BS117:BW132" si="134">IF($V117="","",IF(AND($V117&gt;=BS$2,$V117&lt;=BS$3),$V117,""))</f>
        <v/>
      </c>
      <c r="BT117" s="14" t="str">
        <f t="shared" si="134"/>
        <v/>
      </c>
      <c r="BU117" s="14" t="str">
        <f t="shared" si="134"/>
        <v/>
      </c>
      <c r="BV117" s="14">
        <f t="shared" si="134"/>
        <v>0.7</v>
      </c>
      <c r="BW117" s="14" t="str">
        <f t="shared" si="134"/>
        <v/>
      </c>
      <c r="BZ117" s="14" t="str">
        <f t="shared" si="101"/>
        <v/>
      </c>
      <c r="CA117" s="14" t="str">
        <f t="shared" si="88"/>
        <v/>
      </c>
      <c r="CB117" s="14" t="str">
        <f t="shared" si="89"/>
        <v/>
      </c>
      <c r="CC117" s="14">
        <f t="shared" si="90"/>
        <v>1</v>
      </c>
      <c r="CD117" s="14" t="str">
        <f t="shared" si="91"/>
        <v/>
      </c>
      <c r="CG117" s="14" t="str">
        <f t="shared" si="102"/>
        <v/>
      </c>
      <c r="CH117" s="14" t="str">
        <f t="shared" si="92"/>
        <v/>
      </c>
      <c r="CI117" s="14" t="str">
        <f t="shared" si="93"/>
        <v/>
      </c>
      <c r="CJ117" s="14">
        <f t="shared" si="94"/>
        <v>1</v>
      </c>
      <c r="CK117" s="14" t="str">
        <f t="shared" si="95"/>
        <v/>
      </c>
    </row>
    <row r="118" spans="1:89" s="14" customFormat="1" ht="15.75" thickBot="1" x14ac:dyDescent="0.3">
      <c r="A118" s="9">
        <v>48</v>
      </c>
      <c r="B118" s="10" t="s">
        <v>26</v>
      </c>
      <c r="C118" s="10">
        <v>16</v>
      </c>
      <c r="D118" s="12">
        <v>41439</v>
      </c>
      <c r="E118" s="10">
        <v>3</v>
      </c>
      <c r="F118" s="12">
        <v>41479</v>
      </c>
      <c r="G118" s="12">
        <v>41493</v>
      </c>
      <c r="H118" s="13">
        <v>0.15</v>
      </c>
      <c r="I118" s="13">
        <v>0.2</v>
      </c>
      <c r="J118" s="13">
        <v>0.2</v>
      </c>
      <c r="K118" s="13">
        <v>0.15</v>
      </c>
      <c r="L118" s="10">
        <v>0.24</v>
      </c>
      <c r="M118" s="10" t="s">
        <v>13</v>
      </c>
      <c r="N118" s="10">
        <v>0</v>
      </c>
      <c r="P118" s="9">
        <f t="shared" si="74"/>
        <v>40</v>
      </c>
      <c r="R118" s="13">
        <f t="shared" si="132"/>
        <v>0.15</v>
      </c>
      <c r="S118" s="13">
        <f t="shared" si="131"/>
        <v>0.2</v>
      </c>
      <c r="T118" s="13">
        <f t="shared" si="131"/>
        <v>0.2</v>
      </c>
      <c r="U118" s="13">
        <f t="shared" si="131"/>
        <v>0.15</v>
      </c>
      <c r="V118" s="13">
        <f t="shared" si="131"/>
        <v>0.24</v>
      </c>
      <c r="X118" s="9">
        <f t="shared" si="96"/>
        <v>0</v>
      </c>
      <c r="Y118" s="45"/>
      <c r="Z118" s="56">
        <f t="shared" si="76"/>
        <v>0.15</v>
      </c>
      <c r="AA118" s="56">
        <f t="shared" si="77"/>
        <v>0.2</v>
      </c>
      <c r="AB118" s="56">
        <f t="shared" si="78"/>
        <v>0.2</v>
      </c>
      <c r="AC118" s="56">
        <f t="shared" si="79"/>
        <v>0.15</v>
      </c>
      <c r="AD118" s="56">
        <f t="shared" si="80"/>
        <v>0.24</v>
      </c>
      <c r="AF118" s="73"/>
      <c r="AG118" s="56" t="str">
        <f t="shared" si="127"/>
        <v/>
      </c>
      <c r="AH118" s="56">
        <f t="shared" si="127"/>
        <v>0.2</v>
      </c>
      <c r="AI118" s="56" t="str">
        <f t="shared" si="127"/>
        <v/>
      </c>
      <c r="AL118" s="56" t="str">
        <f t="shared" si="97"/>
        <v/>
      </c>
      <c r="AM118" s="56">
        <f t="shared" si="97"/>
        <v>0.24</v>
      </c>
      <c r="AN118" s="56" t="str">
        <f t="shared" si="97"/>
        <v/>
      </c>
      <c r="AQ118" s="14" t="str">
        <f t="shared" si="98"/>
        <v/>
      </c>
      <c r="AR118" s="14" t="str">
        <f t="shared" si="81"/>
        <v>Imput</v>
      </c>
      <c r="AS118" s="14" t="str">
        <f t="shared" si="82"/>
        <v/>
      </c>
      <c r="AT118" s="82"/>
      <c r="AV118" s="56">
        <f t="shared" si="104"/>
        <v>0.2</v>
      </c>
      <c r="AW118" s="56">
        <f t="shared" si="105"/>
        <v>0.24</v>
      </c>
      <c r="AX118" s="56" t="str">
        <f t="shared" si="106"/>
        <v/>
      </c>
      <c r="AY118" s="56" t="str">
        <f t="shared" si="83"/>
        <v/>
      </c>
      <c r="AZ118" s="56">
        <f t="shared" si="107"/>
        <v>0.2</v>
      </c>
      <c r="BA118" s="56">
        <f t="shared" si="84"/>
        <v>0.24</v>
      </c>
      <c r="BE118" s="56">
        <f t="shared" si="85"/>
        <v>3.999999999999998E-2</v>
      </c>
      <c r="BF118" s="56" t="str">
        <f t="shared" si="86"/>
        <v/>
      </c>
      <c r="BG118" s="56">
        <f t="shared" si="87"/>
        <v>3.999999999999998E-2</v>
      </c>
      <c r="BI118" s="82"/>
      <c r="BL118" s="14" t="str">
        <f t="shared" si="133"/>
        <v/>
      </c>
      <c r="BM118" s="14">
        <f t="shared" si="133"/>
        <v>0.2</v>
      </c>
      <c r="BN118" s="14" t="str">
        <f t="shared" si="133"/>
        <v/>
      </c>
      <c r="BO118" s="14" t="str">
        <f t="shared" si="133"/>
        <v/>
      </c>
      <c r="BP118" s="14" t="str">
        <f t="shared" si="133"/>
        <v/>
      </c>
      <c r="BS118" s="14" t="str">
        <f t="shared" si="134"/>
        <v/>
      </c>
      <c r="BT118" s="14">
        <f t="shared" si="134"/>
        <v>0.24</v>
      </c>
      <c r="BU118" s="14" t="str">
        <f t="shared" si="134"/>
        <v/>
      </c>
      <c r="BV118" s="14" t="str">
        <f t="shared" si="134"/>
        <v/>
      </c>
      <c r="BW118" s="14" t="str">
        <f t="shared" si="134"/>
        <v/>
      </c>
      <c r="BZ118" s="14" t="str">
        <f t="shared" si="101"/>
        <v/>
      </c>
      <c r="CA118" s="14">
        <f t="shared" si="88"/>
        <v>0</v>
      </c>
      <c r="CB118" s="14" t="str">
        <f t="shared" si="89"/>
        <v/>
      </c>
      <c r="CC118" s="14" t="str">
        <f t="shared" si="90"/>
        <v/>
      </c>
      <c r="CD118" s="14" t="str">
        <f t="shared" si="91"/>
        <v/>
      </c>
      <c r="CG118" s="14" t="str">
        <f t="shared" si="102"/>
        <v/>
      </c>
      <c r="CH118" s="14">
        <f t="shared" si="92"/>
        <v>0</v>
      </c>
      <c r="CI118" s="14" t="str">
        <f t="shared" si="93"/>
        <v/>
      </c>
      <c r="CJ118" s="14" t="str">
        <f t="shared" si="94"/>
        <v/>
      </c>
      <c r="CK118" s="14" t="str">
        <f t="shared" si="95"/>
        <v/>
      </c>
    </row>
    <row r="119" spans="1:89" s="27" customFormat="1" x14ac:dyDescent="0.25">
      <c r="A119" s="22">
        <v>49</v>
      </c>
      <c r="B119" s="23" t="s">
        <v>26</v>
      </c>
      <c r="C119" s="23">
        <v>17</v>
      </c>
      <c r="D119" s="25">
        <v>41465</v>
      </c>
      <c r="E119" s="23">
        <v>1</v>
      </c>
      <c r="F119" s="25">
        <v>41493</v>
      </c>
      <c r="G119" s="25">
        <v>41499</v>
      </c>
      <c r="H119" s="26">
        <v>0.3</v>
      </c>
      <c r="I119" s="26">
        <v>0.65</v>
      </c>
      <c r="J119" s="26">
        <v>0.65</v>
      </c>
      <c r="K119" s="26">
        <v>0.65</v>
      </c>
      <c r="L119" s="23">
        <v>0.59</v>
      </c>
      <c r="M119" s="23" t="s">
        <v>13</v>
      </c>
      <c r="N119" s="23">
        <v>0</v>
      </c>
      <c r="P119" s="22">
        <f t="shared" si="74"/>
        <v>28</v>
      </c>
      <c r="R119" s="26">
        <f t="shared" si="132"/>
        <v>0.3</v>
      </c>
      <c r="S119" s="26">
        <f t="shared" si="131"/>
        <v>0.65</v>
      </c>
      <c r="T119" s="26">
        <f t="shared" si="131"/>
        <v>0.65</v>
      </c>
      <c r="U119" s="26">
        <f t="shared" si="131"/>
        <v>0.65</v>
      </c>
      <c r="V119" s="26">
        <f t="shared" si="131"/>
        <v>0.59</v>
      </c>
      <c r="X119" s="22">
        <f t="shared" si="96"/>
        <v>0</v>
      </c>
      <c r="Y119" s="66"/>
      <c r="Z119" s="59">
        <f t="shared" si="76"/>
        <v>0.3</v>
      </c>
      <c r="AA119" s="59">
        <f t="shared" si="77"/>
        <v>0.65</v>
      </c>
      <c r="AB119" s="59">
        <f t="shared" si="78"/>
        <v>0.65</v>
      </c>
      <c r="AC119" s="59">
        <f t="shared" si="79"/>
        <v>0.65</v>
      </c>
      <c r="AD119" s="59">
        <f t="shared" si="80"/>
        <v>0.59</v>
      </c>
      <c r="AF119" s="76"/>
      <c r="AG119" s="59">
        <f t="shared" si="127"/>
        <v>0.65</v>
      </c>
      <c r="AH119" s="59" t="str">
        <f t="shared" si="127"/>
        <v/>
      </c>
      <c r="AI119" s="59" t="str">
        <f t="shared" si="127"/>
        <v/>
      </c>
      <c r="AL119" s="59">
        <f t="shared" si="97"/>
        <v>0.59</v>
      </c>
      <c r="AM119" s="59" t="str">
        <f t="shared" si="97"/>
        <v/>
      </c>
      <c r="AN119" s="59" t="str">
        <f t="shared" si="97"/>
        <v/>
      </c>
      <c r="AQ119" s="27" t="str">
        <f t="shared" si="98"/>
        <v>ICPM</v>
      </c>
      <c r="AR119" s="27" t="str">
        <f t="shared" si="81"/>
        <v/>
      </c>
      <c r="AS119" s="27" t="str">
        <f t="shared" si="82"/>
        <v/>
      </c>
      <c r="AT119" s="85"/>
      <c r="AV119" s="59">
        <f t="shared" si="104"/>
        <v>0.65</v>
      </c>
      <c r="AW119" s="59">
        <f t="shared" si="105"/>
        <v>0.59</v>
      </c>
      <c r="AX119" s="59" t="str">
        <f t="shared" si="106"/>
        <v/>
      </c>
      <c r="AY119" s="59" t="str">
        <f t="shared" si="83"/>
        <v/>
      </c>
      <c r="AZ119" s="59">
        <f t="shared" si="107"/>
        <v>0.65</v>
      </c>
      <c r="BA119" s="59">
        <f t="shared" si="84"/>
        <v>0.59</v>
      </c>
      <c r="BE119" s="59">
        <f t="shared" si="85"/>
        <v>-6.0000000000000053E-2</v>
      </c>
      <c r="BF119" s="59" t="str">
        <f t="shared" si="86"/>
        <v/>
      </c>
      <c r="BG119" s="59">
        <f t="shared" si="87"/>
        <v>-6.0000000000000053E-2</v>
      </c>
      <c r="BI119" s="85"/>
      <c r="BL119" s="27" t="str">
        <f t="shared" si="133"/>
        <v/>
      </c>
      <c r="BM119" s="27" t="str">
        <f t="shared" si="133"/>
        <v/>
      </c>
      <c r="BN119" s="27" t="str">
        <f t="shared" si="133"/>
        <v/>
      </c>
      <c r="BO119" s="27">
        <f t="shared" si="133"/>
        <v>0.65</v>
      </c>
      <c r="BP119" s="27" t="str">
        <f t="shared" si="133"/>
        <v/>
      </c>
      <c r="BS119" s="27" t="str">
        <f t="shared" si="134"/>
        <v/>
      </c>
      <c r="BT119" s="27" t="str">
        <f t="shared" si="134"/>
        <v/>
      </c>
      <c r="BU119" s="27">
        <f t="shared" si="134"/>
        <v>0.59</v>
      </c>
      <c r="BV119" s="27" t="str">
        <f t="shared" si="134"/>
        <v/>
      </c>
      <c r="BW119" s="27" t="str">
        <f t="shared" si="134"/>
        <v/>
      </c>
      <c r="BZ119" s="27" t="str">
        <f t="shared" si="101"/>
        <v/>
      </c>
      <c r="CA119" s="27" t="str">
        <f t="shared" si="88"/>
        <v/>
      </c>
      <c r="CB119" s="27" t="str">
        <f t="shared" si="89"/>
        <v/>
      </c>
      <c r="CC119" s="27">
        <f t="shared" si="90"/>
        <v>0</v>
      </c>
      <c r="CD119" s="27" t="str">
        <f t="shared" si="91"/>
        <v/>
      </c>
      <c r="CG119" s="27" t="str">
        <f t="shared" si="102"/>
        <v/>
      </c>
      <c r="CH119" s="27" t="str">
        <f t="shared" si="92"/>
        <v/>
      </c>
      <c r="CI119" s="27">
        <f t="shared" si="93"/>
        <v>0</v>
      </c>
      <c r="CJ119" s="27" t="str">
        <f t="shared" si="94"/>
        <v/>
      </c>
      <c r="CK119" s="27" t="str">
        <f t="shared" si="95"/>
        <v/>
      </c>
    </row>
    <row r="120" spans="1:89" s="14" customFormat="1" ht="15.75" thickBot="1" x14ac:dyDescent="0.3">
      <c r="A120" s="9">
        <v>50</v>
      </c>
      <c r="B120" s="10" t="s">
        <v>26</v>
      </c>
      <c r="C120" s="10">
        <v>17</v>
      </c>
      <c r="D120" s="12">
        <v>41465</v>
      </c>
      <c r="E120" s="10">
        <v>2</v>
      </c>
      <c r="F120" s="12">
        <v>41493</v>
      </c>
      <c r="G120" s="12">
        <v>41499</v>
      </c>
      <c r="H120" s="13">
        <v>0.2</v>
      </c>
      <c r="I120" s="13">
        <v>0.75</v>
      </c>
      <c r="J120" s="13">
        <v>0.75</v>
      </c>
      <c r="K120" s="13">
        <v>0.75</v>
      </c>
      <c r="L120" s="10">
        <v>0.72</v>
      </c>
      <c r="M120" s="10" t="s">
        <v>13</v>
      </c>
      <c r="N120" s="10">
        <v>0</v>
      </c>
      <c r="P120" s="9">
        <f t="shared" si="74"/>
        <v>28</v>
      </c>
      <c r="R120" s="13">
        <f t="shared" si="132"/>
        <v>0.2</v>
      </c>
      <c r="S120" s="13">
        <f t="shared" si="131"/>
        <v>0.75</v>
      </c>
      <c r="T120" s="13">
        <f t="shared" si="131"/>
        <v>0.75</v>
      </c>
      <c r="U120" s="13">
        <f t="shared" si="131"/>
        <v>0.75</v>
      </c>
      <c r="V120" s="13">
        <f t="shared" si="131"/>
        <v>0.72</v>
      </c>
      <c r="X120" s="9">
        <f t="shared" si="96"/>
        <v>0</v>
      </c>
      <c r="Y120" s="45"/>
      <c r="Z120" s="56">
        <f t="shared" si="76"/>
        <v>0.2</v>
      </c>
      <c r="AA120" s="56">
        <f t="shared" si="77"/>
        <v>0.75</v>
      </c>
      <c r="AB120" s="56">
        <f t="shared" si="78"/>
        <v>0.75</v>
      </c>
      <c r="AC120" s="56">
        <f t="shared" si="79"/>
        <v>0.75</v>
      </c>
      <c r="AD120" s="56">
        <f t="shared" si="80"/>
        <v>0.72</v>
      </c>
      <c r="AF120" s="73"/>
      <c r="AG120" s="56">
        <f t="shared" si="127"/>
        <v>0.75</v>
      </c>
      <c r="AH120" s="56" t="str">
        <f t="shared" si="127"/>
        <v/>
      </c>
      <c r="AI120" s="56" t="str">
        <f t="shared" si="127"/>
        <v/>
      </c>
      <c r="AL120" s="56">
        <f t="shared" si="97"/>
        <v>0.72</v>
      </c>
      <c r="AM120" s="56" t="str">
        <f t="shared" si="97"/>
        <v/>
      </c>
      <c r="AN120" s="56" t="str">
        <f t="shared" si="97"/>
        <v/>
      </c>
      <c r="AQ120" s="14" t="str">
        <f t="shared" si="98"/>
        <v>ICPM</v>
      </c>
      <c r="AR120" s="14" t="str">
        <f t="shared" si="81"/>
        <v/>
      </c>
      <c r="AS120" s="14" t="str">
        <f t="shared" si="82"/>
        <v/>
      </c>
      <c r="AT120" s="82"/>
      <c r="AV120" s="56">
        <f t="shared" si="104"/>
        <v>0.75</v>
      </c>
      <c r="AW120" s="56">
        <f t="shared" si="105"/>
        <v>0.72</v>
      </c>
      <c r="AX120" s="56" t="str">
        <f t="shared" si="106"/>
        <v/>
      </c>
      <c r="AY120" s="56" t="str">
        <f t="shared" si="83"/>
        <v/>
      </c>
      <c r="AZ120" s="56">
        <f t="shared" si="107"/>
        <v>0.75</v>
      </c>
      <c r="BA120" s="56">
        <f t="shared" si="84"/>
        <v>0.72</v>
      </c>
      <c r="BE120" s="56">
        <f t="shared" si="85"/>
        <v>-3.0000000000000027E-2</v>
      </c>
      <c r="BF120" s="56" t="str">
        <f t="shared" si="86"/>
        <v/>
      </c>
      <c r="BG120" s="56">
        <f t="shared" si="87"/>
        <v>-3.0000000000000027E-2</v>
      </c>
      <c r="BI120" s="82"/>
      <c r="BL120" s="14" t="str">
        <f t="shared" si="133"/>
        <v/>
      </c>
      <c r="BM120" s="14" t="str">
        <f t="shared" si="133"/>
        <v/>
      </c>
      <c r="BN120" s="14" t="str">
        <f t="shared" si="133"/>
        <v/>
      </c>
      <c r="BO120" s="14">
        <f t="shared" si="133"/>
        <v>0.75</v>
      </c>
      <c r="BP120" s="14" t="str">
        <f t="shared" si="133"/>
        <v/>
      </c>
      <c r="BS120" s="14" t="str">
        <f t="shared" si="134"/>
        <v/>
      </c>
      <c r="BT120" s="14" t="str">
        <f t="shared" si="134"/>
        <v/>
      </c>
      <c r="BU120" s="14" t="str">
        <f t="shared" si="134"/>
        <v/>
      </c>
      <c r="BV120" s="14">
        <f t="shared" si="134"/>
        <v>0.72</v>
      </c>
      <c r="BW120" s="14" t="str">
        <f t="shared" si="134"/>
        <v/>
      </c>
      <c r="BZ120" s="14" t="str">
        <f t="shared" si="101"/>
        <v/>
      </c>
      <c r="CA120" s="14" t="str">
        <f t="shared" si="88"/>
        <v/>
      </c>
      <c r="CB120" s="14" t="str">
        <f t="shared" si="89"/>
        <v/>
      </c>
      <c r="CC120" s="14">
        <f t="shared" si="90"/>
        <v>0</v>
      </c>
      <c r="CD120" s="14" t="str">
        <f t="shared" si="91"/>
        <v/>
      </c>
      <c r="CG120" s="14" t="str">
        <f t="shared" si="102"/>
        <v/>
      </c>
      <c r="CH120" s="14" t="str">
        <f t="shared" si="92"/>
        <v/>
      </c>
      <c r="CI120" s="14" t="str">
        <f t="shared" si="93"/>
        <v/>
      </c>
      <c r="CJ120" s="14">
        <f t="shared" si="94"/>
        <v>0</v>
      </c>
      <c r="CK120" s="14" t="str">
        <f t="shared" si="95"/>
        <v/>
      </c>
    </row>
    <row r="121" spans="1:89" x14ac:dyDescent="0.25">
      <c r="A121" s="1">
        <v>51</v>
      </c>
      <c r="B121" s="3" t="s">
        <v>12</v>
      </c>
      <c r="C121" s="3">
        <v>18</v>
      </c>
      <c r="D121" s="4">
        <v>41472</v>
      </c>
      <c r="E121" s="3">
        <v>1</v>
      </c>
      <c r="F121" s="4">
        <v>41512</v>
      </c>
      <c r="G121" s="4">
        <v>41516</v>
      </c>
      <c r="H121" s="5">
        <v>0.2</v>
      </c>
      <c r="I121" s="5">
        <v>0.1</v>
      </c>
      <c r="J121" s="5">
        <v>0.15</v>
      </c>
      <c r="K121" s="5">
        <v>0.2</v>
      </c>
      <c r="L121" s="3">
        <v>0.4</v>
      </c>
      <c r="M121" s="3" t="s">
        <v>13</v>
      </c>
      <c r="N121" s="3">
        <v>1</v>
      </c>
      <c r="P121" s="1" t="str">
        <f t="shared" si="74"/>
        <v/>
      </c>
      <c r="R121" s="5"/>
      <c r="S121" s="5"/>
      <c r="T121" s="5"/>
      <c r="U121" s="5"/>
      <c r="V121" s="5"/>
      <c r="X121" s="1" t="str">
        <f t="shared" si="96"/>
        <v/>
      </c>
      <c r="Z121" s="55" t="str">
        <f t="shared" si="76"/>
        <v/>
      </c>
      <c r="AA121" s="55" t="str">
        <f t="shared" si="77"/>
        <v/>
      </c>
      <c r="AB121" s="55" t="str">
        <f t="shared" si="78"/>
        <v/>
      </c>
      <c r="AC121" s="55" t="str">
        <f t="shared" si="79"/>
        <v/>
      </c>
      <c r="AD121" s="55" t="str">
        <f t="shared" si="80"/>
        <v/>
      </c>
      <c r="AG121" s="55" t="str">
        <f t="shared" si="127"/>
        <v/>
      </c>
      <c r="AH121" s="55" t="str">
        <f t="shared" si="127"/>
        <v/>
      </c>
      <c r="AI121" s="55" t="str">
        <f t="shared" si="127"/>
        <v/>
      </c>
      <c r="AL121" s="55" t="str">
        <f t="shared" si="97"/>
        <v/>
      </c>
      <c r="AM121" s="55" t="str">
        <f t="shared" si="97"/>
        <v/>
      </c>
      <c r="AN121" s="55" t="str">
        <f t="shared" si="97"/>
        <v/>
      </c>
      <c r="AQ121" s="2" t="str">
        <f t="shared" si="98"/>
        <v/>
      </c>
      <c r="AR121" s="2" t="str">
        <f t="shared" si="81"/>
        <v/>
      </c>
      <c r="AS121" s="2" t="str">
        <f t="shared" si="82"/>
        <v/>
      </c>
      <c r="AV121" s="55" t="str">
        <f t="shared" si="104"/>
        <v/>
      </c>
      <c r="AW121" s="55" t="str">
        <f t="shared" si="105"/>
        <v/>
      </c>
      <c r="AX121" s="55" t="str">
        <f t="shared" si="106"/>
        <v/>
      </c>
      <c r="AY121" s="55" t="str">
        <f t="shared" si="83"/>
        <v/>
      </c>
      <c r="AZ121" s="55" t="str">
        <f t="shared" si="107"/>
        <v/>
      </c>
      <c r="BA121" s="55" t="str">
        <f t="shared" si="84"/>
        <v/>
      </c>
      <c r="BE121" s="55" t="str">
        <f t="shared" si="85"/>
        <v/>
      </c>
      <c r="BF121" s="55" t="str">
        <f t="shared" si="86"/>
        <v/>
      </c>
      <c r="BG121" s="55" t="str">
        <f t="shared" si="87"/>
        <v/>
      </c>
      <c r="BL121" s="2" t="str">
        <f t="shared" si="133"/>
        <v/>
      </c>
      <c r="BM121" s="2" t="str">
        <f t="shared" si="133"/>
        <v/>
      </c>
      <c r="BN121" s="2" t="str">
        <f t="shared" si="133"/>
        <v/>
      </c>
      <c r="BO121" s="2" t="str">
        <f t="shared" si="133"/>
        <v/>
      </c>
      <c r="BP121" s="2" t="str">
        <f t="shared" si="133"/>
        <v/>
      </c>
      <c r="BS121" s="2" t="str">
        <f t="shared" si="134"/>
        <v/>
      </c>
      <c r="BT121" s="2" t="str">
        <f t="shared" si="134"/>
        <v/>
      </c>
      <c r="BU121" s="2" t="str">
        <f t="shared" si="134"/>
        <v/>
      </c>
      <c r="BV121" s="2" t="str">
        <f t="shared" si="134"/>
        <v/>
      </c>
      <c r="BW121" s="2" t="str">
        <f t="shared" si="134"/>
        <v/>
      </c>
      <c r="BZ121" s="2" t="str">
        <f t="shared" si="101"/>
        <v/>
      </c>
      <c r="CA121" s="2" t="str">
        <f t="shared" si="88"/>
        <v/>
      </c>
      <c r="CB121" s="2" t="str">
        <f t="shared" si="89"/>
        <v/>
      </c>
      <c r="CC121" s="2" t="str">
        <f t="shared" si="90"/>
        <v/>
      </c>
      <c r="CD121" s="2" t="str">
        <f t="shared" si="91"/>
        <v/>
      </c>
      <c r="CG121" s="2" t="str">
        <f t="shared" si="102"/>
        <v/>
      </c>
      <c r="CH121" s="2" t="str">
        <f t="shared" si="92"/>
        <v/>
      </c>
      <c r="CI121" s="2" t="str">
        <f t="shared" si="93"/>
        <v/>
      </c>
      <c r="CJ121" s="2" t="str">
        <f t="shared" si="94"/>
        <v/>
      </c>
      <c r="CK121" s="2" t="str">
        <f t="shared" si="95"/>
        <v/>
      </c>
    </row>
    <row r="122" spans="1:89" x14ac:dyDescent="0.25">
      <c r="B122" s="3" t="s">
        <v>14</v>
      </c>
      <c r="C122" s="3">
        <v>18</v>
      </c>
      <c r="D122" s="4">
        <v>41472</v>
      </c>
      <c r="E122" s="3">
        <v>1</v>
      </c>
      <c r="F122" s="4">
        <v>41512</v>
      </c>
      <c r="G122" s="4">
        <v>41570</v>
      </c>
      <c r="H122" s="5">
        <v>0.2</v>
      </c>
      <c r="I122" s="5">
        <v>0.25</v>
      </c>
      <c r="J122" s="5">
        <v>0.1</v>
      </c>
      <c r="K122" s="5">
        <v>0.05</v>
      </c>
      <c r="L122" s="3">
        <v>0.21</v>
      </c>
      <c r="M122" s="3" t="s">
        <v>13</v>
      </c>
      <c r="N122" s="3">
        <v>1</v>
      </c>
      <c r="P122" s="1" t="str">
        <f t="shared" si="74"/>
        <v/>
      </c>
      <c r="R122" s="5"/>
      <c r="S122" s="5"/>
      <c r="T122" s="5"/>
      <c r="U122" s="5"/>
      <c r="V122" s="5"/>
      <c r="X122" s="1" t="str">
        <f t="shared" si="96"/>
        <v/>
      </c>
      <c r="Z122" s="55" t="str">
        <f t="shared" si="76"/>
        <v/>
      </c>
      <c r="AA122" s="55" t="str">
        <f t="shared" si="77"/>
        <v/>
      </c>
      <c r="AB122" s="55" t="str">
        <f t="shared" si="78"/>
        <v/>
      </c>
      <c r="AC122" s="55" t="str">
        <f t="shared" si="79"/>
        <v/>
      </c>
      <c r="AD122" s="55" t="str">
        <f t="shared" si="80"/>
        <v/>
      </c>
      <c r="AG122" s="55" t="str">
        <f t="shared" si="127"/>
        <v/>
      </c>
      <c r="AH122" s="55" t="str">
        <f t="shared" si="127"/>
        <v/>
      </c>
      <c r="AI122" s="55" t="str">
        <f t="shared" si="127"/>
        <v/>
      </c>
      <c r="AL122" s="55" t="str">
        <f t="shared" si="97"/>
        <v/>
      </c>
      <c r="AM122" s="55" t="str">
        <f t="shared" si="97"/>
        <v/>
      </c>
      <c r="AN122" s="55" t="str">
        <f t="shared" si="97"/>
        <v/>
      </c>
      <c r="AQ122" s="2" t="str">
        <f t="shared" si="98"/>
        <v/>
      </c>
      <c r="AR122" s="2" t="str">
        <f t="shared" si="81"/>
        <v/>
      </c>
      <c r="AS122" s="2" t="str">
        <f t="shared" si="82"/>
        <v/>
      </c>
      <c r="AV122" s="55" t="str">
        <f t="shared" si="104"/>
        <v/>
      </c>
      <c r="AW122" s="55" t="str">
        <f t="shared" si="105"/>
        <v/>
      </c>
      <c r="AX122" s="55" t="str">
        <f t="shared" si="106"/>
        <v/>
      </c>
      <c r="AY122" s="55" t="str">
        <f t="shared" si="83"/>
        <v/>
      </c>
      <c r="AZ122" s="55" t="str">
        <f t="shared" si="107"/>
        <v/>
      </c>
      <c r="BA122" s="55" t="str">
        <f t="shared" si="84"/>
        <v/>
      </c>
      <c r="BE122" s="55" t="str">
        <f t="shared" si="85"/>
        <v/>
      </c>
      <c r="BF122" s="55" t="str">
        <f t="shared" si="86"/>
        <v/>
      </c>
      <c r="BG122" s="55" t="str">
        <f t="shared" si="87"/>
        <v/>
      </c>
      <c r="BL122" s="2" t="str">
        <f t="shared" si="133"/>
        <v/>
      </c>
      <c r="BM122" s="2" t="str">
        <f t="shared" si="133"/>
        <v/>
      </c>
      <c r="BN122" s="2" t="str">
        <f t="shared" si="133"/>
        <v/>
      </c>
      <c r="BO122" s="2" t="str">
        <f t="shared" si="133"/>
        <v/>
      </c>
      <c r="BP122" s="2" t="str">
        <f t="shared" si="133"/>
        <v/>
      </c>
      <c r="BS122" s="2" t="str">
        <f t="shared" si="134"/>
        <v/>
      </c>
      <c r="BT122" s="2" t="str">
        <f t="shared" si="134"/>
        <v/>
      </c>
      <c r="BU122" s="2" t="str">
        <f t="shared" si="134"/>
        <v/>
      </c>
      <c r="BV122" s="2" t="str">
        <f t="shared" si="134"/>
        <v/>
      </c>
      <c r="BW122" s="2" t="str">
        <f t="shared" si="134"/>
        <v/>
      </c>
      <c r="BZ122" s="2" t="str">
        <f t="shared" si="101"/>
        <v/>
      </c>
      <c r="CA122" s="2" t="str">
        <f t="shared" si="88"/>
        <v/>
      </c>
      <c r="CB122" s="2" t="str">
        <f t="shared" si="89"/>
        <v/>
      </c>
      <c r="CC122" s="2" t="str">
        <f t="shared" si="90"/>
        <v/>
      </c>
      <c r="CD122" s="2" t="str">
        <f t="shared" si="91"/>
        <v/>
      </c>
      <c r="CG122" s="2" t="str">
        <f t="shared" si="102"/>
        <v/>
      </c>
      <c r="CH122" s="2" t="str">
        <f t="shared" si="92"/>
        <v/>
      </c>
      <c r="CI122" s="2" t="str">
        <f t="shared" si="93"/>
        <v/>
      </c>
      <c r="CJ122" s="2" t="str">
        <f t="shared" si="94"/>
        <v/>
      </c>
      <c r="CK122" s="2" t="str">
        <f t="shared" si="95"/>
        <v/>
      </c>
    </row>
    <row r="123" spans="1:89" s="21" customFormat="1" x14ac:dyDescent="0.25">
      <c r="A123" s="16"/>
      <c r="B123" s="17" t="s">
        <v>26</v>
      </c>
      <c r="C123" s="17">
        <v>18</v>
      </c>
      <c r="D123" s="19">
        <v>41472</v>
      </c>
      <c r="E123" s="17">
        <v>1</v>
      </c>
      <c r="F123" s="19">
        <v>41512</v>
      </c>
      <c r="G123" s="19">
        <v>41533</v>
      </c>
      <c r="H123" s="20">
        <v>0.7</v>
      </c>
      <c r="I123" s="20">
        <v>0.65</v>
      </c>
      <c r="J123" s="20">
        <v>0.6</v>
      </c>
      <c r="K123" s="20">
        <v>0.45</v>
      </c>
      <c r="L123" s="17">
        <v>0.23</v>
      </c>
      <c r="M123" s="17" t="s">
        <v>13</v>
      </c>
      <c r="N123" s="17">
        <v>1</v>
      </c>
      <c r="P123" s="16">
        <f t="shared" si="74"/>
        <v>40</v>
      </c>
      <c r="R123" s="20">
        <f>AVERAGE(H121:H123)</f>
        <v>0.3666666666666667</v>
      </c>
      <c r="S123" s="20">
        <f t="shared" ref="S123:V123" si="135">AVERAGE(I121:I123)</f>
        <v>0.33333333333333331</v>
      </c>
      <c r="T123" s="20">
        <f t="shared" si="135"/>
        <v>0.28333333333333333</v>
      </c>
      <c r="U123" s="20">
        <f t="shared" si="135"/>
        <v>0.23333333333333331</v>
      </c>
      <c r="V123" s="20">
        <f t="shared" si="135"/>
        <v>0.27999999999999997</v>
      </c>
      <c r="X123" s="16">
        <f t="shared" si="96"/>
        <v>0</v>
      </c>
      <c r="Y123" s="65"/>
      <c r="Z123" s="54">
        <f t="shared" si="76"/>
        <v>0.3666666666666667</v>
      </c>
      <c r="AA123" s="54">
        <f t="shared" si="77"/>
        <v>0.33333333333333331</v>
      </c>
      <c r="AB123" s="54">
        <f t="shared" si="78"/>
        <v>0.28333333333333333</v>
      </c>
      <c r="AC123" s="54">
        <f t="shared" si="79"/>
        <v>0.23333333333333331</v>
      </c>
      <c r="AD123" s="54">
        <f t="shared" si="80"/>
        <v>0.27999999999999997</v>
      </c>
      <c r="AF123" s="71"/>
      <c r="AG123" s="54" t="str">
        <f t="shared" si="127"/>
        <v/>
      </c>
      <c r="AH123" s="54">
        <f t="shared" si="127"/>
        <v>0.33333333333333331</v>
      </c>
      <c r="AI123" s="54" t="str">
        <f t="shared" si="127"/>
        <v/>
      </c>
      <c r="AL123" s="54" t="str">
        <f t="shared" si="97"/>
        <v/>
      </c>
      <c r="AM123" s="54">
        <f t="shared" si="97"/>
        <v>0.27999999999999997</v>
      </c>
      <c r="AN123" s="54" t="str">
        <f t="shared" si="97"/>
        <v/>
      </c>
      <c r="AQ123" s="21" t="str">
        <f t="shared" si="98"/>
        <v/>
      </c>
      <c r="AR123" s="21" t="str">
        <f t="shared" si="81"/>
        <v>ICPM</v>
      </c>
      <c r="AS123" s="21" t="str">
        <f t="shared" si="82"/>
        <v/>
      </c>
      <c r="AT123" s="81"/>
      <c r="AV123" s="54">
        <f t="shared" si="104"/>
        <v>0.33333333333333331</v>
      </c>
      <c r="AW123" s="54">
        <f t="shared" si="105"/>
        <v>0.27999999999999997</v>
      </c>
      <c r="AX123" s="54">
        <f t="shared" si="106"/>
        <v>0.33333333333333331</v>
      </c>
      <c r="AY123" s="54">
        <f t="shared" si="83"/>
        <v>0.27999999999999997</v>
      </c>
      <c r="AZ123" s="54" t="str">
        <f t="shared" si="107"/>
        <v/>
      </c>
      <c r="BA123" s="54" t="str">
        <f t="shared" si="84"/>
        <v/>
      </c>
      <c r="BE123" s="54">
        <f t="shared" si="85"/>
        <v>-5.3333333333333344E-2</v>
      </c>
      <c r="BF123" s="54">
        <f t="shared" si="86"/>
        <v>-5.3333333333333344E-2</v>
      </c>
      <c r="BG123" s="54" t="str">
        <f t="shared" si="87"/>
        <v/>
      </c>
      <c r="BI123" s="81"/>
      <c r="BL123" s="21" t="str">
        <f t="shared" si="133"/>
        <v/>
      </c>
      <c r="BM123" s="21">
        <f t="shared" si="133"/>
        <v>0.33333333333333331</v>
      </c>
      <c r="BN123" s="21" t="str">
        <f t="shared" si="133"/>
        <v/>
      </c>
      <c r="BO123" s="21" t="str">
        <f t="shared" si="133"/>
        <v/>
      </c>
      <c r="BP123" s="21" t="str">
        <f t="shared" si="133"/>
        <v/>
      </c>
      <c r="BS123" s="21" t="str">
        <f t="shared" si="134"/>
        <v/>
      </c>
      <c r="BT123" s="21">
        <f t="shared" si="134"/>
        <v>0.27999999999999997</v>
      </c>
      <c r="BU123" s="21" t="str">
        <f t="shared" si="134"/>
        <v/>
      </c>
      <c r="BV123" s="21" t="str">
        <f t="shared" si="134"/>
        <v/>
      </c>
      <c r="BW123" s="21" t="str">
        <f t="shared" si="134"/>
        <v/>
      </c>
      <c r="BZ123" s="21" t="str">
        <f t="shared" si="101"/>
        <v/>
      </c>
      <c r="CA123" s="21">
        <f t="shared" si="88"/>
        <v>0</v>
      </c>
      <c r="CB123" s="21" t="str">
        <f t="shared" si="89"/>
        <v/>
      </c>
      <c r="CC123" s="21" t="str">
        <f t="shared" si="90"/>
        <v/>
      </c>
      <c r="CD123" s="21" t="str">
        <f t="shared" si="91"/>
        <v/>
      </c>
      <c r="CG123" s="21" t="str">
        <f t="shared" si="102"/>
        <v/>
      </c>
      <c r="CH123" s="21">
        <f t="shared" si="92"/>
        <v>0</v>
      </c>
      <c r="CI123" s="21" t="str">
        <f t="shared" si="93"/>
        <v/>
      </c>
      <c r="CJ123" s="21" t="str">
        <f t="shared" si="94"/>
        <v/>
      </c>
      <c r="CK123" s="21" t="str">
        <f t="shared" si="95"/>
        <v/>
      </c>
    </row>
    <row r="124" spans="1:89" x14ac:dyDescent="0.25">
      <c r="A124" s="1">
        <v>52</v>
      </c>
      <c r="B124" s="3" t="s">
        <v>12</v>
      </c>
      <c r="C124" s="3">
        <v>18</v>
      </c>
      <c r="D124" s="4">
        <v>41472</v>
      </c>
      <c r="E124" s="3">
        <v>2</v>
      </c>
      <c r="F124" s="4">
        <v>41512</v>
      </c>
      <c r="G124" s="4">
        <v>41516</v>
      </c>
      <c r="H124" s="5">
        <v>0.4</v>
      </c>
      <c r="I124" s="5">
        <v>0.1</v>
      </c>
      <c r="J124" s="5">
        <v>0.15</v>
      </c>
      <c r="K124" s="5">
        <v>0.25</v>
      </c>
      <c r="L124" s="3">
        <v>0.38</v>
      </c>
      <c r="M124" s="3" t="s">
        <v>13</v>
      </c>
      <c r="N124" s="3">
        <v>1</v>
      </c>
      <c r="P124" s="1" t="str">
        <f t="shared" si="74"/>
        <v/>
      </c>
      <c r="R124" s="5"/>
      <c r="S124" s="5"/>
      <c r="T124" s="5"/>
      <c r="U124" s="5"/>
      <c r="V124" s="5"/>
      <c r="X124" s="1" t="str">
        <f t="shared" si="96"/>
        <v/>
      </c>
      <c r="Z124" s="55" t="str">
        <f t="shared" si="76"/>
        <v/>
      </c>
      <c r="AA124" s="55" t="str">
        <f t="shared" si="77"/>
        <v/>
      </c>
      <c r="AB124" s="55" t="str">
        <f t="shared" si="78"/>
        <v/>
      </c>
      <c r="AC124" s="55" t="str">
        <f t="shared" si="79"/>
        <v/>
      </c>
      <c r="AD124" s="55" t="str">
        <f t="shared" si="80"/>
        <v/>
      </c>
      <c r="AG124" s="55" t="str">
        <f t="shared" si="127"/>
        <v/>
      </c>
      <c r="AH124" s="55" t="str">
        <f t="shared" si="127"/>
        <v/>
      </c>
      <c r="AI124" s="55" t="str">
        <f t="shared" si="127"/>
        <v/>
      </c>
      <c r="AL124" s="55" t="str">
        <f t="shared" si="97"/>
        <v/>
      </c>
      <c r="AM124" s="55" t="str">
        <f t="shared" si="97"/>
        <v/>
      </c>
      <c r="AN124" s="55" t="str">
        <f t="shared" si="97"/>
        <v/>
      </c>
      <c r="AQ124" s="2" t="str">
        <f t="shared" si="98"/>
        <v/>
      </c>
      <c r="AR124" s="2" t="str">
        <f t="shared" si="81"/>
        <v/>
      </c>
      <c r="AS124" s="2" t="str">
        <f t="shared" si="82"/>
        <v/>
      </c>
      <c r="AV124" s="55" t="str">
        <f t="shared" si="104"/>
        <v/>
      </c>
      <c r="AW124" s="55" t="str">
        <f t="shared" si="105"/>
        <v/>
      </c>
      <c r="AX124" s="55" t="str">
        <f t="shared" si="106"/>
        <v/>
      </c>
      <c r="AY124" s="55" t="str">
        <f t="shared" si="83"/>
        <v/>
      </c>
      <c r="AZ124" s="55" t="str">
        <f t="shared" si="107"/>
        <v/>
      </c>
      <c r="BA124" s="55" t="str">
        <f t="shared" si="84"/>
        <v/>
      </c>
      <c r="BE124" s="55" t="str">
        <f t="shared" si="85"/>
        <v/>
      </c>
      <c r="BF124" s="55" t="str">
        <f t="shared" si="86"/>
        <v/>
      </c>
      <c r="BG124" s="55" t="str">
        <f t="shared" si="87"/>
        <v/>
      </c>
      <c r="BL124" s="2" t="str">
        <f t="shared" si="133"/>
        <v/>
      </c>
      <c r="BM124" s="2" t="str">
        <f t="shared" si="133"/>
        <v/>
      </c>
      <c r="BN124" s="2" t="str">
        <f t="shared" si="133"/>
        <v/>
      </c>
      <c r="BO124" s="2" t="str">
        <f t="shared" si="133"/>
        <v/>
      </c>
      <c r="BP124" s="2" t="str">
        <f t="shared" si="133"/>
        <v/>
      </c>
      <c r="BS124" s="2" t="str">
        <f t="shared" si="134"/>
        <v/>
      </c>
      <c r="BT124" s="2" t="str">
        <f t="shared" si="134"/>
        <v/>
      </c>
      <c r="BU124" s="2" t="str">
        <f t="shared" si="134"/>
        <v/>
      </c>
      <c r="BV124" s="2" t="str">
        <f t="shared" si="134"/>
        <v/>
      </c>
      <c r="BW124" s="2" t="str">
        <f t="shared" si="134"/>
        <v/>
      </c>
      <c r="BZ124" s="2" t="str">
        <f t="shared" si="101"/>
        <v/>
      </c>
      <c r="CA124" s="2" t="str">
        <f t="shared" si="88"/>
        <v/>
      </c>
      <c r="CB124" s="2" t="str">
        <f t="shared" si="89"/>
        <v/>
      </c>
      <c r="CC124" s="2" t="str">
        <f t="shared" si="90"/>
        <v/>
      </c>
      <c r="CD124" s="2" t="str">
        <f t="shared" si="91"/>
        <v/>
      </c>
      <c r="CG124" s="2" t="str">
        <f t="shared" si="102"/>
        <v/>
      </c>
      <c r="CH124" s="2" t="str">
        <f t="shared" si="92"/>
        <v/>
      </c>
      <c r="CI124" s="2" t="str">
        <f t="shared" si="93"/>
        <v/>
      </c>
      <c r="CJ124" s="2" t="str">
        <f t="shared" si="94"/>
        <v/>
      </c>
      <c r="CK124" s="2" t="str">
        <f t="shared" si="95"/>
        <v/>
      </c>
    </row>
    <row r="125" spans="1:89" x14ac:dyDescent="0.25">
      <c r="B125" s="3" t="s">
        <v>14</v>
      </c>
      <c r="C125" s="3">
        <v>18</v>
      </c>
      <c r="D125" s="4">
        <v>41472</v>
      </c>
      <c r="E125" s="3">
        <v>2</v>
      </c>
      <c r="F125" s="4">
        <v>41512</v>
      </c>
      <c r="G125" s="4">
        <v>41570</v>
      </c>
      <c r="H125" s="5">
        <v>0.2</v>
      </c>
      <c r="I125" s="5">
        <v>0.25</v>
      </c>
      <c r="J125" s="5">
        <v>0.1</v>
      </c>
      <c r="K125" s="5">
        <v>0.05</v>
      </c>
      <c r="L125" s="3">
        <v>0.19</v>
      </c>
      <c r="M125" s="3" t="s">
        <v>13</v>
      </c>
      <c r="N125" s="3">
        <v>1</v>
      </c>
      <c r="P125" s="1" t="str">
        <f t="shared" si="74"/>
        <v/>
      </c>
      <c r="R125" s="5"/>
      <c r="S125" s="5"/>
      <c r="T125" s="5"/>
      <c r="U125" s="5"/>
      <c r="V125" s="5"/>
      <c r="X125" s="1" t="str">
        <f t="shared" si="96"/>
        <v/>
      </c>
      <c r="Z125" s="55" t="str">
        <f t="shared" si="76"/>
        <v/>
      </c>
      <c r="AA125" s="55" t="str">
        <f t="shared" si="77"/>
        <v/>
      </c>
      <c r="AB125" s="55" t="str">
        <f t="shared" si="78"/>
        <v/>
      </c>
      <c r="AC125" s="55" t="str">
        <f t="shared" si="79"/>
        <v/>
      </c>
      <c r="AD125" s="55" t="str">
        <f t="shared" si="80"/>
        <v/>
      </c>
      <c r="AG125" s="55" t="str">
        <f t="shared" si="127"/>
        <v/>
      </c>
      <c r="AH125" s="55" t="str">
        <f t="shared" si="127"/>
        <v/>
      </c>
      <c r="AI125" s="55" t="str">
        <f t="shared" si="127"/>
        <v/>
      </c>
      <c r="AL125" s="55" t="str">
        <f t="shared" si="97"/>
        <v/>
      </c>
      <c r="AM125" s="55" t="str">
        <f t="shared" si="97"/>
        <v/>
      </c>
      <c r="AN125" s="55" t="str">
        <f t="shared" si="97"/>
        <v/>
      </c>
      <c r="AQ125" s="2" t="str">
        <f t="shared" si="98"/>
        <v/>
      </c>
      <c r="AR125" s="2" t="str">
        <f t="shared" si="81"/>
        <v/>
      </c>
      <c r="AS125" s="2" t="str">
        <f t="shared" si="82"/>
        <v/>
      </c>
      <c r="AV125" s="55" t="str">
        <f t="shared" si="104"/>
        <v/>
      </c>
      <c r="AW125" s="55" t="str">
        <f t="shared" si="105"/>
        <v/>
      </c>
      <c r="AX125" s="55" t="str">
        <f t="shared" si="106"/>
        <v/>
      </c>
      <c r="AY125" s="55" t="str">
        <f t="shared" si="83"/>
        <v/>
      </c>
      <c r="AZ125" s="55" t="str">
        <f t="shared" si="107"/>
        <v/>
      </c>
      <c r="BA125" s="55" t="str">
        <f t="shared" si="84"/>
        <v/>
      </c>
      <c r="BE125" s="55" t="str">
        <f t="shared" si="85"/>
        <v/>
      </c>
      <c r="BF125" s="55" t="str">
        <f t="shared" si="86"/>
        <v/>
      </c>
      <c r="BG125" s="55" t="str">
        <f t="shared" si="87"/>
        <v/>
      </c>
      <c r="BL125" s="2" t="str">
        <f t="shared" si="133"/>
        <v/>
      </c>
      <c r="BM125" s="2" t="str">
        <f t="shared" si="133"/>
        <v/>
      </c>
      <c r="BN125" s="2" t="str">
        <f t="shared" si="133"/>
        <v/>
      </c>
      <c r="BO125" s="2" t="str">
        <f t="shared" si="133"/>
        <v/>
      </c>
      <c r="BP125" s="2" t="str">
        <f t="shared" si="133"/>
        <v/>
      </c>
      <c r="BS125" s="2" t="str">
        <f t="shared" si="134"/>
        <v/>
      </c>
      <c r="BT125" s="2" t="str">
        <f t="shared" si="134"/>
        <v/>
      </c>
      <c r="BU125" s="2" t="str">
        <f t="shared" si="134"/>
        <v/>
      </c>
      <c r="BV125" s="2" t="str">
        <f t="shared" si="134"/>
        <v/>
      </c>
      <c r="BW125" s="2" t="str">
        <f t="shared" si="134"/>
        <v/>
      </c>
      <c r="BZ125" s="2" t="str">
        <f t="shared" si="101"/>
        <v/>
      </c>
      <c r="CA125" s="2" t="str">
        <f t="shared" si="88"/>
        <v/>
      </c>
      <c r="CB125" s="2" t="str">
        <f t="shared" si="89"/>
        <v/>
      </c>
      <c r="CC125" s="2" t="str">
        <f t="shared" si="90"/>
        <v/>
      </c>
      <c r="CD125" s="2" t="str">
        <f t="shared" si="91"/>
        <v/>
      </c>
      <c r="CG125" s="2" t="str">
        <f t="shared" si="102"/>
        <v/>
      </c>
      <c r="CH125" s="2" t="str">
        <f t="shared" si="92"/>
        <v/>
      </c>
      <c r="CI125" s="2" t="str">
        <f t="shared" si="93"/>
        <v/>
      </c>
      <c r="CJ125" s="2" t="str">
        <f t="shared" si="94"/>
        <v/>
      </c>
      <c r="CK125" s="2" t="str">
        <f t="shared" si="95"/>
        <v/>
      </c>
    </row>
    <row r="126" spans="1:89" s="21" customFormat="1" x14ac:dyDescent="0.25">
      <c r="A126" s="16"/>
      <c r="B126" s="17" t="s">
        <v>26</v>
      </c>
      <c r="C126" s="17">
        <v>18</v>
      </c>
      <c r="D126" s="19">
        <v>41472</v>
      </c>
      <c r="E126" s="17">
        <v>2</v>
      </c>
      <c r="F126" s="19">
        <v>41512</v>
      </c>
      <c r="G126" s="19">
        <v>41533</v>
      </c>
      <c r="H126" s="20">
        <v>0.4</v>
      </c>
      <c r="I126" s="20">
        <v>0.65</v>
      </c>
      <c r="J126" s="20">
        <v>0.6</v>
      </c>
      <c r="K126" s="20">
        <v>0.45</v>
      </c>
      <c r="L126" s="17">
        <v>0.24</v>
      </c>
      <c r="M126" s="17" t="s">
        <v>13</v>
      </c>
      <c r="N126" s="17">
        <v>1</v>
      </c>
      <c r="P126" s="16">
        <f t="shared" si="74"/>
        <v>40</v>
      </c>
      <c r="R126" s="20">
        <f>AVERAGE(H124:H126)</f>
        <v>0.33333333333333331</v>
      </c>
      <c r="S126" s="20">
        <f t="shared" ref="S126:V126" si="136">AVERAGE(I124:I126)</f>
        <v>0.33333333333333331</v>
      </c>
      <c r="T126" s="20">
        <f t="shared" si="136"/>
        <v>0.28333333333333333</v>
      </c>
      <c r="U126" s="20">
        <f t="shared" si="136"/>
        <v>0.25</v>
      </c>
      <c r="V126" s="20">
        <f t="shared" si="136"/>
        <v>0.27</v>
      </c>
      <c r="X126" s="16">
        <f t="shared" si="96"/>
        <v>0</v>
      </c>
      <c r="Y126" s="65"/>
      <c r="Z126" s="54">
        <f t="shared" si="76"/>
        <v>0.33333333333333331</v>
      </c>
      <c r="AA126" s="54">
        <f t="shared" si="77"/>
        <v>0.33333333333333331</v>
      </c>
      <c r="AB126" s="54">
        <f t="shared" si="78"/>
        <v>0.28333333333333333</v>
      </c>
      <c r="AC126" s="54">
        <f t="shared" si="79"/>
        <v>0.25</v>
      </c>
      <c r="AD126" s="54">
        <f t="shared" si="80"/>
        <v>0.27</v>
      </c>
      <c r="AF126" s="71"/>
      <c r="AG126" s="54" t="str">
        <f t="shared" si="127"/>
        <v/>
      </c>
      <c r="AH126" s="54">
        <f t="shared" si="127"/>
        <v>0.33333333333333331</v>
      </c>
      <c r="AI126" s="54" t="str">
        <f t="shared" si="127"/>
        <v/>
      </c>
      <c r="AL126" s="54" t="str">
        <f t="shared" si="97"/>
        <v/>
      </c>
      <c r="AM126" s="54">
        <f t="shared" si="97"/>
        <v>0.27</v>
      </c>
      <c r="AN126" s="54" t="str">
        <f t="shared" si="97"/>
        <v/>
      </c>
      <c r="AQ126" s="21" t="str">
        <f t="shared" si="98"/>
        <v/>
      </c>
      <c r="AR126" s="21" t="str">
        <f t="shared" si="81"/>
        <v>ICPM</v>
      </c>
      <c r="AS126" s="21" t="str">
        <f t="shared" si="82"/>
        <v/>
      </c>
      <c r="AT126" s="81"/>
      <c r="AV126" s="54">
        <f t="shared" si="104"/>
        <v>0.33333333333333331</v>
      </c>
      <c r="AW126" s="54">
        <f t="shared" si="105"/>
        <v>0.27</v>
      </c>
      <c r="AX126" s="54">
        <f t="shared" si="106"/>
        <v>0.33333333333333331</v>
      </c>
      <c r="AY126" s="54">
        <f t="shared" si="83"/>
        <v>0.27</v>
      </c>
      <c r="AZ126" s="54" t="str">
        <f t="shared" si="107"/>
        <v/>
      </c>
      <c r="BA126" s="54" t="str">
        <f t="shared" si="84"/>
        <v/>
      </c>
      <c r="BE126" s="54">
        <f t="shared" si="85"/>
        <v>-6.3333333333333297E-2</v>
      </c>
      <c r="BF126" s="54">
        <f t="shared" si="86"/>
        <v>-6.3333333333333297E-2</v>
      </c>
      <c r="BG126" s="54" t="str">
        <f t="shared" si="87"/>
        <v/>
      </c>
      <c r="BI126" s="81"/>
      <c r="BL126" s="21" t="str">
        <f t="shared" si="133"/>
        <v/>
      </c>
      <c r="BM126" s="21">
        <f t="shared" si="133"/>
        <v>0.33333333333333331</v>
      </c>
      <c r="BN126" s="21" t="str">
        <f t="shared" si="133"/>
        <v/>
      </c>
      <c r="BO126" s="21" t="str">
        <f t="shared" si="133"/>
        <v/>
      </c>
      <c r="BP126" s="21" t="str">
        <f t="shared" si="133"/>
        <v/>
      </c>
      <c r="BS126" s="21" t="str">
        <f t="shared" si="134"/>
        <v/>
      </c>
      <c r="BT126" s="21">
        <f t="shared" si="134"/>
        <v>0.27</v>
      </c>
      <c r="BU126" s="21" t="str">
        <f t="shared" si="134"/>
        <v/>
      </c>
      <c r="BV126" s="21" t="str">
        <f t="shared" si="134"/>
        <v/>
      </c>
      <c r="BW126" s="21" t="str">
        <f t="shared" si="134"/>
        <v/>
      </c>
      <c r="BZ126" s="21" t="str">
        <f t="shared" si="101"/>
        <v/>
      </c>
      <c r="CA126" s="21">
        <f t="shared" si="88"/>
        <v>0</v>
      </c>
      <c r="CB126" s="21" t="str">
        <f t="shared" si="89"/>
        <v/>
      </c>
      <c r="CC126" s="21" t="str">
        <f t="shared" si="90"/>
        <v/>
      </c>
      <c r="CD126" s="21" t="str">
        <f t="shared" si="91"/>
        <v/>
      </c>
      <c r="CG126" s="21" t="str">
        <f t="shared" si="102"/>
        <v/>
      </c>
      <c r="CH126" s="21">
        <f t="shared" si="92"/>
        <v>0</v>
      </c>
      <c r="CI126" s="21" t="str">
        <f t="shared" si="93"/>
        <v/>
      </c>
      <c r="CJ126" s="21" t="str">
        <f t="shared" si="94"/>
        <v/>
      </c>
      <c r="CK126" s="21" t="str">
        <f t="shared" si="95"/>
        <v/>
      </c>
    </row>
    <row r="127" spans="1:89" x14ac:dyDescent="0.25">
      <c r="A127" s="1">
        <v>53</v>
      </c>
      <c r="B127" s="3" t="s">
        <v>12</v>
      </c>
      <c r="C127" s="3">
        <v>18</v>
      </c>
      <c r="D127" s="4">
        <v>41472</v>
      </c>
      <c r="E127" s="3">
        <v>3</v>
      </c>
      <c r="F127" s="4">
        <v>41512</v>
      </c>
      <c r="G127" s="4">
        <v>41516</v>
      </c>
      <c r="H127" s="5">
        <v>0.2</v>
      </c>
      <c r="I127" s="5">
        <v>0.05</v>
      </c>
      <c r="J127" s="5">
        <v>0.1</v>
      </c>
      <c r="K127" s="5">
        <v>0.1</v>
      </c>
      <c r="L127" s="3">
        <v>0.24</v>
      </c>
      <c r="M127" s="3" t="s">
        <v>13</v>
      </c>
      <c r="N127" s="3">
        <v>1</v>
      </c>
      <c r="P127" s="1" t="str">
        <f t="shared" si="74"/>
        <v/>
      </c>
      <c r="R127" s="5"/>
      <c r="S127" s="5"/>
      <c r="T127" s="5"/>
      <c r="U127" s="5"/>
      <c r="V127" s="5"/>
      <c r="X127" s="1" t="str">
        <f t="shared" si="96"/>
        <v/>
      </c>
      <c r="Z127" s="55" t="str">
        <f t="shared" si="76"/>
        <v/>
      </c>
      <c r="AA127" s="55" t="str">
        <f t="shared" si="77"/>
        <v/>
      </c>
      <c r="AB127" s="55" t="str">
        <f t="shared" si="78"/>
        <v/>
      </c>
      <c r="AC127" s="55" t="str">
        <f t="shared" si="79"/>
        <v/>
      </c>
      <c r="AD127" s="55" t="str">
        <f t="shared" si="80"/>
        <v/>
      </c>
      <c r="AG127" s="55" t="str">
        <f t="shared" ref="AG127:AI146" si="137">IF($S127="","",IF(AND($P127&gt;AG$2,$P127&lt;AG$3),$S127,""))</f>
        <v/>
      </c>
      <c r="AH127" s="55" t="str">
        <f t="shared" si="137"/>
        <v/>
      </c>
      <c r="AI127" s="55" t="str">
        <f t="shared" si="137"/>
        <v/>
      </c>
      <c r="AL127" s="55" t="str">
        <f t="shared" si="97"/>
        <v/>
      </c>
      <c r="AM127" s="55" t="str">
        <f t="shared" si="97"/>
        <v/>
      </c>
      <c r="AN127" s="55" t="str">
        <f t="shared" si="97"/>
        <v/>
      </c>
      <c r="AQ127" s="2" t="str">
        <f t="shared" si="98"/>
        <v/>
      </c>
      <c r="AR127" s="2" t="str">
        <f t="shared" si="81"/>
        <v/>
      </c>
      <c r="AS127" s="2" t="str">
        <f t="shared" si="82"/>
        <v/>
      </c>
      <c r="AV127" s="55" t="str">
        <f t="shared" si="104"/>
        <v/>
      </c>
      <c r="AW127" s="55" t="str">
        <f t="shared" si="105"/>
        <v/>
      </c>
      <c r="AX127" s="55" t="str">
        <f t="shared" si="106"/>
        <v/>
      </c>
      <c r="AY127" s="55" t="str">
        <f t="shared" si="83"/>
        <v/>
      </c>
      <c r="AZ127" s="55" t="str">
        <f t="shared" si="107"/>
        <v/>
      </c>
      <c r="BA127" s="55" t="str">
        <f t="shared" si="84"/>
        <v/>
      </c>
      <c r="BE127" s="55" t="str">
        <f t="shared" si="85"/>
        <v/>
      </c>
      <c r="BF127" s="55" t="str">
        <f t="shared" si="86"/>
        <v/>
      </c>
      <c r="BG127" s="55" t="str">
        <f t="shared" si="87"/>
        <v/>
      </c>
      <c r="BL127" s="2" t="str">
        <f t="shared" si="133"/>
        <v/>
      </c>
      <c r="BM127" s="2" t="str">
        <f t="shared" si="133"/>
        <v/>
      </c>
      <c r="BN127" s="2" t="str">
        <f t="shared" si="133"/>
        <v/>
      </c>
      <c r="BO127" s="2" t="str">
        <f t="shared" si="133"/>
        <v/>
      </c>
      <c r="BP127" s="2" t="str">
        <f t="shared" si="133"/>
        <v/>
      </c>
      <c r="BS127" s="2" t="str">
        <f t="shared" si="134"/>
        <v/>
      </c>
      <c r="BT127" s="2" t="str">
        <f t="shared" si="134"/>
        <v/>
      </c>
      <c r="BU127" s="2" t="str">
        <f t="shared" si="134"/>
        <v/>
      </c>
      <c r="BV127" s="2" t="str">
        <f t="shared" si="134"/>
        <v/>
      </c>
      <c r="BW127" s="2" t="str">
        <f t="shared" si="134"/>
        <v/>
      </c>
      <c r="BZ127" s="2" t="str">
        <f t="shared" si="101"/>
        <v/>
      </c>
      <c r="CA127" s="2" t="str">
        <f t="shared" si="88"/>
        <v/>
      </c>
      <c r="CB127" s="2" t="str">
        <f t="shared" si="89"/>
        <v/>
      </c>
      <c r="CC127" s="2" t="str">
        <f t="shared" si="90"/>
        <v/>
      </c>
      <c r="CD127" s="2" t="str">
        <f t="shared" si="91"/>
        <v/>
      </c>
      <c r="CG127" s="2" t="str">
        <f t="shared" si="102"/>
        <v/>
      </c>
      <c r="CH127" s="2" t="str">
        <f t="shared" si="92"/>
        <v/>
      </c>
      <c r="CI127" s="2" t="str">
        <f t="shared" si="93"/>
        <v/>
      </c>
      <c r="CJ127" s="2" t="str">
        <f t="shared" si="94"/>
        <v/>
      </c>
      <c r="CK127" s="2" t="str">
        <f t="shared" si="95"/>
        <v/>
      </c>
    </row>
    <row r="128" spans="1:89" x14ac:dyDescent="0.25">
      <c r="B128" s="3" t="s">
        <v>14</v>
      </c>
      <c r="C128" s="3">
        <v>18</v>
      </c>
      <c r="D128" s="4">
        <v>41472</v>
      </c>
      <c r="E128" s="3">
        <v>3</v>
      </c>
      <c r="F128" s="4">
        <v>41512</v>
      </c>
      <c r="G128" s="4">
        <v>41570</v>
      </c>
      <c r="H128" s="5">
        <v>0.2</v>
      </c>
      <c r="I128" s="5">
        <v>0.15</v>
      </c>
      <c r="J128" s="5">
        <v>0.05</v>
      </c>
      <c r="K128" s="5">
        <v>0.05</v>
      </c>
      <c r="L128" s="3">
        <v>0.2</v>
      </c>
      <c r="M128" s="3" t="s">
        <v>13</v>
      </c>
      <c r="N128" s="3">
        <v>1</v>
      </c>
      <c r="P128" s="1" t="str">
        <f t="shared" si="74"/>
        <v/>
      </c>
      <c r="R128" s="5"/>
      <c r="S128" s="5"/>
      <c r="T128" s="5"/>
      <c r="U128" s="5"/>
      <c r="V128" s="5"/>
      <c r="X128" s="1" t="str">
        <f t="shared" si="96"/>
        <v/>
      </c>
      <c r="Z128" s="55" t="str">
        <f t="shared" si="76"/>
        <v/>
      </c>
      <c r="AA128" s="55" t="str">
        <f t="shared" si="77"/>
        <v/>
      </c>
      <c r="AB128" s="55" t="str">
        <f t="shared" si="78"/>
        <v/>
      </c>
      <c r="AC128" s="55" t="str">
        <f t="shared" si="79"/>
        <v/>
      </c>
      <c r="AD128" s="55" t="str">
        <f t="shared" si="80"/>
        <v/>
      </c>
      <c r="AG128" s="55" t="str">
        <f t="shared" si="137"/>
        <v/>
      </c>
      <c r="AH128" s="55" t="str">
        <f t="shared" si="137"/>
        <v/>
      </c>
      <c r="AI128" s="55" t="str">
        <f t="shared" si="137"/>
        <v/>
      </c>
      <c r="AL128" s="55" t="str">
        <f t="shared" si="97"/>
        <v/>
      </c>
      <c r="AM128" s="55" t="str">
        <f t="shared" si="97"/>
        <v/>
      </c>
      <c r="AN128" s="55" t="str">
        <f t="shared" si="97"/>
        <v/>
      </c>
      <c r="AQ128" s="2" t="str">
        <f t="shared" si="98"/>
        <v/>
      </c>
      <c r="AR128" s="2" t="str">
        <f t="shared" si="81"/>
        <v/>
      </c>
      <c r="AS128" s="2" t="str">
        <f t="shared" si="82"/>
        <v/>
      </c>
      <c r="AV128" s="55" t="str">
        <f t="shared" si="104"/>
        <v/>
      </c>
      <c r="AW128" s="55" t="str">
        <f t="shared" si="105"/>
        <v/>
      </c>
      <c r="AX128" s="55" t="str">
        <f t="shared" si="106"/>
        <v/>
      </c>
      <c r="AY128" s="55" t="str">
        <f t="shared" si="83"/>
        <v/>
      </c>
      <c r="AZ128" s="55" t="str">
        <f t="shared" si="107"/>
        <v/>
      </c>
      <c r="BA128" s="55" t="str">
        <f t="shared" si="84"/>
        <v/>
      </c>
      <c r="BE128" s="55" t="str">
        <f t="shared" si="85"/>
        <v/>
      </c>
      <c r="BF128" s="55" t="str">
        <f t="shared" si="86"/>
        <v/>
      </c>
      <c r="BG128" s="55" t="str">
        <f t="shared" si="87"/>
        <v/>
      </c>
      <c r="BL128" s="2" t="str">
        <f t="shared" si="133"/>
        <v/>
      </c>
      <c r="BM128" s="2" t="str">
        <f t="shared" si="133"/>
        <v/>
      </c>
      <c r="BN128" s="2" t="str">
        <f t="shared" si="133"/>
        <v/>
      </c>
      <c r="BO128" s="2" t="str">
        <f t="shared" si="133"/>
        <v/>
      </c>
      <c r="BP128" s="2" t="str">
        <f t="shared" si="133"/>
        <v/>
      </c>
      <c r="BS128" s="2" t="str">
        <f t="shared" si="134"/>
        <v/>
      </c>
      <c r="BT128" s="2" t="str">
        <f t="shared" si="134"/>
        <v/>
      </c>
      <c r="BU128" s="2" t="str">
        <f t="shared" si="134"/>
        <v/>
      </c>
      <c r="BV128" s="2" t="str">
        <f t="shared" si="134"/>
        <v/>
      </c>
      <c r="BW128" s="2" t="str">
        <f t="shared" si="134"/>
        <v/>
      </c>
      <c r="BZ128" s="2" t="str">
        <f t="shared" si="101"/>
        <v/>
      </c>
      <c r="CA128" s="2" t="str">
        <f t="shared" si="88"/>
        <v/>
      </c>
      <c r="CB128" s="2" t="str">
        <f t="shared" si="89"/>
        <v/>
      </c>
      <c r="CC128" s="2" t="str">
        <f t="shared" si="90"/>
        <v/>
      </c>
      <c r="CD128" s="2" t="str">
        <f t="shared" si="91"/>
        <v/>
      </c>
      <c r="CG128" s="2" t="str">
        <f t="shared" si="102"/>
        <v/>
      </c>
      <c r="CH128" s="2" t="str">
        <f t="shared" si="92"/>
        <v/>
      </c>
      <c r="CI128" s="2" t="str">
        <f t="shared" si="93"/>
        <v/>
      </c>
      <c r="CJ128" s="2" t="str">
        <f t="shared" si="94"/>
        <v/>
      </c>
      <c r="CK128" s="2" t="str">
        <f t="shared" si="95"/>
        <v/>
      </c>
    </row>
    <row r="129" spans="1:89" s="21" customFormat="1" x14ac:dyDescent="0.25">
      <c r="A129" s="16"/>
      <c r="B129" s="17" t="s">
        <v>26</v>
      </c>
      <c r="C129" s="17">
        <v>18</v>
      </c>
      <c r="D129" s="19">
        <v>41472</v>
      </c>
      <c r="E129" s="17">
        <v>3</v>
      </c>
      <c r="F129" s="19">
        <v>41512</v>
      </c>
      <c r="G129" s="19">
        <v>41533</v>
      </c>
      <c r="H129" s="20">
        <v>0.4</v>
      </c>
      <c r="I129" s="20">
        <v>0.35</v>
      </c>
      <c r="J129" s="20">
        <v>0.4</v>
      </c>
      <c r="K129" s="20">
        <v>0.5</v>
      </c>
      <c r="L129" s="17">
        <v>0.27</v>
      </c>
      <c r="M129" s="17" t="s">
        <v>13</v>
      </c>
      <c r="N129" s="17">
        <v>1</v>
      </c>
      <c r="P129" s="16">
        <f t="shared" si="74"/>
        <v>40</v>
      </c>
      <c r="R129" s="20">
        <f>AVERAGE(H127:H129)</f>
        <v>0.26666666666666666</v>
      </c>
      <c r="S129" s="20">
        <f t="shared" ref="S129:V129" si="138">AVERAGE(I127:I129)</f>
        <v>0.18333333333333335</v>
      </c>
      <c r="T129" s="20">
        <f t="shared" si="138"/>
        <v>0.18333333333333335</v>
      </c>
      <c r="U129" s="20">
        <f t="shared" si="138"/>
        <v>0.21666666666666667</v>
      </c>
      <c r="V129" s="20">
        <f t="shared" si="138"/>
        <v>0.23666666666666666</v>
      </c>
      <c r="X129" s="16">
        <f t="shared" si="96"/>
        <v>0</v>
      </c>
      <c r="Y129" s="65"/>
      <c r="Z129" s="54">
        <f t="shared" si="76"/>
        <v>0.26666666666666666</v>
      </c>
      <c r="AA129" s="54">
        <f t="shared" si="77"/>
        <v>0.18333333333333335</v>
      </c>
      <c r="AB129" s="54">
        <f t="shared" si="78"/>
        <v>0.18333333333333335</v>
      </c>
      <c r="AC129" s="54">
        <f t="shared" si="79"/>
        <v>0.21666666666666667</v>
      </c>
      <c r="AD129" s="54">
        <f t="shared" si="80"/>
        <v>0.23666666666666666</v>
      </c>
      <c r="AF129" s="71"/>
      <c r="AG129" s="54" t="str">
        <f t="shared" si="137"/>
        <v/>
      </c>
      <c r="AH129" s="54">
        <f t="shared" si="137"/>
        <v>0.18333333333333335</v>
      </c>
      <c r="AI129" s="54" t="str">
        <f t="shared" si="137"/>
        <v/>
      </c>
      <c r="AL129" s="54" t="str">
        <f t="shared" si="97"/>
        <v/>
      </c>
      <c r="AM129" s="54">
        <f t="shared" si="97"/>
        <v>0.23666666666666666</v>
      </c>
      <c r="AN129" s="54" t="str">
        <f t="shared" si="97"/>
        <v/>
      </c>
      <c r="AQ129" s="21" t="str">
        <f t="shared" si="98"/>
        <v/>
      </c>
      <c r="AR129" s="21" t="str">
        <f t="shared" si="81"/>
        <v>Imput</v>
      </c>
      <c r="AS129" s="21" t="str">
        <f t="shared" si="82"/>
        <v/>
      </c>
      <c r="AT129" s="81"/>
      <c r="AV129" s="54">
        <f t="shared" si="104"/>
        <v>0.18333333333333335</v>
      </c>
      <c r="AW129" s="54">
        <f t="shared" si="105"/>
        <v>0.23666666666666666</v>
      </c>
      <c r="AX129" s="54">
        <f t="shared" si="106"/>
        <v>0.18333333333333335</v>
      </c>
      <c r="AY129" s="54">
        <f t="shared" si="83"/>
        <v>0.23666666666666666</v>
      </c>
      <c r="AZ129" s="54" t="str">
        <f t="shared" si="107"/>
        <v/>
      </c>
      <c r="BA129" s="54" t="str">
        <f t="shared" si="84"/>
        <v/>
      </c>
      <c r="BE129" s="54">
        <f t="shared" si="85"/>
        <v>5.3333333333333316E-2</v>
      </c>
      <c r="BF129" s="54">
        <f t="shared" si="86"/>
        <v>5.3333333333333316E-2</v>
      </c>
      <c r="BG129" s="54" t="str">
        <f t="shared" si="87"/>
        <v/>
      </c>
      <c r="BI129" s="81"/>
      <c r="BL129" s="21">
        <f t="shared" si="133"/>
        <v>0.18333333333333335</v>
      </c>
      <c r="BM129" s="21" t="str">
        <f t="shared" si="133"/>
        <v/>
      </c>
      <c r="BN129" s="21" t="str">
        <f t="shared" si="133"/>
        <v/>
      </c>
      <c r="BO129" s="21" t="str">
        <f t="shared" si="133"/>
        <v/>
      </c>
      <c r="BP129" s="21" t="str">
        <f t="shared" si="133"/>
        <v/>
      </c>
      <c r="BS129" s="21" t="str">
        <f t="shared" si="134"/>
        <v/>
      </c>
      <c r="BT129" s="21">
        <f t="shared" si="134"/>
        <v>0.23666666666666666</v>
      </c>
      <c r="BU129" s="21" t="str">
        <f t="shared" si="134"/>
        <v/>
      </c>
      <c r="BV129" s="21" t="str">
        <f t="shared" si="134"/>
        <v/>
      </c>
      <c r="BW129" s="21" t="str">
        <f t="shared" si="134"/>
        <v/>
      </c>
      <c r="BZ129" s="21">
        <f t="shared" si="101"/>
        <v>0</v>
      </c>
      <c r="CA129" s="21" t="str">
        <f t="shared" si="88"/>
        <v/>
      </c>
      <c r="CB129" s="21" t="str">
        <f t="shared" si="89"/>
        <v/>
      </c>
      <c r="CC129" s="21" t="str">
        <f t="shared" si="90"/>
        <v/>
      </c>
      <c r="CD129" s="21" t="str">
        <f t="shared" si="91"/>
        <v/>
      </c>
      <c r="CG129" s="21" t="str">
        <f t="shared" si="102"/>
        <v/>
      </c>
      <c r="CH129" s="21">
        <f t="shared" si="92"/>
        <v>0</v>
      </c>
      <c r="CI129" s="21" t="str">
        <f t="shared" si="93"/>
        <v/>
      </c>
      <c r="CJ129" s="21" t="str">
        <f t="shared" si="94"/>
        <v/>
      </c>
      <c r="CK129" s="21" t="str">
        <f t="shared" si="95"/>
        <v/>
      </c>
    </row>
    <row r="130" spans="1:89" x14ac:dyDescent="0.25">
      <c r="A130" s="1">
        <v>54</v>
      </c>
      <c r="B130" s="3" t="s">
        <v>12</v>
      </c>
      <c r="C130" s="3">
        <v>18</v>
      </c>
      <c r="D130" s="4">
        <v>41472</v>
      </c>
      <c r="E130" s="3">
        <v>4</v>
      </c>
      <c r="F130" s="4">
        <v>41512</v>
      </c>
      <c r="G130" s="4">
        <v>41516</v>
      </c>
      <c r="H130" s="5">
        <v>0.2</v>
      </c>
      <c r="I130" s="5">
        <v>0.05</v>
      </c>
      <c r="J130" s="5">
        <v>0.1</v>
      </c>
      <c r="K130" s="5">
        <v>0.1</v>
      </c>
      <c r="L130" s="3">
        <v>0.3</v>
      </c>
      <c r="M130" s="3" t="s">
        <v>13</v>
      </c>
      <c r="N130" s="3">
        <v>1</v>
      </c>
      <c r="P130" s="1" t="str">
        <f t="shared" si="74"/>
        <v/>
      </c>
      <c r="R130" s="5"/>
      <c r="S130" s="5"/>
      <c r="T130" s="5"/>
      <c r="U130" s="5"/>
      <c r="V130" s="5"/>
      <c r="X130" s="1" t="str">
        <f t="shared" si="96"/>
        <v/>
      </c>
      <c r="Z130" s="55" t="str">
        <f t="shared" si="76"/>
        <v/>
      </c>
      <c r="AA130" s="55" t="str">
        <f t="shared" si="77"/>
        <v/>
      </c>
      <c r="AB130" s="55" t="str">
        <f t="shared" si="78"/>
        <v/>
      </c>
      <c r="AC130" s="55" t="str">
        <f t="shared" si="79"/>
        <v/>
      </c>
      <c r="AD130" s="55" t="str">
        <f t="shared" si="80"/>
        <v/>
      </c>
      <c r="AG130" s="55" t="str">
        <f t="shared" si="137"/>
        <v/>
      </c>
      <c r="AH130" s="55" t="str">
        <f t="shared" si="137"/>
        <v/>
      </c>
      <c r="AI130" s="55" t="str">
        <f t="shared" si="137"/>
        <v/>
      </c>
      <c r="AL130" s="55" t="str">
        <f t="shared" si="97"/>
        <v/>
      </c>
      <c r="AM130" s="55" t="str">
        <f t="shared" si="97"/>
        <v/>
      </c>
      <c r="AN130" s="55" t="str">
        <f t="shared" si="97"/>
        <v/>
      </c>
      <c r="AQ130" s="2" t="str">
        <f t="shared" si="98"/>
        <v/>
      </c>
      <c r="AR130" s="2" t="str">
        <f t="shared" si="81"/>
        <v/>
      </c>
      <c r="AS130" s="2" t="str">
        <f t="shared" si="82"/>
        <v/>
      </c>
      <c r="AV130" s="55" t="str">
        <f t="shared" si="104"/>
        <v/>
      </c>
      <c r="AW130" s="55" t="str">
        <f t="shared" si="105"/>
        <v/>
      </c>
      <c r="AX130" s="55" t="str">
        <f t="shared" si="106"/>
        <v/>
      </c>
      <c r="AY130" s="55" t="str">
        <f t="shared" si="83"/>
        <v/>
      </c>
      <c r="AZ130" s="55" t="str">
        <f t="shared" si="107"/>
        <v/>
      </c>
      <c r="BA130" s="55" t="str">
        <f t="shared" si="84"/>
        <v/>
      </c>
      <c r="BE130" s="55" t="str">
        <f t="shared" si="85"/>
        <v/>
      </c>
      <c r="BF130" s="55" t="str">
        <f t="shared" si="86"/>
        <v/>
      </c>
      <c r="BG130" s="55" t="str">
        <f t="shared" si="87"/>
        <v/>
      </c>
      <c r="BL130" s="2" t="str">
        <f t="shared" si="133"/>
        <v/>
      </c>
      <c r="BM130" s="2" t="str">
        <f t="shared" si="133"/>
        <v/>
      </c>
      <c r="BN130" s="2" t="str">
        <f t="shared" si="133"/>
        <v/>
      </c>
      <c r="BO130" s="2" t="str">
        <f t="shared" si="133"/>
        <v/>
      </c>
      <c r="BP130" s="2" t="str">
        <f t="shared" si="133"/>
        <v/>
      </c>
      <c r="BS130" s="2" t="str">
        <f t="shared" si="134"/>
        <v/>
      </c>
      <c r="BT130" s="2" t="str">
        <f t="shared" si="134"/>
        <v/>
      </c>
      <c r="BU130" s="2" t="str">
        <f t="shared" si="134"/>
        <v/>
      </c>
      <c r="BV130" s="2" t="str">
        <f t="shared" si="134"/>
        <v/>
      </c>
      <c r="BW130" s="2" t="str">
        <f t="shared" si="134"/>
        <v/>
      </c>
      <c r="BZ130" s="2" t="str">
        <f t="shared" si="101"/>
        <v/>
      </c>
      <c r="CA130" s="2" t="str">
        <f t="shared" si="88"/>
        <v/>
      </c>
      <c r="CB130" s="2" t="str">
        <f t="shared" si="89"/>
        <v/>
      </c>
      <c r="CC130" s="2" t="str">
        <f t="shared" si="90"/>
        <v/>
      </c>
      <c r="CD130" s="2" t="str">
        <f t="shared" si="91"/>
        <v/>
      </c>
      <c r="CG130" s="2" t="str">
        <f t="shared" si="102"/>
        <v/>
      </c>
      <c r="CH130" s="2" t="str">
        <f t="shared" si="92"/>
        <v/>
      </c>
      <c r="CI130" s="2" t="str">
        <f t="shared" si="93"/>
        <v/>
      </c>
      <c r="CJ130" s="2" t="str">
        <f t="shared" si="94"/>
        <v/>
      </c>
      <c r="CK130" s="2" t="str">
        <f t="shared" si="95"/>
        <v/>
      </c>
    </row>
    <row r="131" spans="1:89" x14ac:dyDescent="0.25">
      <c r="B131" s="3" t="s">
        <v>14</v>
      </c>
      <c r="C131" s="3">
        <v>18</v>
      </c>
      <c r="D131" s="4">
        <v>41472</v>
      </c>
      <c r="E131" s="3">
        <v>4</v>
      </c>
      <c r="F131" s="4">
        <v>41512</v>
      </c>
      <c r="G131" s="4">
        <v>41570</v>
      </c>
      <c r="H131" s="5">
        <v>0.2</v>
      </c>
      <c r="I131" s="5">
        <v>0.15</v>
      </c>
      <c r="J131" s="5">
        <v>0.05</v>
      </c>
      <c r="K131" s="5">
        <v>0.05</v>
      </c>
      <c r="L131" s="3">
        <v>0.14000000000000001</v>
      </c>
      <c r="M131" s="3" t="s">
        <v>13</v>
      </c>
      <c r="N131" s="3">
        <v>1</v>
      </c>
      <c r="P131" s="1" t="str">
        <f t="shared" si="74"/>
        <v/>
      </c>
      <c r="R131" s="5"/>
      <c r="S131" s="5"/>
      <c r="T131" s="5"/>
      <c r="U131" s="5"/>
      <c r="V131" s="5"/>
      <c r="X131" s="1" t="str">
        <f t="shared" si="96"/>
        <v/>
      </c>
      <c r="Z131" s="55" t="str">
        <f t="shared" si="76"/>
        <v/>
      </c>
      <c r="AA131" s="55" t="str">
        <f t="shared" si="77"/>
        <v/>
      </c>
      <c r="AB131" s="55" t="str">
        <f t="shared" si="78"/>
        <v/>
      </c>
      <c r="AC131" s="55" t="str">
        <f t="shared" si="79"/>
        <v/>
      </c>
      <c r="AD131" s="55" t="str">
        <f t="shared" si="80"/>
        <v/>
      </c>
      <c r="AG131" s="55" t="str">
        <f t="shared" si="137"/>
        <v/>
      </c>
      <c r="AH131" s="55" t="str">
        <f t="shared" si="137"/>
        <v/>
      </c>
      <c r="AI131" s="55" t="str">
        <f t="shared" si="137"/>
        <v/>
      </c>
      <c r="AL131" s="55" t="str">
        <f t="shared" si="97"/>
        <v/>
      </c>
      <c r="AM131" s="55" t="str">
        <f t="shared" si="97"/>
        <v/>
      </c>
      <c r="AN131" s="55" t="str">
        <f t="shared" si="97"/>
        <v/>
      </c>
      <c r="AQ131" s="2" t="str">
        <f t="shared" si="98"/>
        <v/>
      </c>
      <c r="AR131" s="2" t="str">
        <f t="shared" si="81"/>
        <v/>
      </c>
      <c r="AS131" s="2" t="str">
        <f t="shared" si="82"/>
        <v/>
      </c>
      <c r="AV131" s="55" t="str">
        <f t="shared" si="104"/>
        <v/>
      </c>
      <c r="AW131" s="55" t="str">
        <f t="shared" si="105"/>
        <v/>
      </c>
      <c r="AX131" s="55" t="str">
        <f t="shared" si="106"/>
        <v/>
      </c>
      <c r="AY131" s="55" t="str">
        <f t="shared" si="83"/>
        <v/>
      </c>
      <c r="AZ131" s="55" t="str">
        <f t="shared" si="107"/>
        <v/>
      </c>
      <c r="BA131" s="55" t="str">
        <f t="shared" si="84"/>
        <v/>
      </c>
      <c r="BE131" s="55" t="str">
        <f t="shared" si="85"/>
        <v/>
      </c>
      <c r="BF131" s="55" t="str">
        <f t="shared" si="86"/>
        <v/>
      </c>
      <c r="BG131" s="55" t="str">
        <f t="shared" si="87"/>
        <v/>
      </c>
      <c r="BL131" s="2" t="str">
        <f t="shared" si="133"/>
        <v/>
      </c>
      <c r="BM131" s="2" t="str">
        <f t="shared" si="133"/>
        <v/>
      </c>
      <c r="BN131" s="2" t="str">
        <f t="shared" si="133"/>
        <v/>
      </c>
      <c r="BO131" s="2" t="str">
        <f t="shared" si="133"/>
        <v/>
      </c>
      <c r="BP131" s="2" t="str">
        <f t="shared" si="133"/>
        <v/>
      </c>
      <c r="BS131" s="2" t="str">
        <f t="shared" si="134"/>
        <v/>
      </c>
      <c r="BT131" s="2" t="str">
        <f t="shared" si="134"/>
        <v/>
      </c>
      <c r="BU131" s="2" t="str">
        <f t="shared" si="134"/>
        <v/>
      </c>
      <c r="BV131" s="2" t="str">
        <f t="shared" si="134"/>
        <v/>
      </c>
      <c r="BW131" s="2" t="str">
        <f t="shared" si="134"/>
        <v/>
      </c>
      <c r="BZ131" s="2" t="str">
        <f t="shared" si="101"/>
        <v/>
      </c>
      <c r="CA131" s="2" t="str">
        <f t="shared" si="88"/>
        <v/>
      </c>
      <c r="CB131" s="2" t="str">
        <f t="shared" si="89"/>
        <v/>
      </c>
      <c r="CC131" s="2" t="str">
        <f t="shared" si="90"/>
        <v/>
      </c>
      <c r="CD131" s="2" t="str">
        <f t="shared" si="91"/>
        <v/>
      </c>
      <c r="CG131" s="2" t="str">
        <f t="shared" si="102"/>
        <v/>
      </c>
      <c r="CH131" s="2" t="str">
        <f t="shared" si="92"/>
        <v/>
      </c>
      <c r="CI131" s="2" t="str">
        <f t="shared" si="93"/>
        <v/>
      </c>
      <c r="CJ131" s="2" t="str">
        <f t="shared" si="94"/>
        <v/>
      </c>
      <c r="CK131" s="2" t="str">
        <f t="shared" si="95"/>
        <v/>
      </c>
    </row>
    <row r="132" spans="1:89" s="14" customFormat="1" ht="15.75" thickBot="1" x14ac:dyDescent="0.3">
      <c r="A132" s="9"/>
      <c r="B132" s="10" t="s">
        <v>26</v>
      </c>
      <c r="C132" s="10">
        <v>18</v>
      </c>
      <c r="D132" s="12">
        <v>41472</v>
      </c>
      <c r="E132" s="10">
        <v>4</v>
      </c>
      <c r="F132" s="12">
        <v>41512</v>
      </c>
      <c r="G132" s="12">
        <v>41533</v>
      </c>
      <c r="H132" s="13">
        <v>0.4</v>
      </c>
      <c r="I132" s="13">
        <v>0.35</v>
      </c>
      <c r="J132" s="13">
        <v>0.4</v>
      </c>
      <c r="K132" s="13">
        <v>0.5</v>
      </c>
      <c r="L132" s="10">
        <v>0.18</v>
      </c>
      <c r="M132" s="10" t="s">
        <v>13</v>
      </c>
      <c r="N132" s="10">
        <v>1</v>
      </c>
      <c r="P132" s="9">
        <f t="shared" ref="P132:P195" si="139">IF(R132="","",F132-D132)</f>
        <v>40</v>
      </c>
      <c r="R132" s="13">
        <f>AVERAGE(H130:H132)</f>
        <v>0.26666666666666666</v>
      </c>
      <c r="S132" s="13">
        <f t="shared" ref="S132:V132" si="140">AVERAGE(I130:I132)</f>
        <v>0.18333333333333335</v>
      </c>
      <c r="T132" s="13">
        <f t="shared" si="140"/>
        <v>0.18333333333333335</v>
      </c>
      <c r="U132" s="13">
        <f t="shared" si="140"/>
        <v>0.21666666666666667</v>
      </c>
      <c r="V132" s="13">
        <f t="shared" si="140"/>
        <v>0.20666666666666667</v>
      </c>
      <c r="X132" s="9">
        <f t="shared" si="96"/>
        <v>0</v>
      </c>
      <c r="Y132" s="45"/>
      <c r="Z132" s="56">
        <f t="shared" ref="Z132:Z195" si="141">IF(R132="","",ABS(R132-$X132))</f>
        <v>0.26666666666666666</v>
      </c>
      <c r="AA132" s="56">
        <f t="shared" ref="AA132:AA195" si="142">IF(S132="","",ABS(S132-$X132))</f>
        <v>0.18333333333333335</v>
      </c>
      <c r="AB132" s="56">
        <f t="shared" ref="AB132:AB195" si="143">IF(T132="","",ABS(T132-$X132))</f>
        <v>0.18333333333333335</v>
      </c>
      <c r="AC132" s="56">
        <f t="shared" ref="AC132:AC195" si="144">IF(U132="","",ABS(U132-$X132))</f>
        <v>0.21666666666666667</v>
      </c>
      <c r="AD132" s="56">
        <f t="shared" ref="AD132:AD195" si="145">IF(V132="","",ABS(V132-$X132))</f>
        <v>0.20666666666666667</v>
      </c>
      <c r="AF132" s="73"/>
      <c r="AG132" s="56" t="str">
        <f t="shared" si="137"/>
        <v/>
      </c>
      <c r="AH132" s="56">
        <f t="shared" si="137"/>
        <v>0.18333333333333335</v>
      </c>
      <c r="AI132" s="56" t="str">
        <f t="shared" si="137"/>
        <v/>
      </c>
      <c r="AL132" s="56" t="str">
        <f t="shared" si="97"/>
        <v/>
      </c>
      <c r="AM132" s="56">
        <f t="shared" si="97"/>
        <v>0.20666666666666667</v>
      </c>
      <c r="AN132" s="56" t="str">
        <f t="shared" si="97"/>
        <v/>
      </c>
      <c r="AQ132" s="14" t="str">
        <f t="shared" si="98"/>
        <v/>
      </c>
      <c r="AR132" s="14" t="str">
        <f t="shared" ref="AR132:AR195" si="146">IF(AM132="","",IF(AH132&lt;AM132,"Imput","ICPM"))</f>
        <v>Imput</v>
      </c>
      <c r="AS132" s="14" t="str">
        <f t="shared" ref="AS132:AS195" si="147">IF(AN132="","",IF(AI132&lt;AN132,"Imput","ICPM"))</f>
        <v/>
      </c>
      <c r="AT132" s="82"/>
      <c r="AV132" s="56">
        <f t="shared" si="104"/>
        <v>0.18333333333333335</v>
      </c>
      <c r="AW132" s="56">
        <f t="shared" si="105"/>
        <v>0.20666666666666667</v>
      </c>
      <c r="AX132" s="56">
        <f t="shared" si="106"/>
        <v>0.18333333333333335</v>
      </c>
      <c r="AY132" s="56">
        <f t="shared" ref="AY132:AY195" si="148">IF(AW132="","",IF($N132=1,AW132,""))</f>
        <v>0.20666666666666667</v>
      </c>
      <c r="AZ132" s="56" t="str">
        <f t="shared" si="107"/>
        <v/>
      </c>
      <c r="BA132" s="56" t="str">
        <f t="shared" ref="BA132:BA195" si="149">IF(AW132="","",IF($N132=0,AW132,""))</f>
        <v/>
      </c>
      <c r="BE132" s="56">
        <f t="shared" ref="BE132:BE195" si="150">IF(AD132="","",AD132-AA132)</f>
        <v>2.3333333333333317E-2</v>
      </c>
      <c r="BF132" s="56">
        <f t="shared" ref="BF132:BF195" si="151">IF(AD132="","",IF(N132=1,BE132,""))</f>
        <v>2.3333333333333317E-2</v>
      </c>
      <c r="BG132" s="56" t="str">
        <f t="shared" ref="BG132:BG195" si="152">IF(AD132="","",IF(N132=0,BE132,""))</f>
        <v/>
      </c>
      <c r="BI132" s="82"/>
      <c r="BL132" s="14">
        <f t="shared" si="133"/>
        <v>0.18333333333333335</v>
      </c>
      <c r="BM132" s="14" t="str">
        <f t="shared" si="133"/>
        <v/>
      </c>
      <c r="BN132" s="14" t="str">
        <f t="shared" si="133"/>
        <v/>
      </c>
      <c r="BO132" s="14" t="str">
        <f t="shared" si="133"/>
        <v/>
      </c>
      <c r="BP132" s="14" t="str">
        <f t="shared" si="133"/>
        <v/>
      </c>
      <c r="BS132" s="14" t="str">
        <f t="shared" si="134"/>
        <v/>
      </c>
      <c r="BT132" s="14">
        <f t="shared" si="134"/>
        <v>0.20666666666666667</v>
      </c>
      <c r="BU132" s="14" t="str">
        <f t="shared" si="134"/>
        <v/>
      </c>
      <c r="BV132" s="14" t="str">
        <f t="shared" si="134"/>
        <v/>
      </c>
      <c r="BW132" s="14" t="str">
        <f t="shared" si="134"/>
        <v/>
      </c>
      <c r="BZ132" s="14">
        <f t="shared" si="101"/>
        <v>0</v>
      </c>
      <c r="CA132" s="14" t="str">
        <f t="shared" ref="CA132:CA195" si="153">IF(BM132="","",$X132)</f>
        <v/>
      </c>
      <c r="CB132" s="14" t="str">
        <f t="shared" ref="CB132:CB195" si="154">IF(BN132="","",$X132)</f>
        <v/>
      </c>
      <c r="CC132" s="14" t="str">
        <f t="shared" ref="CC132:CC195" si="155">IF(BO132="","",$X132)</f>
        <v/>
      </c>
      <c r="CD132" s="14" t="str">
        <f t="shared" ref="CD132:CD195" si="156">IF(BP132="","",$X132)</f>
        <v/>
      </c>
      <c r="CG132" s="14" t="str">
        <f t="shared" si="102"/>
        <v/>
      </c>
      <c r="CH132" s="14">
        <f t="shared" ref="CH132:CH195" si="157">IF(BT132="","",$X132)</f>
        <v>0</v>
      </c>
      <c r="CI132" s="14" t="str">
        <f t="shared" ref="CI132:CI195" si="158">IF(BU132="","",$X132)</f>
        <v/>
      </c>
      <c r="CJ132" s="14" t="str">
        <f t="shared" ref="CJ132:CJ195" si="159">IF(BV132="","",$X132)</f>
        <v/>
      </c>
      <c r="CK132" s="14" t="str">
        <f t="shared" ref="CK132:CK195" si="160">IF(BW132="","",$X132)</f>
        <v/>
      </c>
    </row>
    <row r="133" spans="1:89" x14ac:dyDescent="0.25">
      <c r="A133" s="1">
        <v>55</v>
      </c>
      <c r="B133" s="3" t="s">
        <v>12</v>
      </c>
      <c r="C133" s="3">
        <v>19</v>
      </c>
      <c r="D133" s="4">
        <v>41499</v>
      </c>
      <c r="E133" s="3">
        <v>1</v>
      </c>
      <c r="F133" s="4">
        <v>41521</v>
      </c>
      <c r="G133" s="4">
        <v>41523</v>
      </c>
      <c r="H133" s="5">
        <v>0.2</v>
      </c>
      <c r="I133" s="5">
        <v>0.8</v>
      </c>
      <c r="J133" s="5">
        <v>0.6</v>
      </c>
      <c r="K133" s="5">
        <v>0.8</v>
      </c>
      <c r="L133" s="3">
        <v>0.45</v>
      </c>
      <c r="M133" s="3" t="s">
        <v>13</v>
      </c>
      <c r="N133" s="3">
        <v>0</v>
      </c>
      <c r="P133" s="1" t="str">
        <f t="shared" si="139"/>
        <v/>
      </c>
      <c r="R133" s="5"/>
      <c r="S133" s="5"/>
      <c r="T133" s="5"/>
      <c r="U133" s="5"/>
      <c r="V133" s="5"/>
      <c r="X133" s="1" t="str">
        <f t="shared" ref="X133:X196" si="161">IF(V133="","",IF(M133="y",1,0))</f>
        <v/>
      </c>
      <c r="Z133" s="55" t="str">
        <f t="shared" si="141"/>
        <v/>
      </c>
      <c r="AA133" s="55" t="str">
        <f t="shared" si="142"/>
        <v/>
      </c>
      <c r="AB133" s="55" t="str">
        <f t="shared" si="143"/>
        <v/>
      </c>
      <c r="AC133" s="55" t="str">
        <f t="shared" si="144"/>
        <v/>
      </c>
      <c r="AD133" s="55" t="str">
        <f t="shared" si="145"/>
        <v/>
      </c>
      <c r="AG133" s="55" t="str">
        <f t="shared" si="137"/>
        <v/>
      </c>
      <c r="AH133" s="55" t="str">
        <f t="shared" si="137"/>
        <v/>
      </c>
      <c r="AI133" s="55" t="str">
        <f t="shared" si="137"/>
        <v/>
      </c>
      <c r="AL133" s="55" t="str">
        <f t="shared" ref="AL133:AN196" si="162">IF($V133="","",IF(AND($P133&gt;AL$2,$P133&lt;AL$3),$V133,""))</f>
        <v/>
      </c>
      <c r="AM133" s="55" t="str">
        <f t="shared" si="162"/>
        <v/>
      </c>
      <c r="AN133" s="55" t="str">
        <f t="shared" si="162"/>
        <v/>
      </c>
      <c r="AQ133" s="2" t="str">
        <f t="shared" ref="AQ133:AQ196" si="163">IF(AL133="","",IF(AG133&lt;AL133,"Imput","ICPM"))</f>
        <v/>
      </c>
      <c r="AR133" s="2" t="str">
        <f t="shared" si="146"/>
        <v/>
      </c>
      <c r="AS133" s="2" t="str">
        <f t="shared" si="147"/>
        <v/>
      </c>
      <c r="AV133" s="55" t="str">
        <f t="shared" si="104"/>
        <v/>
      </c>
      <c r="AW133" s="55" t="str">
        <f t="shared" si="105"/>
        <v/>
      </c>
      <c r="AX133" s="55" t="str">
        <f t="shared" si="106"/>
        <v/>
      </c>
      <c r="AY133" s="55" t="str">
        <f t="shared" si="148"/>
        <v/>
      </c>
      <c r="AZ133" s="55" t="str">
        <f t="shared" si="107"/>
        <v/>
      </c>
      <c r="BA133" s="55" t="str">
        <f t="shared" si="149"/>
        <v/>
      </c>
      <c r="BE133" s="55" t="str">
        <f t="shared" si="150"/>
        <v/>
      </c>
      <c r="BF133" s="55" t="str">
        <f t="shared" si="151"/>
        <v/>
      </c>
      <c r="BG133" s="55" t="str">
        <f t="shared" si="152"/>
        <v/>
      </c>
      <c r="BL133" s="2" t="str">
        <f t="shared" ref="BL133:BP148" si="164">IF($S133="","",IF(AND($S133&gt;=BL$2,$S133&lt;=BL$3),$S133,""))</f>
        <v/>
      </c>
      <c r="BM133" s="2" t="str">
        <f t="shared" si="164"/>
        <v/>
      </c>
      <c r="BN133" s="2" t="str">
        <f t="shared" si="164"/>
        <v/>
      </c>
      <c r="BO133" s="2" t="str">
        <f t="shared" si="164"/>
        <v/>
      </c>
      <c r="BP133" s="2" t="str">
        <f t="shared" si="164"/>
        <v/>
      </c>
      <c r="BS133" s="2" t="str">
        <f t="shared" ref="BS133:BW148" si="165">IF($V133="","",IF(AND($V133&gt;=BS$2,$V133&lt;=BS$3),$V133,""))</f>
        <v/>
      </c>
      <c r="BT133" s="2" t="str">
        <f t="shared" si="165"/>
        <v/>
      </c>
      <c r="BU133" s="2" t="str">
        <f t="shared" si="165"/>
        <v/>
      </c>
      <c r="BV133" s="2" t="str">
        <f t="shared" si="165"/>
        <v/>
      </c>
      <c r="BW133" s="2" t="str">
        <f t="shared" si="165"/>
        <v/>
      </c>
      <c r="BZ133" s="2" t="str">
        <f t="shared" ref="BZ133:BZ196" si="166">IF(BL133="","",$X133)</f>
        <v/>
      </c>
      <c r="CA133" s="2" t="str">
        <f t="shared" si="153"/>
        <v/>
      </c>
      <c r="CB133" s="2" t="str">
        <f t="shared" si="154"/>
        <v/>
      </c>
      <c r="CC133" s="2" t="str">
        <f t="shared" si="155"/>
        <v/>
      </c>
      <c r="CD133" s="2" t="str">
        <f t="shared" si="156"/>
        <v/>
      </c>
      <c r="CG133" s="2" t="str">
        <f t="shared" ref="CG133:CG196" si="167">IF(BS133="","",$X133)</f>
        <v/>
      </c>
      <c r="CH133" s="2" t="str">
        <f t="shared" si="157"/>
        <v/>
      </c>
      <c r="CI133" s="2" t="str">
        <f t="shared" si="158"/>
        <v/>
      </c>
      <c r="CJ133" s="2" t="str">
        <f t="shared" si="159"/>
        <v/>
      </c>
      <c r="CK133" s="2" t="str">
        <f t="shared" si="160"/>
        <v/>
      </c>
    </row>
    <row r="134" spans="1:89" s="21" customFormat="1" x14ac:dyDescent="0.25">
      <c r="A134" s="16"/>
      <c r="B134" s="17" t="s">
        <v>26</v>
      </c>
      <c r="C134" s="17">
        <v>19</v>
      </c>
      <c r="D134" s="19">
        <v>41499</v>
      </c>
      <c r="E134" s="17">
        <v>1</v>
      </c>
      <c r="F134" s="19">
        <v>41521</v>
      </c>
      <c r="G134" s="19">
        <v>41534</v>
      </c>
      <c r="H134" s="20">
        <v>0.4</v>
      </c>
      <c r="I134" s="20">
        <v>0.2</v>
      </c>
      <c r="J134" s="20">
        <v>0.2</v>
      </c>
      <c r="K134" s="20">
        <v>0.1</v>
      </c>
      <c r="L134" s="17">
        <v>0.4</v>
      </c>
      <c r="M134" s="17" t="s">
        <v>13</v>
      </c>
      <c r="N134" s="17">
        <v>0</v>
      </c>
      <c r="P134" s="16">
        <f t="shared" si="139"/>
        <v>22</v>
      </c>
      <c r="R134" s="20">
        <f>AVERAGE(H133:H134)</f>
        <v>0.30000000000000004</v>
      </c>
      <c r="S134" s="20">
        <f t="shared" ref="S134:V134" si="168">AVERAGE(I133:I134)</f>
        <v>0.5</v>
      </c>
      <c r="T134" s="20">
        <f t="shared" si="168"/>
        <v>0.4</v>
      </c>
      <c r="U134" s="20">
        <f t="shared" si="168"/>
        <v>0.45</v>
      </c>
      <c r="V134" s="20">
        <f t="shared" si="168"/>
        <v>0.42500000000000004</v>
      </c>
      <c r="X134" s="16">
        <f t="shared" si="161"/>
        <v>0</v>
      </c>
      <c r="Y134" s="65"/>
      <c r="Z134" s="54">
        <f t="shared" si="141"/>
        <v>0.30000000000000004</v>
      </c>
      <c r="AA134" s="54">
        <f t="shared" si="142"/>
        <v>0.5</v>
      </c>
      <c r="AB134" s="54">
        <f t="shared" si="143"/>
        <v>0.4</v>
      </c>
      <c r="AC134" s="54">
        <f t="shared" si="144"/>
        <v>0.45</v>
      </c>
      <c r="AD134" s="54">
        <f t="shared" si="145"/>
        <v>0.42500000000000004</v>
      </c>
      <c r="AF134" s="71"/>
      <c r="AG134" s="54">
        <f t="shared" si="137"/>
        <v>0.5</v>
      </c>
      <c r="AH134" s="54" t="str">
        <f t="shared" si="137"/>
        <v/>
      </c>
      <c r="AI134" s="54" t="str">
        <f t="shared" si="137"/>
        <v/>
      </c>
      <c r="AL134" s="54">
        <f t="shared" si="162"/>
        <v>0.42500000000000004</v>
      </c>
      <c r="AM134" s="54" t="str">
        <f t="shared" si="162"/>
        <v/>
      </c>
      <c r="AN134" s="54" t="str">
        <f t="shared" si="162"/>
        <v/>
      </c>
      <c r="AQ134" s="21" t="str">
        <f t="shared" si="163"/>
        <v>ICPM</v>
      </c>
      <c r="AR134" s="21" t="str">
        <f t="shared" si="146"/>
        <v/>
      </c>
      <c r="AS134" s="21" t="str">
        <f t="shared" si="147"/>
        <v/>
      </c>
      <c r="AT134" s="81"/>
      <c r="AV134" s="54">
        <f t="shared" si="104"/>
        <v>0.5</v>
      </c>
      <c r="AW134" s="54">
        <f t="shared" si="105"/>
        <v>0.42500000000000004</v>
      </c>
      <c r="AX134" s="54" t="str">
        <f t="shared" si="106"/>
        <v/>
      </c>
      <c r="AY134" s="54" t="str">
        <f t="shared" si="148"/>
        <v/>
      </c>
      <c r="AZ134" s="54">
        <f t="shared" si="107"/>
        <v>0.5</v>
      </c>
      <c r="BA134" s="54">
        <f t="shared" si="149"/>
        <v>0.42500000000000004</v>
      </c>
      <c r="BE134" s="54">
        <f t="shared" si="150"/>
        <v>-7.4999999999999956E-2</v>
      </c>
      <c r="BF134" s="54" t="str">
        <f t="shared" si="151"/>
        <v/>
      </c>
      <c r="BG134" s="54">
        <f t="shared" si="152"/>
        <v>-7.4999999999999956E-2</v>
      </c>
      <c r="BI134" s="81"/>
      <c r="BL134" s="21" t="str">
        <f t="shared" si="164"/>
        <v/>
      </c>
      <c r="BM134" s="21" t="str">
        <f t="shared" si="164"/>
        <v/>
      </c>
      <c r="BN134" s="21">
        <f t="shared" si="164"/>
        <v>0.5</v>
      </c>
      <c r="BO134" s="21" t="str">
        <f t="shared" si="164"/>
        <v/>
      </c>
      <c r="BP134" s="21" t="str">
        <f t="shared" si="164"/>
        <v/>
      </c>
      <c r="BS134" s="21" t="str">
        <f t="shared" si="165"/>
        <v/>
      </c>
      <c r="BT134" s="21" t="str">
        <f t="shared" si="165"/>
        <v/>
      </c>
      <c r="BU134" s="21">
        <f t="shared" si="165"/>
        <v>0.42500000000000004</v>
      </c>
      <c r="BV134" s="21" t="str">
        <f t="shared" si="165"/>
        <v/>
      </c>
      <c r="BW134" s="21" t="str">
        <f t="shared" si="165"/>
        <v/>
      </c>
      <c r="BZ134" s="21" t="str">
        <f t="shared" si="166"/>
        <v/>
      </c>
      <c r="CA134" s="21" t="str">
        <f t="shared" si="153"/>
        <v/>
      </c>
      <c r="CB134" s="21">
        <f t="shared" si="154"/>
        <v>0</v>
      </c>
      <c r="CC134" s="21" t="str">
        <f t="shared" si="155"/>
        <v/>
      </c>
      <c r="CD134" s="21" t="str">
        <f t="shared" si="156"/>
        <v/>
      </c>
      <c r="CG134" s="21" t="str">
        <f t="shared" si="167"/>
        <v/>
      </c>
      <c r="CH134" s="21" t="str">
        <f t="shared" si="157"/>
        <v/>
      </c>
      <c r="CI134" s="21">
        <f t="shared" si="158"/>
        <v>0</v>
      </c>
      <c r="CJ134" s="21" t="str">
        <f t="shared" si="159"/>
        <v/>
      </c>
      <c r="CK134" s="21" t="str">
        <f t="shared" si="160"/>
        <v/>
      </c>
    </row>
    <row r="135" spans="1:89" x14ac:dyDescent="0.25">
      <c r="A135" s="1">
        <v>56</v>
      </c>
      <c r="B135" s="3" t="s">
        <v>12</v>
      </c>
      <c r="C135" s="3">
        <v>19</v>
      </c>
      <c r="D135" s="4">
        <v>41499</v>
      </c>
      <c r="E135" s="3">
        <v>2</v>
      </c>
      <c r="F135" s="4">
        <v>41521</v>
      </c>
      <c r="G135" s="4">
        <v>41523</v>
      </c>
      <c r="H135" s="5">
        <v>0.6</v>
      </c>
      <c r="I135" s="5">
        <v>0.8</v>
      </c>
      <c r="J135" s="5">
        <v>0.6</v>
      </c>
      <c r="K135" s="5">
        <v>0.8</v>
      </c>
      <c r="L135" s="3">
        <v>0.66</v>
      </c>
      <c r="M135" s="3" t="s">
        <v>13</v>
      </c>
      <c r="N135" s="3">
        <v>0</v>
      </c>
      <c r="P135" s="1" t="str">
        <f t="shared" si="139"/>
        <v/>
      </c>
      <c r="R135" s="5"/>
      <c r="S135" s="5"/>
      <c r="T135" s="5"/>
      <c r="U135" s="5"/>
      <c r="V135" s="5"/>
      <c r="X135" s="1" t="str">
        <f t="shared" si="161"/>
        <v/>
      </c>
      <c r="Z135" s="55" t="str">
        <f t="shared" si="141"/>
        <v/>
      </c>
      <c r="AA135" s="55" t="str">
        <f t="shared" si="142"/>
        <v/>
      </c>
      <c r="AB135" s="55" t="str">
        <f t="shared" si="143"/>
        <v/>
      </c>
      <c r="AC135" s="55" t="str">
        <f t="shared" si="144"/>
        <v/>
      </c>
      <c r="AD135" s="55" t="str">
        <f t="shared" si="145"/>
        <v/>
      </c>
      <c r="AG135" s="55" t="str">
        <f t="shared" si="137"/>
        <v/>
      </c>
      <c r="AH135" s="55" t="str">
        <f t="shared" si="137"/>
        <v/>
      </c>
      <c r="AI135" s="55" t="str">
        <f t="shared" si="137"/>
        <v/>
      </c>
      <c r="AL135" s="55" t="str">
        <f t="shared" si="162"/>
        <v/>
      </c>
      <c r="AM135" s="55" t="str">
        <f t="shared" si="162"/>
        <v/>
      </c>
      <c r="AN135" s="55" t="str">
        <f t="shared" si="162"/>
        <v/>
      </c>
      <c r="AQ135" s="2" t="str">
        <f t="shared" si="163"/>
        <v/>
      </c>
      <c r="AR135" s="2" t="str">
        <f t="shared" si="146"/>
        <v/>
      </c>
      <c r="AS135" s="2" t="str">
        <f t="shared" si="147"/>
        <v/>
      </c>
      <c r="AV135" s="55" t="str">
        <f t="shared" ref="AV135:AV198" si="169">IF(AA135="","",AA135)</f>
        <v/>
      </c>
      <c r="AW135" s="55" t="str">
        <f t="shared" ref="AW135:AW198" si="170">IF(AD135="","",AD135)</f>
        <v/>
      </c>
      <c r="AX135" s="55" t="str">
        <f t="shared" ref="AX135:AX198" si="171">IF(AV135="","",IF($N135=1,AV135,""))</f>
        <v/>
      </c>
      <c r="AY135" s="55" t="str">
        <f t="shared" si="148"/>
        <v/>
      </c>
      <c r="AZ135" s="55" t="str">
        <f t="shared" ref="AZ135:AZ198" si="172">IF(AV135="","",IF($N135=0,AV135,""))</f>
        <v/>
      </c>
      <c r="BA135" s="55" t="str">
        <f t="shared" si="149"/>
        <v/>
      </c>
      <c r="BE135" s="55" t="str">
        <f t="shared" si="150"/>
        <v/>
      </c>
      <c r="BF135" s="55" t="str">
        <f t="shared" si="151"/>
        <v/>
      </c>
      <c r="BG135" s="55" t="str">
        <f t="shared" si="152"/>
        <v/>
      </c>
      <c r="BL135" s="2" t="str">
        <f t="shared" si="164"/>
        <v/>
      </c>
      <c r="BM135" s="2" t="str">
        <f t="shared" si="164"/>
        <v/>
      </c>
      <c r="BN135" s="2" t="str">
        <f t="shared" si="164"/>
        <v/>
      </c>
      <c r="BO135" s="2" t="str">
        <f t="shared" si="164"/>
        <v/>
      </c>
      <c r="BP135" s="2" t="str">
        <f t="shared" si="164"/>
        <v/>
      </c>
      <c r="BS135" s="2" t="str">
        <f t="shared" si="165"/>
        <v/>
      </c>
      <c r="BT135" s="2" t="str">
        <f t="shared" si="165"/>
        <v/>
      </c>
      <c r="BU135" s="2" t="str">
        <f t="shared" si="165"/>
        <v/>
      </c>
      <c r="BV135" s="2" t="str">
        <f t="shared" si="165"/>
        <v/>
      </c>
      <c r="BW135" s="2" t="str">
        <f t="shared" si="165"/>
        <v/>
      </c>
      <c r="BZ135" s="2" t="str">
        <f t="shared" si="166"/>
        <v/>
      </c>
      <c r="CA135" s="2" t="str">
        <f t="shared" si="153"/>
        <v/>
      </c>
      <c r="CB135" s="2" t="str">
        <f t="shared" si="154"/>
        <v/>
      </c>
      <c r="CC135" s="2" t="str">
        <f t="shared" si="155"/>
        <v/>
      </c>
      <c r="CD135" s="2" t="str">
        <f t="shared" si="156"/>
        <v/>
      </c>
      <c r="CG135" s="2" t="str">
        <f t="shared" si="167"/>
        <v/>
      </c>
      <c r="CH135" s="2" t="str">
        <f t="shared" si="157"/>
        <v/>
      </c>
      <c r="CI135" s="2" t="str">
        <f t="shared" si="158"/>
        <v/>
      </c>
      <c r="CJ135" s="2" t="str">
        <f t="shared" si="159"/>
        <v/>
      </c>
      <c r="CK135" s="2" t="str">
        <f t="shared" si="160"/>
        <v/>
      </c>
    </row>
    <row r="136" spans="1:89" s="14" customFormat="1" ht="15.75" thickBot="1" x14ac:dyDescent="0.3">
      <c r="A136" s="9"/>
      <c r="B136" s="10" t="s">
        <v>26</v>
      </c>
      <c r="C136" s="10">
        <v>19</v>
      </c>
      <c r="D136" s="12">
        <v>41499</v>
      </c>
      <c r="E136" s="10">
        <v>2</v>
      </c>
      <c r="F136" s="12">
        <v>41521</v>
      </c>
      <c r="G136" s="12">
        <v>41534</v>
      </c>
      <c r="H136" s="13">
        <v>0.35</v>
      </c>
      <c r="I136" s="13">
        <v>0.75</v>
      </c>
      <c r="J136" s="13">
        <v>0.75</v>
      </c>
      <c r="K136" s="13">
        <v>0.75</v>
      </c>
      <c r="L136" s="10">
        <v>0.7</v>
      </c>
      <c r="M136" s="10" t="s">
        <v>13</v>
      </c>
      <c r="N136" s="10">
        <v>0</v>
      </c>
      <c r="P136" s="9">
        <f t="shared" si="139"/>
        <v>22</v>
      </c>
      <c r="R136" s="13">
        <f>AVERAGE(H135:H136)</f>
        <v>0.47499999999999998</v>
      </c>
      <c r="S136" s="13">
        <f t="shared" ref="S136:V136" si="173">AVERAGE(I135:I136)</f>
        <v>0.77500000000000002</v>
      </c>
      <c r="T136" s="13">
        <f t="shared" si="173"/>
        <v>0.67500000000000004</v>
      </c>
      <c r="U136" s="13">
        <f t="shared" si="173"/>
        <v>0.77500000000000002</v>
      </c>
      <c r="V136" s="13">
        <f t="shared" si="173"/>
        <v>0.67999999999999994</v>
      </c>
      <c r="X136" s="9">
        <f t="shared" si="161"/>
        <v>0</v>
      </c>
      <c r="Y136" s="45"/>
      <c r="Z136" s="56">
        <f t="shared" si="141"/>
        <v>0.47499999999999998</v>
      </c>
      <c r="AA136" s="56">
        <f t="shared" si="142"/>
        <v>0.77500000000000002</v>
      </c>
      <c r="AB136" s="56">
        <f t="shared" si="143"/>
        <v>0.67500000000000004</v>
      </c>
      <c r="AC136" s="56">
        <f t="shared" si="144"/>
        <v>0.77500000000000002</v>
      </c>
      <c r="AD136" s="56">
        <f t="shared" si="145"/>
        <v>0.67999999999999994</v>
      </c>
      <c r="AF136" s="73"/>
      <c r="AG136" s="56">
        <f t="shared" si="137"/>
        <v>0.77500000000000002</v>
      </c>
      <c r="AH136" s="56" t="str">
        <f t="shared" si="137"/>
        <v/>
      </c>
      <c r="AI136" s="56" t="str">
        <f t="shared" si="137"/>
        <v/>
      </c>
      <c r="AL136" s="56">
        <f t="shared" si="162"/>
        <v>0.67999999999999994</v>
      </c>
      <c r="AM136" s="56" t="str">
        <f t="shared" si="162"/>
        <v/>
      </c>
      <c r="AN136" s="56" t="str">
        <f t="shared" si="162"/>
        <v/>
      </c>
      <c r="AQ136" s="14" t="str">
        <f t="shared" si="163"/>
        <v>ICPM</v>
      </c>
      <c r="AR136" s="14" t="str">
        <f t="shared" si="146"/>
        <v/>
      </c>
      <c r="AS136" s="14" t="str">
        <f t="shared" si="147"/>
        <v/>
      </c>
      <c r="AT136" s="82"/>
      <c r="AV136" s="56">
        <f t="shared" si="169"/>
        <v>0.77500000000000002</v>
      </c>
      <c r="AW136" s="56">
        <f t="shared" si="170"/>
        <v>0.67999999999999994</v>
      </c>
      <c r="AX136" s="56" t="str">
        <f t="shared" si="171"/>
        <v/>
      </c>
      <c r="AY136" s="56" t="str">
        <f t="shared" si="148"/>
        <v/>
      </c>
      <c r="AZ136" s="56">
        <f t="shared" si="172"/>
        <v>0.77500000000000002</v>
      </c>
      <c r="BA136" s="56">
        <f t="shared" si="149"/>
        <v>0.67999999999999994</v>
      </c>
      <c r="BE136" s="56">
        <f t="shared" si="150"/>
        <v>-9.5000000000000084E-2</v>
      </c>
      <c r="BF136" s="56" t="str">
        <f t="shared" si="151"/>
        <v/>
      </c>
      <c r="BG136" s="56">
        <f t="shared" si="152"/>
        <v>-9.5000000000000084E-2</v>
      </c>
      <c r="BI136" s="82"/>
      <c r="BL136" s="14" t="str">
        <f t="shared" si="164"/>
        <v/>
      </c>
      <c r="BM136" s="14" t="str">
        <f t="shared" si="164"/>
        <v/>
      </c>
      <c r="BN136" s="14" t="str">
        <f t="shared" si="164"/>
        <v/>
      </c>
      <c r="BO136" s="14">
        <f t="shared" si="164"/>
        <v>0.77500000000000002</v>
      </c>
      <c r="BP136" s="14" t="str">
        <f t="shared" si="164"/>
        <v/>
      </c>
      <c r="BS136" s="14" t="str">
        <f t="shared" si="165"/>
        <v/>
      </c>
      <c r="BT136" s="14" t="str">
        <f t="shared" si="165"/>
        <v/>
      </c>
      <c r="BU136" s="14" t="str">
        <f t="shared" si="165"/>
        <v/>
      </c>
      <c r="BV136" s="14">
        <f t="shared" si="165"/>
        <v>0.67999999999999994</v>
      </c>
      <c r="BW136" s="14" t="str">
        <f t="shared" si="165"/>
        <v/>
      </c>
      <c r="BZ136" s="14" t="str">
        <f t="shared" si="166"/>
        <v/>
      </c>
      <c r="CA136" s="14" t="str">
        <f t="shared" si="153"/>
        <v/>
      </c>
      <c r="CB136" s="14" t="str">
        <f t="shared" si="154"/>
        <v/>
      </c>
      <c r="CC136" s="14">
        <f t="shared" si="155"/>
        <v>0</v>
      </c>
      <c r="CD136" s="14" t="str">
        <f t="shared" si="156"/>
        <v/>
      </c>
      <c r="CG136" s="14" t="str">
        <f t="shared" si="167"/>
        <v/>
      </c>
      <c r="CH136" s="14" t="str">
        <f t="shared" si="157"/>
        <v/>
      </c>
      <c r="CI136" s="14" t="str">
        <f t="shared" si="158"/>
        <v/>
      </c>
      <c r="CJ136" s="14">
        <f t="shared" si="159"/>
        <v>0</v>
      </c>
      <c r="CK136" s="14" t="str">
        <f t="shared" si="160"/>
        <v/>
      </c>
    </row>
    <row r="137" spans="1:89" x14ac:dyDescent="0.25">
      <c r="A137" s="1">
        <v>57</v>
      </c>
      <c r="B137" s="3" t="s">
        <v>12</v>
      </c>
      <c r="C137" s="3">
        <v>20</v>
      </c>
      <c r="D137" s="4">
        <v>41527</v>
      </c>
      <c r="E137" s="3">
        <v>1</v>
      </c>
      <c r="F137" s="4">
        <v>41547</v>
      </c>
      <c r="G137" s="4">
        <v>41550</v>
      </c>
      <c r="H137" s="5">
        <v>0.2</v>
      </c>
      <c r="I137" s="5">
        <v>0.3</v>
      </c>
      <c r="J137" s="5">
        <v>0.3</v>
      </c>
      <c r="K137" s="5">
        <v>0.3</v>
      </c>
      <c r="L137" s="3">
        <v>0.49</v>
      </c>
      <c r="M137" s="3" t="s">
        <v>13</v>
      </c>
      <c r="N137" s="3">
        <v>1</v>
      </c>
      <c r="P137" s="1" t="str">
        <f t="shared" si="139"/>
        <v/>
      </c>
      <c r="R137" s="5"/>
      <c r="S137" s="5"/>
      <c r="T137" s="5"/>
      <c r="U137" s="5"/>
      <c r="V137" s="5"/>
      <c r="X137" s="1" t="str">
        <f t="shared" si="161"/>
        <v/>
      </c>
      <c r="Z137" s="55" t="str">
        <f t="shared" si="141"/>
        <v/>
      </c>
      <c r="AA137" s="55" t="str">
        <f t="shared" si="142"/>
        <v/>
      </c>
      <c r="AB137" s="55" t="str">
        <f t="shared" si="143"/>
        <v/>
      </c>
      <c r="AC137" s="55" t="str">
        <f t="shared" si="144"/>
        <v/>
      </c>
      <c r="AD137" s="55" t="str">
        <f t="shared" si="145"/>
        <v/>
      </c>
      <c r="AG137" s="55" t="str">
        <f t="shared" si="137"/>
        <v/>
      </c>
      <c r="AH137" s="55" t="str">
        <f t="shared" si="137"/>
        <v/>
      </c>
      <c r="AI137" s="55" t="str">
        <f t="shared" si="137"/>
        <v/>
      </c>
      <c r="AL137" s="55" t="str">
        <f t="shared" si="162"/>
        <v/>
      </c>
      <c r="AM137" s="55" t="str">
        <f t="shared" si="162"/>
        <v/>
      </c>
      <c r="AN137" s="55" t="str">
        <f t="shared" si="162"/>
        <v/>
      </c>
      <c r="AQ137" s="2" t="str">
        <f t="shared" si="163"/>
        <v/>
      </c>
      <c r="AR137" s="2" t="str">
        <f t="shared" si="146"/>
        <v/>
      </c>
      <c r="AS137" s="2" t="str">
        <f t="shared" si="147"/>
        <v/>
      </c>
      <c r="AV137" s="55" t="str">
        <f t="shared" si="169"/>
        <v/>
      </c>
      <c r="AW137" s="55" t="str">
        <f t="shared" si="170"/>
        <v/>
      </c>
      <c r="AX137" s="55" t="str">
        <f t="shared" si="171"/>
        <v/>
      </c>
      <c r="AY137" s="55" t="str">
        <f t="shared" si="148"/>
        <v/>
      </c>
      <c r="AZ137" s="55" t="str">
        <f t="shared" si="172"/>
        <v/>
      </c>
      <c r="BA137" s="55" t="str">
        <f t="shared" si="149"/>
        <v/>
      </c>
      <c r="BE137" s="55" t="str">
        <f t="shared" si="150"/>
        <v/>
      </c>
      <c r="BF137" s="55" t="str">
        <f t="shared" si="151"/>
        <v/>
      </c>
      <c r="BG137" s="55" t="str">
        <f t="shared" si="152"/>
        <v/>
      </c>
      <c r="BL137" s="2" t="str">
        <f t="shared" si="164"/>
        <v/>
      </c>
      <c r="BM137" s="2" t="str">
        <f t="shared" si="164"/>
        <v/>
      </c>
      <c r="BN137" s="2" t="str">
        <f t="shared" si="164"/>
        <v/>
      </c>
      <c r="BO137" s="2" t="str">
        <f t="shared" si="164"/>
        <v/>
      </c>
      <c r="BP137" s="2" t="str">
        <f t="shared" si="164"/>
        <v/>
      </c>
      <c r="BS137" s="2" t="str">
        <f t="shared" si="165"/>
        <v/>
      </c>
      <c r="BT137" s="2" t="str">
        <f t="shared" si="165"/>
        <v/>
      </c>
      <c r="BU137" s="2" t="str">
        <f t="shared" si="165"/>
        <v/>
      </c>
      <c r="BV137" s="2" t="str">
        <f t="shared" si="165"/>
        <v/>
      </c>
      <c r="BW137" s="2" t="str">
        <f t="shared" si="165"/>
        <v/>
      </c>
      <c r="BZ137" s="2" t="str">
        <f t="shared" si="166"/>
        <v/>
      </c>
      <c r="CA137" s="2" t="str">
        <f t="shared" si="153"/>
        <v/>
      </c>
      <c r="CB137" s="2" t="str">
        <f t="shared" si="154"/>
        <v/>
      </c>
      <c r="CC137" s="2" t="str">
        <f t="shared" si="155"/>
        <v/>
      </c>
      <c r="CD137" s="2" t="str">
        <f t="shared" si="156"/>
        <v/>
      </c>
      <c r="CG137" s="2" t="str">
        <f t="shared" si="167"/>
        <v/>
      </c>
      <c r="CH137" s="2" t="str">
        <f t="shared" si="157"/>
        <v/>
      </c>
      <c r="CI137" s="2" t="str">
        <f t="shared" si="158"/>
        <v/>
      </c>
      <c r="CJ137" s="2" t="str">
        <f t="shared" si="159"/>
        <v/>
      </c>
      <c r="CK137" s="2" t="str">
        <f t="shared" si="160"/>
        <v/>
      </c>
    </row>
    <row r="138" spans="1:89" s="21" customFormat="1" x14ac:dyDescent="0.25">
      <c r="A138" s="16"/>
      <c r="B138" s="17" t="s">
        <v>14</v>
      </c>
      <c r="C138" s="17">
        <v>20</v>
      </c>
      <c r="D138" s="19">
        <v>41527</v>
      </c>
      <c r="E138" s="17">
        <v>1</v>
      </c>
      <c r="F138" s="19">
        <v>41547</v>
      </c>
      <c r="G138" s="19">
        <v>41570</v>
      </c>
      <c r="H138" s="20">
        <v>0.6</v>
      </c>
      <c r="I138" s="20">
        <v>0.2</v>
      </c>
      <c r="J138" s="20">
        <v>0.2</v>
      </c>
      <c r="K138" s="20">
        <v>0.25</v>
      </c>
      <c r="L138" s="17">
        <v>0.48</v>
      </c>
      <c r="M138" s="17" t="s">
        <v>13</v>
      </c>
      <c r="N138" s="17">
        <v>1</v>
      </c>
      <c r="P138" s="16">
        <f t="shared" si="139"/>
        <v>20</v>
      </c>
      <c r="R138" s="20">
        <f>AVERAGE(H137:H138)</f>
        <v>0.4</v>
      </c>
      <c r="S138" s="20">
        <f t="shared" ref="S138:V138" si="174">AVERAGE(I137:I138)</f>
        <v>0.25</v>
      </c>
      <c r="T138" s="20">
        <f t="shared" si="174"/>
        <v>0.25</v>
      </c>
      <c r="U138" s="20">
        <f t="shared" si="174"/>
        <v>0.27500000000000002</v>
      </c>
      <c r="V138" s="20">
        <f t="shared" si="174"/>
        <v>0.48499999999999999</v>
      </c>
      <c r="X138" s="16">
        <f t="shared" si="161"/>
        <v>0</v>
      </c>
      <c r="Y138" s="65"/>
      <c r="Z138" s="54">
        <f t="shared" si="141"/>
        <v>0.4</v>
      </c>
      <c r="AA138" s="54">
        <f t="shared" si="142"/>
        <v>0.25</v>
      </c>
      <c r="AB138" s="54">
        <f t="shared" si="143"/>
        <v>0.25</v>
      </c>
      <c r="AC138" s="54">
        <f t="shared" si="144"/>
        <v>0.27500000000000002</v>
      </c>
      <c r="AD138" s="54">
        <f t="shared" si="145"/>
        <v>0.48499999999999999</v>
      </c>
      <c r="AF138" s="71"/>
      <c r="AG138" s="54">
        <f t="shared" si="137"/>
        <v>0.25</v>
      </c>
      <c r="AH138" s="54" t="str">
        <f t="shared" si="137"/>
        <v/>
      </c>
      <c r="AI138" s="54" t="str">
        <f t="shared" si="137"/>
        <v/>
      </c>
      <c r="AL138" s="54">
        <f t="shared" si="162"/>
        <v>0.48499999999999999</v>
      </c>
      <c r="AM138" s="54" t="str">
        <f t="shared" si="162"/>
        <v/>
      </c>
      <c r="AN138" s="54" t="str">
        <f t="shared" si="162"/>
        <v/>
      </c>
      <c r="AQ138" s="21" t="str">
        <f t="shared" si="163"/>
        <v>Imput</v>
      </c>
      <c r="AR138" s="21" t="str">
        <f t="shared" si="146"/>
        <v/>
      </c>
      <c r="AS138" s="21" t="str">
        <f t="shared" si="147"/>
        <v/>
      </c>
      <c r="AT138" s="81"/>
      <c r="AV138" s="54">
        <f t="shared" si="169"/>
        <v>0.25</v>
      </c>
      <c r="AW138" s="54">
        <f t="shared" si="170"/>
        <v>0.48499999999999999</v>
      </c>
      <c r="AX138" s="54">
        <f t="shared" si="171"/>
        <v>0.25</v>
      </c>
      <c r="AY138" s="54">
        <f t="shared" si="148"/>
        <v>0.48499999999999999</v>
      </c>
      <c r="AZ138" s="54" t="str">
        <f t="shared" si="172"/>
        <v/>
      </c>
      <c r="BA138" s="54" t="str">
        <f t="shared" si="149"/>
        <v/>
      </c>
      <c r="BE138" s="54">
        <f t="shared" si="150"/>
        <v>0.23499999999999999</v>
      </c>
      <c r="BF138" s="54">
        <f t="shared" si="151"/>
        <v>0.23499999999999999</v>
      </c>
      <c r="BG138" s="54" t="str">
        <f t="shared" si="152"/>
        <v/>
      </c>
      <c r="BI138" s="81"/>
      <c r="BL138" s="21" t="str">
        <f t="shared" si="164"/>
        <v/>
      </c>
      <c r="BM138" s="21">
        <f t="shared" si="164"/>
        <v>0.25</v>
      </c>
      <c r="BN138" s="21" t="str">
        <f t="shared" si="164"/>
        <v/>
      </c>
      <c r="BO138" s="21" t="str">
        <f t="shared" si="164"/>
        <v/>
      </c>
      <c r="BP138" s="21" t="str">
        <f t="shared" si="164"/>
        <v/>
      </c>
      <c r="BS138" s="21" t="str">
        <f t="shared" si="165"/>
        <v/>
      </c>
      <c r="BT138" s="21" t="str">
        <f t="shared" si="165"/>
        <v/>
      </c>
      <c r="BU138" s="21">
        <f t="shared" si="165"/>
        <v>0.48499999999999999</v>
      </c>
      <c r="BV138" s="21" t="str">
        <f t="shared" si="165"/>
        <v/>
      </c>
      <c r="BW138" s="21" t="str">
        <f t="shared" si="165"/>
        <v/>
      </c>
      <c r="BZ138" s="21" t="str">
        <f t="shared" si="166"/>
        <v/>
      </c>
      <c r="CA138" s="21">
        <f t="shared" si="153"/>
        <v>0</v>
      </c>
      <c r="CB138" s="21" t="str">
        <f t="shared" si="154"/>
        <v/>
      </c>
      <c r="CC138" s="21" t="str">
        <f t="shared" si="155"/>
        <v/>
      </c>
      <c r="CD138" s="21" t="str">
        <f t="shared" si="156"/>
        <v/>
      </c>
      <c r="CG138" s="21" t="str">
        <f t="shared" si="167"/>
        <v/>
      </c>
      <c r="CH138" s="21" t="str">
        <f t="shared" si="157"/>
        <v/>
      </c>
      <c r="CI138" s="21">
        <f t="shared" si="158"/>
        <v>0</v>
      </c>
      <c r="CJ138" s="21" t="str">
        <f t="shared" si="159"/>
        <v/>
      </c>
      <c r="CK138" s="21" t="str">
        <f t="shared" si="160"/>
        <v/>
      </c>
    </row>
    <row r="139" spans="1:89" x14ac:dyDescent="0.25">
      <c r="A139" s="1">
        <v>58</v>
      </c>
      <c r="B139" s="3" t="s">
        <v>12</v>
      </c>
      <c r="C139" s="3">
        <v>20</v>
      </c>
      <c r="D139" s="4">
        <v>41527</v>
      </c>
      <c r="E139" s="3">
        <v>2</v>
      </c>
      <c r="F139" s="4">
        <v>41547</v>
      </c>
      <c r="G139" s="4">
        <v>41550</v>
      </c>
      <c r="H139" s="5">
        <v>0.6</v>
      </c>
      <c r="I139" s="5">
        <v>0.1</v>
      </c>
      <c r="J139" s="5">
        <v>0.1</v>
      </c>
      <c r="K139" s="5">
        <v>0.1</v>
      </c>
      <c r="L139" s="3">
        <v>0.35</v>
      </c>
      <c r="M139" s="3" t="s">
        <v>16</v>
      </c>
      <c r="N139" s="3">
        <v>1</v>
      </c>
      <c r="P139" s="1" t="str">
        <f t="shared" si="139"/>
        <v/>
      </c>
      <c r="R139" s="5"/>
      <c r="S139" s="5"/>
      <c r="T139" s="5"/>
      <c r="U139" s="5"/>
      <c r="V139" s="5"/>
      <c r="X139" s="1" t="str">
        <f t="shared" si="161"/>
        <v/>
      </c>
      <c r="Z139" s="55" t="str">
        <f t="shared" si="141"/>
        <v/>
      </c>
      <c r="AA139" s="55" t="str">
        <f t="shared" si="142"/>
        <v/>
      </c>
      <c r="AB139" s="55" t="str">
        <f t="shared" si="143"/>
        <v/>
      </c>
      <c r="AC139" s="55" t="str">
        <f t="shared" si="144"/>
        <v/>
      </c>
      <c r="AD139" s="55" t="str">
        <f t="shared" si="145"/>
        <v/>
      </c>
      <c r="AG139" s="55" t="str">
        <f t="shared" si="137"/>
        <v/>
      </c>
      <c r="AH139" s="55" t="str">
        <f t="shared" si="137"/>
        <v/>
      </c>
      <c r="AI139" s="55" t="str">
        <f t="shared" si="137"/>
        <v/>
      </c>
      <c r="AL139" s="55" t="str">
        <f t="shared" si="162"/>
        <v/>
      </c>
      <c r="AM139" s="55" t="str">
        <f t="shared" si="162"/>
        <v/>
      </c>
      <c r="AN139" s="55" t="str">
        <f t="shared" si="162"/>
        <v/>
      </c>
      <c r="AQ139" s="2" t="str">
        <f t="shared" si="163"/>
        <v/>
      </c>
      <c r="AR139" s="2" t="str">
        <f t="shared" si="146"/>
        <v/>
      </c>
      <c r="AS139" s="2" t="str">
        <f t="shared" si="147"/>
        <v/>
      </c>
      <c r="AV139" s="55" t="str">
        <f t="shared" si="169"/>
        <v/>
      </c>
      <c r="AW139" s="55" t="str">
        <f t="shared" si="170"/>
        <v/>
      </c>
      <c r="AX139" s="55" t="str">
        <f t="shared" si="171"/>
        <v/>
      </c>
      <c r="AY139" s="55" t="str">
        <f t="shared" si="148"/>
        <v/>
      </c>
      <c r="AZ139" s="55" t="str">
        <f t="shared" si="172"/>
        <v/>
      </c>
      <c r="BA139" s="55" t="str">
        <f t="shared" si="149"/>
        <v/>
      </c>
      <c r="BE139" s="55" t="str">
        <f t="shared" si="150"/>
        <v/>
      </c>
      <c r="BF139" s="55" t="str">
        <f t="shared" si="151"/>
        <v/>
      </c>
      <c r="BG139" s="55" t="str">
        <f t="shared" si="152"/>
        <v/>
      </c>
      <c r="BL139" s="2" t="str">
        <f t="shared" si="164"/>
        <v/>
      </c>
      <c r="BM139" s="2" t="str">
        <f t="shared" si="164"/>
        <v/>
      </c>
      <c r="BN139" s="2" t="str">
        <f t="shared" si="164"/>
        <v/>
      </c>
      <c r="BO139" s="2" t="str">
        <f t="shared" si="164"/>
        <v/>
      </c>
      <c r="BP139" s="2" t="str">
        <f t="shared" si="164"/>
        <v/>
      </c>
      <c r="BS139" s="2" t="str">
        <f t="shared" si="165"/>
        <v/>
      </c>
      <c r="BT139" s="2" t="str">
        <f t="shared" si="165"/>
        <v/>
      </c>
      <c r="BU139" s="2" t="str">
        <f t="shared" si="165"/>
        <v/>
      </c>
      <c r="BV139" s="2" t="str">
        <f t="shared" si="165"/>
        <v/>
      </c>
      <c r="BW139" s="2" t="str">
        <f t="shared" si="165"/>
        <v/>
      </c>
      <c r="BZ139" s="2" t="str">
        <f t="shared" si="166"/>
        <v/>
      </c>
      <c r="CA139" s="2" t="str">
        <f t="shared" si="153"/>
        <v/>
      </c>
      <c r="CB139" s="2" t="str">
        <f t="shared" si="154"/>
        <v/>
      </c>
      <c r="CC139" s="2" t="str">
        <f t="shared" si="155"/>
        <v/>
      </c>
      <c r="CD139" s="2" t="str">
        <f t="shared" si="156"/>
        <v/>
      </c>
      <c r="CG139" s="2" t="str">
        <f t="shared" si="167"/>
        <v/>
      </c>
      <c r="CH139" s="2" t="str">
        <f t="shared" si="157"/>
        <v/>
      </c>
      <c r="CI139" s="2" t="str">
        <f t="shared" si="158"/>
        <v/>
      </c>
      <c r="CJ139" s="2" t="str">
        <f t="shared" si="159"/>
        <v/>
      </c>
      <c r="CK139" s="2" t="str">
        <f t="shared" si="160"/>
        <v/>
      </c>
    </row>
    <row r="140" spans="1:89" s="14" customFormat="1" ht="15.75" thickBot="1" x14ac:dyDescent="0.3">
      <c r="A140" s="9"/>
      <c r="B140" s="10" t="s">
        <v>14</v>
      </c>
      <c r="C140" s="10">
        <v>20</v>
      </c>
      <c r="D140" s="12">
        <v>41527</v>
      </c>
      <c r="E140" s="10">
        <v>2</v>
      </c>
      <c r="F140" s="12">
        <v>41547</v>
      </c>
      <c r="G140" s="12">
        <v>41570</v>
      </c>
      <c r="H140" s="13">
        <v>0.2</v>
      </c>
      <c r="I140" s="13">
        <v>0.05</v>
      </c>
      <c r="J140" s="13">
        <v>0.05</v>
      </c>
      <c r="K140" s="13">
        <v>0.05</v>
      </c>
      <c r="L140" s="10">
        <v>0.35</v>
      </c>
      <c r="M140" s="10" t="s">
        <v>16</v>
      </c>
      <c r="N140" s="10">
        <v>1</v>
      </c>
      <c r="P140" s="9">
        <f t="shared" si="139"/>
        <v>20</v>
      </c>
      <c r="R140" s="13">
        <f>AVERAGE(H139:H140)</f>
        <v>0.4</v>
      </c>
      <c r="S140" s="13">
        <f t="shared" ref="S140:V140" si="175">AVERAGE(I139:I140)</f>
        <v>7.5000000000000011E-2</v>
      </c>
      <c r="T140" s="13">
        <f t="shared" si="175"/>
        <v>7.5000000000000011E-2</v>
      </c>
      <c r="U140" s="13">
        <f t="shared" si="175"/>
        <v>7.5000000000000011E-2</v>
      </c>
      <c r="V140" s="13">
        <f t="shared" si="175"/>
        <v>0.35</v>
      </c>
      <c r="X140" s="9">
        <f t="shared" si="161"/>
        <v>1</v>
      </c>
      <c r="Y140" s="45"/>
      <c r="Z140" s="56">
        <f t="shared" si="141"/>
        <v>0.6</v>
      </c>
      <c r="AA140" s="56">
        <f t="shared" si="142"/>
        <v>0.92500000000000004</v>
      </c>
      <c r="AB140" s="56">
        <f t="shared" si="143"/>
        <v>0.92500000000000004</v>
      </c>
      <c r="AC140" s="56">
        <f t="shared" si="144"/>
        <v>0.92500000000000004</v>
      </c>
      <c r="AD140" s="56">
        <f t="shared" si="145"/>
        <v>0.65</v>
      </c>
      <c r="AF140" s="73"/>
      <c r="AG140" s="56">
        <f t="shared" si="137"/>
        <v>7.5000000000000011E-2</v>
      </c>
      <c r="AH140" s="56" t="str">
        <f t="shared" si="137"/>
        <v/>
      </c>
      <c r="AI140" s="56" t="str">
        <f t="shared" si="137"/>
        <v/>
      </c>
      <c r="AL140" s="56">
        <f t="shared" si="162"/>
        <v>0.35</v>
      </c>
      <c r="AM140" s="56" t="str">
        <f t="shared" si="162"/>
        <v/>
      </c>
      <c r="AN140" s="56" t="str">
        <f t="shared" si="162"/>
        <v/>
      </c>
      <c r="AQ140" s="14" t="str">
        <f t="shared" si="163"/>
        <v>Imput</v>
      </c>
      <c r="AR140" s="14" t="str">
        <f t="shared" si="146"/>
        <v/>
      </c>
      <c r="AS140" s="14" t="str">
        <f t="shared" si="147"/>
        <v/>
      </c>
      <c r="AT140" s="82"/>
      <c r="AV140" s="56">
        <f t="shared" si="169"/>
        <v>0.92500000000000004</v>
      </c>
      <c r="AW140" s="56">
        <f t="shared" si="170"/>
        <v>0.65</v>
      </c>
      <c r="AX140" s="56">
        <f t="shared" si="171"/>
        <v>0.92500000000000004</v>
      </c>
      <c r="AY140" s="56">
        <f t="shared" si="148"/>
        <v>0.65</v>
      </c>
      <c r="AZ140" s="56" t="str">
        <f t="shared" si="172"/>
        <v/>
      </c>
      <c r="BA140" s="56" t="str">
        <f t="shared" si="149"/>
        <v/>
      </c>
      <c r="BE140" s="56">
        <f t="shared" si="150"/>
        <v>-0.27500000000000002</v>
      </c>
      <c r="BF140" s="56">
        <f t="shared" si="151"/>
        <v>-0.27500000000000002</v>
      </c>
      <c r="BG140" s="56" t="str">
        <f t="shared" si="152"/>
        <v/>
      </c>
      <c r="BI140" s="82"/>
      <c r="BL140" s="14">
        <f t="shared" si="164"/>
        <v>7.5000000000000011E-2</v>
      </c>
      <c r="BM140" s="14" t="str">
        <f t="shared" si="164"/>
        <v/>
      </c>
      <c r="BN140" s="14" t="str">
        <f t="shared" si="164"/>
        <v/>
      </c>
      <c r="BO140" s="14" t="str">
        <f t="shared" si="164"/>
        <v/>
      </c>
      <c r="BP140" s="14" t="str">
        <f t="shared" si="164"/>
        <v/>
      </c>
      <c r="BS140" s="14" t="str">
        <f t="shared" si="165"/>
        <v/>
      </c>
      <c r="BT140" s="14">
        <f t="shared" si="165"/>
        <v>0.35</v>
      </c>
      <c r="BU140" s="14" t="str">
        <f t="shared" si="165"/>
        <v/>
      </c>
      <c r="BV140" s="14" t="str">
        <f t="shared" si="165"/>
        <v/>
      </c>
      <c r="BW140" s="14" t="str">
        <f t="shared" si="165"/>
        <v/>
      </c>
      <c r="BZ140" s="14">
        <f t="shared" si="166"/>
        <v>1</v>
      </c>
      <c r="CA140" s="14" t="str">
        <f t="shared" si="153"/>
        <v/>
      </c>
      <c r="CB140" s="14" t="str">
        <f t="shared" si="154"/>
        <v/>
      </c>
      <c r="CC140" s="14" t="str">
        <f t="shared" si="155"/>
        <v/>
      </c>
      <c r="CD140" s="14" t="str">
        <f t="shared" si="156"/>
        <v/>
      </c>
      <c r="CG140" s="14" t="str">
        <f t="shared" si="167"/>
        <v/>
      </c>
      <c r="CH140" s="14">
        <f t="shared" si="157"/>
        <v>1</v>
      </c>
      <c r="CI140" s="14" t="str">
        <f t="shared" si="158"/>
        <v/>
      </c>
      <c r="CJ140" s="14" t="str">
        <f t="shared" si="159"/>
        <v/>
      </c>
      <c r="CK140" s="14" t="str">
        <f t="shared" si="160"/>
        <v/>
      </c>
    </row>
    <row r="141" spans="1:89" x14ac:dyDescent="0.25">
      <c r="A141" s="1">
        <v>59</v>
      </c>
      <c r="B141" s="3" t="s">
        <v>12</v>
      </c>
      <c r="C141" s="3">
        <v>21</v>
      </c>
      <c r="D141" s="4">
        <v>41583</v>
      </c>
      <c r="E141" s="3">
        <v>1</v>
      </c>
      <c r="F141" s="4">
        <v>41607</v>
      </c>
      <c r="G141" s="4">
        <v>41627</v>
      </c>
      <c r="H141" s="5">
        <v>0.6</v>
      </c>
      <c r="I141" s="5">
        <v>0.2</v>
      </c>
      <c r="J141" s="5">
        <v>0.2</v>
      </c>
      <c r="K141" s="5">
        <v>0.3</v>
      </c>
      <c r="L141" s="3">
        <v>0.33</v>
      </c>
      <c r="M141" s="3" t="s">
        <v>13</v>
      </c>
      <c r="N141" s="3">
        <v>0</v>
      </c>
      <c r="P141" s="1" t="str">
        <f t="shared" si="139"/>
        <v/>
      </c>
      <c r="R141" s="5"/>
      <c r="S141" s="5"/>
      <c r="T141" s="5"/>
      <c r="U141" s="5"/>
      <c r="V141" s="5"/>
      <c r="X141" s="1" t="str">
        <f t="shared" si="161"/>
        <v/>
      </c>
      <c r="Z141" s="55" t="str">
        <f t="shared" si="141"/>
        <v/>
      </c>
      <c r="AA141" s="55" t="str">
        <f t="shared" si="142"/>
        <v/>
      </c>
      <c r="AB141" s="55" t="str">
        <f t="shared" si="143"/>
        <v/>
      </c>
      <c r="AC141" s="55" t="str">
        <f t="shared" si="144"/>
        <v/>
      </c>
      <c r="AD141" s="55" t="str">
        <f t="shared" si="145"/>
        <v/>
      </c>
      <c r="AG141" s="55" t="str">
        <f t="shared" si="137"/>
        <v/>
      </c>
      <c r="AH141" s="55" t="str">
        <f t="shared" si="137"/>
        <v/>
      </c>
      <c r="AI141" s="55" t="str">
        <f t="shared" si="137"/>
        <v/>
      </c>
      <c r="AL141" s="55" t="str">
        <f t="shared" si="162"/>
        <v/>
      </c>
      <c r="AM141" s="55" t="str">
        <f t="shared" si="162"/>
        <v/>
      </c>
      <c r="AN141" s="55" t="str">
        <f t="shared" si="162"/>
        <v/>
      </c>
      <c r="AQ141" s="2" t="str">
        <f t="shared" si="163"/>
        <v/>
      </c>
      <c r="AR141" s="2" t="str">
        <f t="shared" si="146"/>
        <v/>
      </c>
      <c r="AS141" s="2" t="str">
        <f t="shared" si="147"/>
        <v/>
      </c>
      <c r="AV141" s="55" t="str">
        <f t="shared" si="169"/>
        <v/>
      </c>
      <c r="AW141" s="55" t="str">
        <f t="shared" si="170"/>
        <v/>
      </c>
      <c r="AX141" s="55" t="str">
        <f t="shared" si="171"/>
        <v/>
      </c>
      <c r="AY141" s="55" t="str">
        <f t="shared" si="148"/>
        <v/>
      </c>
      <c r="AZ141" s="55" t="str">
        <f t="shared" si="172"/>
        <v/>
      </c>
      <c r="BA141" s="55" t="str">
        <f t="shared" si="149"/>
        <v/>
      </c>
      <c r="BE141" s="55" t="str">
        <f t="shared" si="150"/>
        <v/>
      </c>
      <c r="BF141" s="55" t="str">
        <f t="shared" si="151"/>
        <v/>
      </c>
      <c r="BG141" s="55" t="str">
        <f t="shared" si="152"/>
        <v/>
      </c>
      <c r="BL141" s="2" t="str">
        <f t="shared" si="164"/>
        <v/>
      </c>
      <c r="BM141" s="2" t="str">
        <f t="shared" si="164"/>
        <v/>
      </c>
      <c r="BN141" s="2" t="str">
        <f t="shared" si="164"/>
        <v/>
      </c>
      <c r="BO141" s="2" t="str">
        <f t="shared" si="164"/>
        <v/>
      </c>
      <c r="BP141" s="2" t="str">
        <f t="shared" si="164"/>
        <v/>
      </c>
      <c r="BS141" s="2" t="str">
        <f t="shared" si="165"/>
        <v/>
      </c>
      <c r="BT141" s="2" t="str">
        <f t="shared" si="165"/>
        <v/>
      </c>
      <c r="BU141" s="2" t="str">
        <f t="shared" si="165"/>
        <v/>
      </c>
      <c r="BV141" s="2" t="str">
        <f t="shared" si="165"/>
        <v/>
      </c>
      <c r="BW141" s="2" t="str">
        <f t="shared" si="165"/>
        <v/>
      </c>
      <c r="BZ141" s="2" t="str">
        <f t="shared" si="166"/>
        <v/>
      </c>
      <c r="CA141" s="2" t="str">
        <f t="shared" si="153"/>
        <v/>
      </c>
      <c r="CB141" s="2" t="str">
        <f t="shared" si="154"/>
        <v/>
      </c>
      <c r="CC141" s="2" t="str">
        <f t="shared" si="155"/>
        <v/>
      </c>
      <c r="CD141" s="2" t="str">
        <f t="shared" si="156"/>
        <v/>
      </c>
      <c r="CG141" s="2" t="str">
        <f t="shared" si="167"/>
        <v/>
      </c>
      <c r="CH141" s="2" t="str">
        <f t="shared" si="157"/>
        <v/>
      </c>
      <c r="CI141" s="2" t="str">
        <f t="shared" si="158"/>
        <v/>
      </c>
      <c r="CJ141" s="2" t="str">
        <f t="shared" si="159"/>
        <v/>
      </c>
      <c r="CK141" s="2" t="str">
        <f t="shared" si="160"/>
        <v/>
      </c>
    </row>
    <row r="142" spans="1:89" x14ac:dyDescent="0.25">
      <c r="B142" s="3" t="s">
        <v>14</v>
      </c>
      <c r="C142" s="3">
        <v>21</v>
      </c>
      <c r="D142" s="4">
        <v>41583</v>
      </c>
      <c r="E142" s="3">
        <v>1</v>
      </c>
      <c r="F142" s="4">
        <v>41607</v>
      </c>
      <c r="G142" s="4">
        <v>41638</v>
      </c>
      <c r="H142" s="5">
        <v>0.2</v>
      </c>
      <c r="I142" s="5">
        <v>0.05</v>
      </c>
      <c r="J142" s="5">
        <v>0.05</v>
      </c>
      <c r="K142" s="5">
        <v>0.05</v>
      </c>
      <c r="L142" s="3">
        <v>0.31</v>
      </c>
      <c r="M142" s="3" t="s">
        <v>13</v>
      </c>
      <c r="N142" s="3">
        <v>0</v>
      </c>
      <c r="P142" s="1" t="str">
        <f t="shared" si="139"/>
        <v/>
      </c>
      <c r="R142" s="5"/>
      <c r="S142" s="5"/>
      <c r="T142" s="5"/>
      <c r="U142" s="5"/>
      <c r="V142" s="5"/>
      <c r="X142" s="1" t="str">
        <f t="shared" si="161"/>
        <v/>
      </c>
      <c r="Z142" s="55" t="str">
        <f t="shared" si="141"/>
        <v/>
      </c>
      <c r="AA142" s="55" t="str">
        <f t="shared" si="142"/>
        <v/>
      </c>
      <c r="AB142" s="55" t="str">
        <f t="shared" si="143"/>
        <v/>
      </c>
      <c r="AC142" s="55" t="str">
        <f t="shared" si="144"/>
        <v/>
      </c>
      <c r="AD142" s="55" t="str">
        <f t="shared" si="145"/>
        <v/>
      </c>
      <c r="AG142" s="55" t="str">
        <f t="shared" si="137"/>
        <v/>
      </c>
      <c r="AH142" s="55" t="str">
        <f t="shared" si="137"/>
        <v/>
      </c>
      <c r="AI142" s="55" t="str">
        <f t="shared" si="137"/>
        <v/>
      </c>
      <c r="AL142" s="55" t="str">
        <f t="shared" si="162"/>
        <v/>
      </c>
      <c r="AM142" s="55" t="str">
        <f t="shared" si="162"/>
        <v/>
      </c>
      <c r="AN142" s="55" t="str">
        <f t="shared" si="162"/>
        <v/>
      </c>
      <c r="AQ142" s="2" t="str">
        <f t="shared" si="163"/>
        <v/>
      </c>
      <c r="AR142" s="2" t="str">
        <f t="shared" si="146"/>
        <v/>
      </c>
      <c r="AS142" s="2" t="str">
        <f t="shared" si="147"/>
        <v/>
      </c>
      <c r="AV142" s="55" t="str">
        <f t="shared" si="169"/>
        <v/>
      </c>
      <c r="AW142" s="55" t="str">
        <f t="shared" si="170"/>
        <v/>
      </c>
      <c r="AX142" s="55" t="str">
        <f t="shared" si="171"/>
        <v/>
      </c>
      <c r="AY142" s="55" t="str">
        <f t="shared" si="148"/>
        <v/>
      </c>
      <c r="AZ142" s="55" t="str">
        <f t="shared" si="172"/>
        <v/>
      </c>
      <c r="BA142" s="55" t="str">
        <f t="shared" si="149"/>
        <v/>
      </c>
      <c r="BE142" s="55" t="str">
        <f t="shared" si="150"/>
        <v/>
      </c>
      <c r="BF142" s="55" t="str">
        <f t="shared" si="151"/>
        <v/>
      </c>
      <c r="BG142" s="55" t="str">
        <f t="shared" si="152"/>
        <v/>
      </c>
      <c r="BL142" s="2" t="str">
        <f t="shared" si="164"/>
        <v/>
      </c>
      <c r="BM142" s="2" t="str">
        <f t="shared" si="164"/>
        <v/>
      </c>
      <c r="BN142" s="2" t="str">
        <f t="shared" si="164"/>
        <v/>
      </c>
      <c r="BO142" s="2" t="str">
        <f t="shared" si="164"/>
        <v/>
      </c>
      <c r="BP142" s="2" t="str">
        <f t="shared" si="164"/>
        <v/>
      </c>
      <c r="BS142" s="2" t="str">
        <f t="shared" si="165"/>
        <v/>
      </c>
      <c r="BT142" s="2" t="str">
        <f t="shared" si="165"/>
        <v/>
      </c>
      <c r="BU142" s="2" t="str">
        <f t="shared" si="165"/>
        <v/>
      </c>
      <c r="BV142" s="2" t="str">
        <f t="shared" si="165"/>
        <v/>
      </c>
      <c r="BW142" s="2" t="str">
        <f t="shared" si="165"/>
        <v/>
      </c>
      <c r="BZ142" s="2" t="str">
        <f t="shared" si="166"/>
        <v/>
      </c>
      <c r="CA142" s="2" t="str">
        <f t="shared" si="153"/>
        <v/>
      </c>
      <c r="CB142" s="2" t="str">
        <f t="shared" si="154"/>
        <v/>
      </c>
      <c r="CC142" s="2" t="str">
        <f t="shared" si="155"/>
        <v/>
      </c>
      <c r="CD142" s="2" t="str">
        <f t="shared" si="156"/>
        <v/>
      </c>
      <c r="CG142" s="2" t="str">
        <f t="shared" si="167"/>
        <v/>
      </c>
      <c r="CH142" s="2" t="str">
        <f t="shared" si="157"/>
        <v/>
      </c>
      <c r="CI142" s="2" t="str">
        <f t="shared" si="158"/>
        <v/>
      </c>
      <c r="CJ142" s="2" t="str">
        <f t="shared" si="159"/>
        <v/>
      </c>
      <c r="CK142" s="2" t="str">
        <f t="shared" si="160"/>
        <v/>
      </c>
    </row>
    <row r="143" spans="1:89" x14ac:dyDescent="0.25">
      <c r="B143" s="3" t="s">
        <v>26</v>
      </c>
      <c r="C143" s="3">
        <v>21</v>
      </c>
      <c r="D143" s="4">
        <v>41583</v>
      </c>
      <c r="E143" s="3">
        <v>1</v>
      </c>
      <c r="F143" s="4">
        <v>41607</v>
      </c>
      <c r="G143" s="4">
        <v>41626</v>
      </c>
      <c r="H143" s="5">
        <v>0.3</v>
      </c>
      <c r="I143" s="5">
        <v>0.05</v>
      </c>
      <c r="J143" s="5">
        <v>0.05</v>
      </c>
      <c r="K143" s="5">
        <v>0.01</v>
      </c>
      <c r="L143" s="3">
        <v>0.33</v>
      </c>
      <c r="M143" s="3" t="s">
        <v>13</v>
      </c>
      <c r="N143" s="3">
        <v>0</v>
      </c>
      <c r="P143" s="1" t="str">
        <f t="shared" si="139"/>
        <v/>
      </c>
      <c r="R143" s="5"/>
      <c r="S143" s="5"/>
      <c r="T143" s="5"/>
      <c r="U143" s="5"/>
      <c r="V143" s="5"/>
      <c r="X143" s="1" t="str">
        <f t="shared" si="161"/>
        <v/>
      </c>
      <c r="Z143" s="55" t="str">
        <f t="shared" si="141"/>
        <v/>
      </c>
      <c r="AA143" s="55" t="str">
        <f t="shared" si="142"/>
        <v/>
      </c>
      <c r="AB143" s="55" t="str">
        <f t="shared" si="143"/>
        <v/>
      </c>
      <c r="AC143" s="55" t="str">
        <f t="shared" si="144"/>
        <v/>
      </c>
      <c r="AD143" s="55" t="str">
        <f t="shared" si="145"/>
        <v/>
      </c>
      <c r="AG143" s="55" t="str">
        <f t="shared" si="137"/>
        <v/>
      </c>
      <c r="AH143" s="55" t="str">
        <f t="shared" si="137"/>
        <v/>
      </c>
      <c r="AI143" s="55" t="str">
        <f t="shared" si="137"/>
        <v/>
      </c>
      <c r="AL143" s="55" t="str">
        <f t="shared" si="162"/>
        <v/>
      </c>
      <c r="AM143" s="55" t="str">
        <f t="shared" si="162"/>
        <v/>
      </c>
      <c r="AN143" s="55" t="str">
        <f t="shared" si="162"/>
        <v/>
      </c>
      <c r="AQ143" s="2" t="str">
        <f t="shared" si="163"/>
        <v/>
      </c>
      <c r="AR143" s="2" t="str">
        <f t="shared" si="146"/>
        <v/>
      </c>
      <c r="AS143" s="2" t="str">
        <f t="shared" si="147"/>
        <v/>
      </c>
      <c r="AV143" s="55" t="str">
        <f t="shared" si="169"/>
        <v/>
      </c>
      <c r="AW143" s="55" t="str">
        <f t="shared" si="170"/>
        <v/>
      </c>
      <c r="AX143" s="55" t="str">
        <f t="shared" si="171"/>
        <v/>
      </c>
      <c r="AY143" s="55" t="str">
        <f t="shared" si="148"/>
        <v/>
      </c>
      <c r="AZ143" s="55" t="str">
        <f t="shared" si="172"/>
        <v/>
      </c>
      <c r="BA143" s="55" t="str">
        <f t="shared" si="149"/>
        <v/>
      </c>
      <c r="BE143" s="55" t="str">
        <f t="shared" si="150"/>
        <v/>
      </c>
      <c r="BF143" s="55" t="str">
        <f t="shared" si="151"/>
        <v/>
      </c>
      <c r="BG143" s="55" t="str">
        <f t="shared" si="152"/>
        <v/>
      </c>
      <c r="BL143" s="2" t="str">
        <f t="shared" si="164"/>
        <v/>
      </c>
      <c r="BM143" s="2" t="str">
        <f t="shared" si="164"/>
        <v/>
      </c>
      <c r="BN143" s="2" t="str">
        <f t="shared" si="164"/>
        <v/>
      </c>
      <c r="BO143" s="2" t="str">
        <f t="shared" si="164"/>
        <v/>
      </c>
      <c r="BP143" s="2" t="str">
        <f t="shared" si="164"/>
        <v/>
      </c>
      <c r="BS143" s="2" t="str">
        <f t="shared" si="165"/>
        <v/>
      </c>
      <c r="BT143" s="2" t="str">
        <f t="shared" si="165"/>
        <v/>
      </c>
      <c r="BU143" s="2" t="str">
        <f t="shared" si="165"/>
        <v/>
      </c>
      <c r="BV143" s="2" t="str">
        <f t="shared" si="165"/>
        <v/>
      </c>
      <c r="BW143" s="2" t="str">
        <f t="shared" si="165"/>
        <v/>
      </c>
      <c r="BZ143" s="2" t="str">
        <f t="shared" si="166"/>
        <v/>
      </c>
      <c r="CA143" s="2" t="str">
        <f t="shared" si="153"/>
        <v/>
      </c>
      <c r="CB143" s="2" t="str">
        <f t="shared" si="154"/>
        <v/>
      </c>
      <c r="CC143" s="2" t="str">
        <f t="shared" si="155"/>
        <v/>
      </c>
      <c r="CD143" s="2" t="str">
        <f t="shared" si="156"/>
        <v/>
      </c>
      <c r="CG143" s="2" t="str">
        <f t="shared" si="167"/>
        <v/>
      </c>
      <c r="CH143" s="2" t="str">
        <f t="shared" si="157"/>
        <v/>
      </c>
      <c r="CI143" s="2" t="str">
        <f t="shared" si="158"/>
        <v/>
      </c>
      <c r="CJ143" s="2" t="str">
        <f t="shared" si="159"/>
        <v/>
      </c>
      <c r="CK143" s="2" t="str">
        <f t="shared" si="160"/>
        <v/>
      </c>
    </row>
    <row r="144" spans="1:89" s="14" customFormat="1" ht="15.75" thickBot="1" x14ac:dyDescent="0.3">
      <c r="A144" s="9"/>
      <c r="B144" s="10" t="s">
        <v>28</v>
      </c>
      <c r="C144" s="10">
        <v>21</v>
      </c>
      <c r="D144" s="12">
        <v>41583</v>
      </c>
      <c r="E144" s="10">
        <v>1</v>
      </c>
      <c r="F144" s="12">
        <v>41607</v>
      </c>
      <c r="G144" s="12">
        <v>41628</v>
      </c>
      <c r="H144" s="13">
        <v>0.2</v>
      </c>
      <c r="I144" s="13">
        <v>0.15</v>
      </c>
      <c r="J144" s="13">
        <v>0.13</v>
      </c>
      <c r="K144" s="13">
        <v>0.13</v>
      </c>
      <c r="L144" s="10">
        <v>0.32</v>
      </c>
      <c r="M144" s="10" t="s">
        <v>13</v>
      </c>
      <c r="N144" s="10">
        <v>0</v>
      </c>
      <c r="P144" s="9">
        <f t="shared" si="139"/>
        <v>24</v>
      </c>
      <c r="R144" s="13">
        <f>AVERAGE(H141:H144)</f>
        <v>0.32500000000000001</v>
      </c>
      <c r="S144" s="13">
        <f t="shared" ref="S144:V144" si="176">AVERAGE(I141:I144)</f>
        <v>0.11249999999999999</v>
      </c>
      <c r="T144" s="13">
        <f t="shared" si="176"/>
        <v>0.1075</v>
      </c>
      <c r="U144" s="13">
        <f t="shared" si="176"/>
        <v>0.1225</v>
      </c>
      <c r="V144" s="13">
        <f t="shared" si="176"/>
        <v>0.32250000000000001</v>
      </c>
      <c r="X144" s="9">
        <f t="shared" si="161"/>
        <v>0</v>
      </c>
      <c r="Y144" s="45"/>
      <c r="Z144" s="56">
        <f t="shared" si="141"/>
        <v>0.32500000000000001</v>
      </c>
      <c r="AA144" s="56">
        <f t="shared" si="142"/>
        <v>0.11249999999999999</v>
      </c>
      <c r="AB144" s="56">
        <f t="shared" si="143"/>
        <v>0.1075</v>
      </c>
      <c r="AC144" s="56">
        <f t="shared" si="144"/>
        <v>0.1225</v>
      </c>
      <c r="AD144" s="56">
        <f t="shared" si="145"/>
        <v>0.32250000000000001</v>
      </c>
      <c r="AF144" s="73"/>
      <c r="AG144" s="56">
        <f t="shared" si="137"/>
        <v>0.11249999999999999</v>
      </c>
      <c r="AH144" s="56" t="str">
        <f t="shared" si="137"/>
        <v/>
      </c>
      <c r="AI144" s="56" t="str">
        <f t="shared" si="137"/>
        <v/>
      </c>
      <c r="AL144" s="56">
        <f t="shared" si="162"/>
        <v>0.32250000000000001</v>
      </c>
      <c r="AM144" s="56" t="str">
        <f t="shared" si="162"/>
        <v/>
      </c>
      <c r="AN144" s="56" t="str">
        <f t="shared" si="162"/>
        <v/>
      </c>
      <c r="AQ144" s="14" t="str">
        <f t="shared" si="163"/>
        <v>Imput</v>
      </c>
      <c r="AR144" s="14" t="str">
        <f t="shared" si="146"/>
        <v/>
      </c>
      <c r="AS144" s="14" t="str">
        <f t="shared" si="147"/>
        <v/>
      </c>
      <c r="AT144" s="82"/>
      <c r="AV144" s="56">
        <f t="shared" si="169"/>
        <v>0.11249999999999999</v>
      </c>
      <c r="AW144" s="56">
        <f t="shared" si="170"/>
        <v>0.32250000000000001</v>
      </c>
      <c r="AX144" s="56" t="str">
        <f t="shared" si="171"/>
        <v/>
      </c>
      <c r="AY144" s="56" t="str">
        <f t="shared" si="148"/>
        <v/>
      </c>
      <c r="AZ144" s="56">
        <f t="shared" si="172"/>
        <v>0.11249999999999999</v>
      </c>
      <c r="BA144" s="56">
        <f t="shared" si="149"/>
        <v>0.32250000000000001</v>
      </c>
      <c r="BE144" s="56">
        <f t="shared" si="150"/>
        <v>0.21000000000000002</v>
      </c>
      <c r="BF144" s="56" t="str">
        <f t="shared" si="151"/>
        <v/>
      </c>
      <c r="BG144" s="56">
        <f t="shared" si="152"/>
        <v>0.21000000000000002</v>
      </c>
      <c r="BI144" s="82"/>
      <c r="BL144" s="14">
        <f t="shared" si="164"/>
        <v>0.11249999999999999</v>
      </c>
      <c r="BM144" s="14" t="str">
        <f t="shared" si="164"/>
        <v/>
      </c>
      <c r="BN144" s="14" t="str">
        <f t="shared" si="164"/>
        <v/>
      </c>
      <c r="BO144" s="14" t="str">
        <f t="shared" si="164"/>
        <v/>
      </c>
      <c r="BP144" s="14" t="str">
        <f t="shared" si="164"/>
        <v/>
      </c>
      <c r="BS144" s="14" t="str">
        <f t="shared" si="165"/>
        <v/>
      </c>
      <c r="BT144" s="14">
        <f t="shared" si="165"/>
        <v>0.32250000000000001</v>
      </c>
      <c r="BU144" s="14" t="str">
        <f t="shared" si="165"/>
        <v/>
      </c>
      <c r="BV144" s="14" t="str">
        <f t="shared" si="165"/>
        <v/>
      </c>
      <c r="BW144" s="14" t="str">
        <f t="shared" si="165"/>
        <v/>
      </c>
      <c r="BZ144" s="14">
        <f t="shared" si="166"/>
        <v>0</v>
      </c>
      <c r="CA144" s="14" t="str">
        <f t="shared" si="153"/>
        <v/>
      </c>
      <c r="CB144" s="14" t="str">
        <f t="shared" si="154"/>
        <v/>
      </c>
      <c r="CC144" s="14" t="str">
        <f t="shared" si="155"/>
        <v/>
      </c>
      <c r="CD144" s="14" t="str">
        <f t="shared" si="156"/>
        <v/>
      </c>
      <c r="CG144" s="14" t="str">
        <f t="shared" si="167"/>
        <v/>
      </c>
      <c r="CH144" s="14">
        <f t="shared" si="157"/>
        <v>0</v>
      </c>
      <c r="CI144" s="14" t="str">
        <f t="shared" si="158"/>
        <v/>
      </c>
      <c r="CJ144" s="14" t="str">
        <f t="shared" si="159"/>
        <v/>
      </c>
      <c r="CK144" s="14" t="str">
        <f t="shared" si="160"/>
        <v/>
      </c>
    </row>
    <row r="145" spans="1:89" x14ac:dyDescent="0.25">
      <c r="A145" s="1">
        <v>60</v>
      </c>
      <c r="B145" s="3" t="s">
        <v>12</v>
      </c>
      <c r="C145" s="3">
        <v>22</v>
      </c>
      <c r="D145" s="4">
        <v>41579</v>
      </c>
      <c r="E145" s="3">
        <v>1</v>
      </c>
      <c r="F145" s="4">
        <v>41607</v>
      </c>
      <c r="G145" s="4">
        <v>41627</v>
      </c>
      <c r="H145" s="5">
        <v>0.3</v>
      </c>
      <c r="I145" s="5">
        <v>0.8</v>
      </c>
      <c r="J145" s="5">
        <v>0.6</v>
      </c>
      <c r="K145" s="5">
        <v>0.5</v>
      </c>
      <c r="L145" s="3">
        <v>0.27</v>
      </c>
      <c r="M145" s="3" t="s">
        <v>13</v>
      </c>
      <c r="N145" s="3">
        <v>0</v>
      </c>
      <c r="P145" s="1" t="str">
        <f t="shared" si="139"/>
        <v/>
      </c>
      <c r="R145" s="5"/>
      <c r="S145" s="5"/>
      <c r="T145" s="5"/>
      <c r="U145" s="5"/>
      <c r="V145" s="5"/>
      <c r="X145" s="1" t="str">
        <f t="shared" si="161"/>
        <v/>
      </c>
      <c r="Z145" s="55" t="str">
        <f t="shared" si="141"/>
        <v/>
      </c>
      <c r="AA145" s="55" t="str">
        <f t="shared" si="142"/>
        <v/>
      </c>
      <c r="AB145" s="55" t="str">
        <f t="shared" si="143"/>
        <v/>
      </c>
      <c r="AC145" s="55" t="str">
        <f t="shared" si="144"/>
        <v/>
      </c>
      <c r="AD145" s="55" t="str">
        <f t="shared" si="145"/>
        <v/>
      </c>
      <c r="AG145" s="55" t="str">
        <f t="shared" si="137"/>
        <v/>
      </c>
      <c r="AH145" s="55" t="str">
        <f t="shared" si="137"/>
        <v/>
      </c>
      <c r="AI145" s="55" t="str">
        <f t="shared" si="137"/>
        <v/>
      </c>
      <c r="AL145" s="55" t="str">
        <f t="shared" si="162"/>
        <v/>
      </c>
      <c r="AM145" s="55" t="str">
        <f t="shared" si="162"/>
        <v/>
      </c>
      <c r="AN145" s="55" t="str">
        <f t="shared" si="162"/>
        <v/>
      </c>
      <c r="AQ145" s="2" t="str">
        <f t="shared" si="163"/>
        <v/>
      </c>
      <c r="AR145" s="2" t="str">
        <f t="shared" si="146"/>
        <v/>
      </c>
      <c r="AS145" s="2" t="str">
        <f t="shared" si="147"/>
        <v/>
      </c>
      <c r="AV145" s="55" t="str">
        <f t="shared" si="169"/>
        <v/>
      </c>
      <c r="AW145" s="55" t="str">
        <f t="shared" si="170"/>
        <v/>
      </c>
      <c r="AX145" s="55" t="str">
        <f t="shared" si="171"/>
        <v/>
      </c>
      <c r="AY145" s="55" t="str">
        <f t="shared" si="148"/>
        <v/>
      </c>
      <c r="AZ145" s="55" t="str">
        <f t="shared" si="172"/>
        <v/>
      </c>
      <c r="BA145" s="55" t="str">
        <f t="shared" si="149"/>
        <v/>
      </c>
      <c r="BE145" s="55" t="str">
        <f t="shared" si="150"/>
        <v/>
      </c>
      <c r="BF145" s="55" t="str">
        <f t="shared" si="151"/>
        <v/>
      </c>
      <c r="BG145" s="55" t="str">
        <f t="shared" si="152"/>
        <v/>
      </c>
      <c r="BL145" s="2" t="str">
        <f t="shared" si="164"/>
        <v/>
      </c>
      <c r="BM145" s="2" t="str">
        <f t="shared" si="164"/>
        <v/>
      </c>
      <c r="BN145" s="2" t="str">
        <f t="shared" si="164"/>
        <v/>
      </c>
      <c r="BO145" s="2" t="str">
        <f t="shared" si="164"/>
        <v/>
      </c>
      <c r="BP145" s="2" t="str">
        <f t="shared" si="164"/>
        <v/>
      </c>
      <c r="BS145" s="2" t="str">
        <f t="shared" si="165"/>
        <v/>
      </c>
      <c r="BT145" s="2" t="str">
        <f t="shared" si="165"/>
        <v/>
      </c>
      <c r="BU145" s="2" t="str">
        <f t="shared" si="165"/>
        <v/>
      </c>
      <c r="BV145" s="2" t="str">
        <f t="shared" si="165"/>
        <v/>
      </c>
      <c r="BW145" s="2" t="str">
        <f t="shared" si="165"/>
        <v/>
      </c>
      <c r="BZ145" s="2" t="str">
        <f t="shared" si="166"/>
        <v/>
      </c>
      <c r="CA145" s="2" t="str">
        <f t="shared" si="153"/>
        <v/>
      </c>
      <c r="CB145" s="2" t="str">
        <f t="shared" si="154"/>
        <v/>
      </c>
      <c r="CC145" s="2" t="str">
        <f t="shared" si="155"/>
        <v/>
      </c>
      <c r="CD145" s="2" t="str">
        <f t="shared" si="156"/>
        <v/>
      </c>
      <c r="CG145" s="2" t="str">
        <f t="shared" si="167"/>
        <v/>
      </c>
      <c r="CH145" s="2" t="str">
        <f t="shared" si="157"/>
        <v/>
      </c>
      <c r="CI145" s="2" t="str">
        <f t="shared" si="158"/>
        <v/>
      </c>
      <c r="CJ145" s="2" t="str">
        <f t="shared" si="159"/>
        <v/>
      </c>
      <c r="CK145" s="2" t="str">
        <f t="shared" si="160"/>
        <v/>
      </c>
    </row>
    <row r="146" spans="1:89" x14ac:dyDescent="0.25">
      <c r="B146" s="3" t="s">
        <v>14</v>
      </c>
      <c r="C146" s="3">
        <v>22</v>
      </c>
      <c r="D146" s="4">
        <v>41579</v>
      </c>
      <c r="E146" s="3">
        <v>1</v>
      </c>
      <c r="F146" s="4">
        <v>41607</v>
      </c>
      <c r="G146" s="4">
        <v>41638</v>
      </c>
      <c r="H146" s="5">
        <v>0.4</v>
      </c>
      <c r="I146" s="5">
        <v>0.7</v>
      </c>
      <c r="J146" s="5">
        <v>0.2</v>
      </c>
      <c r="K146" s="5">
        <v>0.3</v>
      </c>
      <c r="L146" s="3">
        <v>0.22</v>
      </c>
      <c r="M146" s="3" t="s">
        <v>13</v>
      </c>
      <c r="N146" s="3">
        <v>0</v>
      </c>
      <c r="P146" s="1" t="str">
        <f t="shared" si="139"/>
        <v/>
      </c>
      <c r="R146" s="5"/>
      <c r="S146" s="5"/>
      <c r="T146" s="5"/>
      <c r="U146" s="5"/>
      <c r="V146" s="5"/>
      <c r="X146" s="1" t="str">
        <f t="shared" si="161"/>
        <v/>
      </c>
      <c r="Z146" s="55" t="str">
        <f t="shared" si="141"/>
        <v/>
      </c>
      <c r="AA146" s="55" t="str">
        <f t="shared" si="142"/>
        <v/>
      </c>
      <c r="AB146" s="55" t="str">
        <f t="shared" si="143"/>
        <v/>
      </c>
      <c r="AC146" s="55" t="str">
        <f t="shared" si="144"/>
        <v/>
      </c>
      <c r="AD146" s="55" t="str">
        <f t="shared" si="145"/>
        <v/>
      </c>
      <c r="AG146" s="55" t="str">
        <f t="shared" si="137"/>
        <v/>
      </c>
      <c r="AH146" s="55" t="str">
        <f t="shared" si="137"/>
        <v/>
      </c>
      <c r="AI146" s="55" t="str">
        <f t="shared" si="137"/>
        <v/>
      </c>
      <c r="AL146" s="55" t="str">
        <f t="shared" si="162"/>
        <v/>
      </c>
      <c r="AM146" s="55" t="str">
        <f t="shared" si="162"/>
        <v/>
      </c>
      <c r="AN146" s="55" t="str">
        <f t="shared" si="162"/>
        <v/>
      </c>
      <c r="AQ146" s="2" t="str">
        <f t="shared" si="163"/>
        <v/>
      </c>
      <c r="AR146" s="2" t="str">
        <f t="shared" si="146"/>
        <v/>
      </c>
      <c r="AS146" s="2" t="str">
        <f t="shared" si="147"/>
        <v/>
      </c>
      <c r="AV146" s="55" t="str">
        <f t="shared" si="169"/>
        <v/>
      </c>
      <c r="AW146" s="55" t="str">
        <f t="shared" si="170"/>
        <v/>
      </c>
      <c r="AX146" s="55" t="str">
        <f t="shared" si="171"/>
        <v/>
      </c>
      <c r="AY146" s="55" t="str">
        <f t="shared" si="148"/>
        <v/>
      </c>
      <c r="AZ146" s="55" t="str">
        <f t="shared" si="172"/>
        <v/>
      </c>
      <c r="BA146" s="55" t="str">
        <f t="shared" si="149"/>
        <v/>
      </c>
      <c r="BE146" s="55" t="str">
        <f t="shared" si="150"/>
        <v/>
      </c>
      <c r="BF146" s="55" t="str">
        <f t="shared" si="151"/>
        <v/>
      </c>
      <c r="BG146" s="55" t="str">
        <f t="shared" si="152"/>
        <v/>
      </c>
      <c r="BL146" s="2" t="str">
        <f t="shared" si="164"/>
        <v/>
      </c>
      <c r="BM146" s="2" t="str">
        <f t="shared" si="164"/>
        <v/>
      </c>
      <c r="BN146" s="2" t="str">
        <f t="shared" si="164"/>
        <v/>
      </c>
      <c r="BO146" s="2" t="str">
        <f t="shared" si="164"/>
        <v/>
      </c>
      <c r="BP146" s="2" t="str">
        <f t="shared" si="164"/>
        <v/>
      </c>
      <c r="BS146" s="2" t="str">
        <f t="shared" si="165"/>
        <v/>
      </c>
      <c r="BT146" s="2" t="str">
        <f t="shared" si="165"/>
        <v/>
      </c>
      <c r="BU146" s="2" t="str">
        <f t="shared" si="165"/>
        <v/>
      </c>
      <c r="BV146" s="2" t="str">
        <f t="shared" si="165"/>
        <v/>
      </c>
      <c r="BW146" s="2" t="str">
        <f t="shared" si="165"/>
        <v/>
      </c>
      <c r="BZ146" s="2" t="str">
        <f t="shared" si="166"/>
        <v/>
      </c>
      <c r="CA146" s="2" t="str">
        <f t="shared" si="153"/>
        <v/>
      </c>
      <c r="CB146" s="2" t="str">
        <f t="shared" si="154"/>
        <v/>
      </c>
      <c r="CC146" s="2" t="str">
        <f t="shared" si="155"/>
        <v/>
      </c>
      <c r="CD146" s="2" t="str">
        <f t="shared" si="156"/>
        <v/>
      </c>
      <c r="CG146" s="2" t="str">
        <f t="shared" si="167"/>
        <v/>
      </c>
      <c r="CH146" s="2" t="str">
        <f t="shared" si="157"/>
        <v/>
      </c>
      <c r="CI146" s="2" t="str">
        <f t="shared" si="158"/>
        <v/>
      </c>
      <c r="CJ146" s="2" t="str">
        <f t="shared" si="159"/>
        <v/>
      </c>
      <c r="CK146" s="2" t="str">
        <f t="shared" si="160"/>
        <v/>
      </c>
    </row>
    <row r="147" spans="1:89" x14ac:dyDescent="0.25">
      <c r="B147" s="3" t="s">
        <v>26</v>
      </c>
      <c r="C147" s="3">
        <v>22</v>
      </c>
      <c r="D147" s="4">
        <v>41579</v>
      </c>
      <c r="E147" s="3">
        <v>1</v>
      </c>
      <c r="F147" s="4">
        <v>41607</v>
      </c>
      <c r="G147" s="4">
        <v>41626</v>
      </c>
      <c r="H147" s="5">
        <v>1</v>
      </c>
      <c r="I147" s="5">
        <v>0.95</v>
      </c>
      <c r="J147" s="5">
        <v>1</v>
      </c>
      <c r="K147" s="5">
        <v>1</v>
      </c>
      <c r="L147" s="3">
        <v>0.25</v>
      </c>
      <c r="M147" s="3" t="s">
        <v>13</v>
      </c>
      <c r="N147" s="3">
        <v>0</v>
      </c>
      <c r="P147" s="1" t="str">
        <f t="shared" si="139"/>
        <v/>
      </c>
      <c r="R147" s="5"/>
      <c r="S147" s="5"/>
      <c r="T147" s="5"/>
      <c r="U147" s="5"/>
      <c r="V147" s="5"/>
      <c r="X147" s="1" t="str">
        <f t="shared" si="161"/>
        <v/>
      </c>
      <c r="Z147" s="55" t="str">
        <f t="shared" si="141"/>
        <v/>
      </c>
      <c r="AA147" s="55" t="str">
        <f t="shared" si="142"/>
        <v/>
      </c>
      <c r="AB147" s="55" t="str">
        <f t="shared" si="143"/>
        <v/>
      </c>
      <c r="AC147" s="55" t="str">
        <f t="shared" si="144"/>
        <v/>
      </c>
      <c r="AD147" s="55" t="str">
        <f t="shared" si="145"/>
        <v/>
      </c>
      <c r="AG147" s="55" t="str">
        <f t="shared" ref="AG147:AI166" si="177">IF($S147="","",IF(AND($P147&gt;AG$2,$P147&lt;AG$3),$S147,""))</f>
        <v/>
      </c>
      <c r="AH147" s="55" t="str">
        <f t="shared" si="177"/>
        <v/>
      </c>
      <c r="AI147" s="55" t="str">
        <f t="shared" si="177"/>
        <v/>
      </c>
      <c r="AL147" s="55" t="str">
        <f t="shared" si="162"/>
        <v/>
      </c>
      <c r="AM147" s="55" t="str">
        <f t="shared" si="162"/>
        <v/>
      </c>
      <c r="AN147" s="55" t="str">
        <f t="shared" si="162"/>
        <v/>
      </c>
      <c r="AQ147" s="2" t="str">
        <f t="shared" si="163"/>
        <v/>
      </c>
      <c r="AR147" s="2" t="str">
        <f t="shared" si="146"/>
        <v/>
      </c>
      <c r="AS147" s="2" t="str">
        <f t="shared" si="147"/>
        <v/>
      </c>
      <c r="AV147" s="55" t="str">
        <f t="shared" si="169"/>
        <v/>
      </c>
      <c r="AW147" s="55" t="str">
        <f t="shared" si="170"/>
        <v/>
      </c>
      <c r="AX147" s="55" t="str">
        <f t="shared" si="171"/>
        <v/>
      </c>
      <c r="AY147" s="55" t="str">
        <f t="shared" si="148"/>
        <v/>
      </c>
      <c r="AZ147" s="55" t="str">
        <f t="shared" si="172"/>
        <v/>
      </c>
      <c r="BA147" s="55" t="str">
        <f t="shared" si="149"/>
        <v/>
      </c>
      <c r="BE147" s="55" t="str">
        <f t="shared" si="150"/>
        <v/>
      </c>
      <c r="BF147" s="55" t="str">
        <f t="shared" si="151"/>
        <v/>
      </c>
      <c r="BG147" s="55" t="str">
        <f t="shared" si="152"/>
        <v/>
      </c>
      <c r="BL147" s="2" t="str">
        <f t="shared" si="164"/>
        <v/>
      </c>
      <c r="BM147" s="2" t="str">
        <f t="shared" si="164"/>
        <v/>
      </c>
      <c r="BN147" s="2" t="str">
        <f t="shared" si="164"/>
        <v/>
      </c>
      <c r="BO147" s="2" t="str">
        <f t="shared" si="164"/>
        <v/>
      </c>
      <c r="BP147" s="2" t="str">
        <f t="shared" si="164"/>
        <v/>
      </c>
      <c r="BS147" s="2" t="str">
        <f t="shared" si="165"/>
        <v/>
      </c>
      <c r="BT147" s="2" t="str">
        <f t="shared" si="165"/>
        <v/>
      </c>
      <c r="BU147" s="2" t="str">
        <f t="shared" si="165"/>
        <v/>
      </c>
      <c r="BV147" s="2" t="str">
        <f t="shared" si="165"/>
        <v/>
      </c>
      <c r="BW147" s="2" t="str">
        <f t="shared" si="165"/>
        <v/>
      </c>
      <c r="BZ147" s="2" t="str">
        <f t="shared" si="166"/>
        <v/>
      </c>
      <c r="CA147" s="2" t="str">
        <f t="shared" si="153"/>
        <v/>
      </c>
      <c r="CB147" s="2" t="str">
        <f t="shared" si="154"/>
        <v/>
      </c>
      <c r="CC147" s="2" t="str">
        <f t="shared" si="155"/>
        <v/>
      </c>
      <c r="CD147" s="2" t="str">
        <f t="shared" si="156"/>
        <v/>
      </c>
      <c r="CG147" s="2" t="str">
        <f t="shared" si="167"/>
        <v/>
      </c>
      <c r="CH147" s="2" t="str">
        <f t="shared" si="157"/>
        <v/>
      </c>
      <c r="CI147" s="2" t="str">
        <f t="shared" si="158"/>
        <v/>
      </c>
      <c r="CJ147" s="2" t="str">
        <f t="shared" si="159"/>
        <v/>
      </c>
      <c r="CK147" s="2" t="str">
        <f t="shared" si="160"/>
        <v/>
      </c>
    </row>
    <row r="148" spans="1:89" s="14" customFormat="1" ht="15.75" thickBot="1" x14ac:dyDescent="0.3">
      <c r="A148" s="9"/>
      <c r="B148" s="10" t="s">
        <v>28</v>
      </c>
      <c r="C148" s="10">
        <v>22</v>
      </c>
      <c r="D148" s="12">
        <v>41579</v>
      </c>
      <c r="E148" s="10">
        <v>1</v>
      </c>
      <c r="F148" s="12">
        <v>41607</v>
      </c>
      <c r="G148" s="12">
        <v>41628</v>
      </c>
      <c r="H148" s="13">
        <v>0.25</v>
      </c>
      <c r="I148" s="13">
        <v>0.4</v>
      </c>
      <c r="J148" s="13">
        <v>0.4</v>
      </c>
      <c r="K148" s="13">
        <v>0.4</v>
      </c>
      <c r="L148" s="10">
        <v>0.25</v>
      </c>
      <c r="M148" s="10" t="s">
        <v>13</v>
      </c>
      <c r="N148" s="10">
        <v>0</v>
      </c>
      <c r="P148" s="9">
        <f t="shared" si="139"/>
        <v>28</v>
      </c>
      <c r="R148" s="13">
        <f>AVERAGE(H145:H148)</f>
        <v>0.48749999999999999</v>
      </c>
      <c r="S148" s="13">
        <f t="shared" ref="S148:V148" si="178">AVERAGE(I145:I148)</f>
        <v>0.71250000000000002</v>
      </c>
      <c r="T148" s="13">
        <f t="shared" si="178"/>
        <v>0.55000000000000004</v>
      </c>
      <c r="U148" s="13">
        <f t="shared" si="178"/>
        <v>0.55000000000000004</v>
      </c>
      <c r="V148" s="13">
        <f t="shared" si="178"/>
        <v>0.2475</v>
      </c>
      <c r="X148" s="9">
        <f t="shared" si="161"/>
        <v>0</v>
      </c>
      <c r="Y148" s="45"/>
      <c r="Z148" s="56">
        <f t="shared" si="141"/>
        <v>0.48749999999999999</v>
      </c>
      <c r="AA148" s="56">
        <f t="shared" si="142"/>
        <v>0.71250000000000002</v>
      </c>
      <c r="AB148" s="56">
        <f t="shared" si="143"/>
        <v>0.55000000000000004</v>
      </c>
      <c r="AC148" s="56">
        <f t="shared" si="144"/>
        <v>0.55000000000000004</v>
      </c>
      <c r="AD148" s="56">
        <f t="shared" si="145"/>
        <v>0.2475</v>
      </c>
      <c r="AF148" s="73"/>
      <c r="AG148" s="56">
        <f t="shared" si="177"/>
        <v>0.71250000000000002</v>
      </c>
      <c r="AH148" s="56" t="str">
        <f t="shared" si="177"/>
        <v/>
      </c>
      <c r="AI148" s="56" t="str">
        <f t="shared" si="177"/>
        <v/>
      </c>
      <c r="AL148" s="56">
        <f t="shared" si="162"/>
        <v>0.2475</v>
      </c>
      <c r="AM148" s="56" t="str">
        <f t="shared" si="162"/>
        <v/>
      </c>
      <c r="AN148" s="56" t="str">
        <f t="shared" si="162"/>
        <v/>
      </c>
      <c r="AQ148" s="14" t="str">
        <f t="shared" si="163"/>
        <v>ICPM</v>
      </c>
      <c r="AR148" s="14" t="str">
        <f t="shared" si="146"/>
        <v/>
      </c>
      <c r="AS148" s="14" t="str">
        <f t="shared" si="147"/>
        <v/>
      </c>
      <c r="AT148" s="82"/>
      <c r="AV148" s="56">
        <f t="shared" si="169"/>
        <v>0.71250000000000002</v>
      </c>
      <c r="AW148" s="56">
        <f t="shared" si="170"/>
        <v>0.2475</v>
      </c>
      <c r="AX148" s="56" t="str">
        <f t="shared" si="171"/>
        <v/>
      </c>
      <c r="AY148" s="56" t="str">
        <f t="shared" si="148"/>
        <v/>
      </c>
      <c r="AZ148" s="56">
        <f t="shared" si="172"/>
        <v>0.71250000000000002</v>
      </c>
      <c r="BA148" s="56">
        <f t="shared" si="149"/>
        <v>0.2475</v>
      </c>
      <c r="BE148" s="56">
        <f t="shared" si="150"/>
        <v>-0.46500000000000002</v>
      </c>
      <c r="BF148" s="56" t="str">
        <f t="shared" si="151"/>
        <v/>
      </c>
      <c r="BG148" s="56">
        <f t="shared" si="152"/>
        <v>-0.46500000000000002</v>
      </c>
      <c r="BI148" s="82"/>
      <c r="BL148" s="14" t="str">
        <f t="shared" si="164"/>
        <v/>
      </c>
      <c r="BM148" s="14" t="str">
        <f t="shared" si="164"/>
        <v/>
      </c>
      <c r="BN148" s="14" t="str">
        <f t="shared" si="164"/>
        <v/>
      </c>
      <c r="BO148" s="14">
        <f t="shared" si="164"/>
        <v>0.71250000000000002</v>
      </c>
      <c r="BP148" s="14" t="str">
        <f t="shared" si="164"/>
        <v/>
      </c>
      <c r="BS148" s="14" t="str">
        <f t="shared" si="165"/>
        <v/>
      </c>
      <c r="BT148" s="14">
        <f t="shared" si="165"/>
        <v>0.2475</v>
      </c>
      <c r="BU148" s="14" t="str">
        <f t="shared" si="165"/>
        <v/>
      </c>
      <c r="BV148" s="14" t="str">
        <f t="shared" si="165"/>
        <v/>
      </c>
      <c r="BW148" s="14" t="str">
        <f t="shared" si="165"/>
        <v/>
      </c>
      <c r="BZ148" s="14" t="str">
        <f t="shared" si="166"/>
        <v/>
      </c>
      <c r="CA148" s="14" t="str">
        <f t="shared" si="153"/>
        <v/>
      </c>
      <c r="CB148" s="14" t="str">
        <f t="shared" si="154"/>
        <v/>
      </c>
      <c r="CC148" s="14">
        <f t="shared" si="155"/>
        <v>0</v>
      </c>
      <c r="CD148" s="14" t="str">
        <f t="shared" si="156"/>
        <v/>
      </c>
      <c r="CG148" s="14" t="str">
        <f t="shared" si="167"/>
        <v/>
      </c>
      <c r="CH148" s="14">
        <f t="shared" si="157"/>
        <v>0</v>
      </c>
      <c r="CI148" s="14" t="str">
        <f t="shared" si="158"/>
        <v/>
      </c>
      <c r="CJ148" s="14" t="str">
        <f t="shared" si="159"/>
        <v/>
      </c>
      <c r="CK148" s="14" t="str">
        <f t="shared" si="160"/>
        <v/>
      </c>
    </row>
    <row r="149" spans="1:89" x14ac:dyDescent="0.25">
      <c r="A149" s="1">
        <v>61</v>
      </c>
      <c r="B149" s="3" t="s">
        <v>12</v>
      </c>
      <c r="C149" s="3">
        <v>23</v>
      </c>
      <c r="D149" s="4">
        <v>41563</v>
      </c>
      <c r="E149" s="3">
        <v>1</v>
      </c>
      <c r="F149" s="4">
        <v>41611</v>
      </c>
      <c r="G149" s="4">
        <v>41628</v>
      </c>
      <c r="H149" s="5">
        <v>0.3</v>
      </c>
      <c r="I149" s="5">
        <v>0.5</v>
      </c>
      <c r="J149" s="5">
        <v>0.5</v>
      </c>
      <c r="K149" s="5">
        <v>0.5</v>
      </c>
      <c r="L149" s="3">
        <v>0.74</v>
      </c>
      <c r="M149" s="3" t="s">
        <v>16</v>
      </c>
      <c r="N149" s="3">
        <v>1</v>
      </c>
      <c r="P149" s="1" t="str">
        <f t="shared" si="139"/>
        <v/>
      </c>
      <c r="R149" s="5"/>
      <c r="S149" s="5"/>
      <c r="T149" s="5"/>
      <c r="U149" s="5"/>
      <c r="V149" s="5"/>
      <c r="X149" s="1" t="str">
        <f t="shared" si="161"/>
        <v/>
      </c>
      <c r="Z149" s="55" t="str">
        <f t="shared" si="141"/>
        <v/>
      </c>
      <c r="AA149" s="55" t="str">
        <f t="shared" si="142"/>
        <v/>
      </c>
      <c r="AB149" s="55" t="str">
        <f t="shared" si="143"/>
        <v/>
      </c>
      <c r="AC149" s="55" t="str">
        <f t="shared" si="144"/>
        <v/>
      </c>
      <c r="AD149" s="55" t="str">
        <f t="shared" si="145"/>
        <v/>
      </c>
      <c r="AG149" s="55" t="str">
        <f t="shared" si="177"/>
        <v/>
      </c>
      <c r="AH149" s="55" t="str">
        <f t="shared" si="177"/>
        <v/>
      </c>
      <c r="AI149" s="55" t="str">
        <f t="shared" si="177"/>
        <v/>
      </c>
      <c r="AL149" s="55" t="str">
        <f t="shared" si="162"/>
        <v/>
      </c>
      <c r="AM149" s="55" t="str">
        <f t="shared" si="162"/>
        <v/>
      </c>
      <c r="AN149" s="55" t="str">
        <f t="shared" si="162"/>
        <v/>
      </c>
      <c r="AQ149" s="2" t="str">
        <f t="shared" si="163"/>
        <v/>
      </c>
      <c r="AR149" s="2" t="str">
        <f t="shared" si="146"/>
        <v/>
      </c>
      <c r="AS149" s="2" t="str">
        <f t="shared" si="147"/>
        <v/>
      </c>
      <c r="AV149" s="55" t="str">
        <f t="shared" si="169"/>
        <v/>
      </c>
      <c r="AW149" s="55" t="str">
        <f t="shared" si="170"/>
        <v/>
      </c>
      <c r="AX149" s="55" t="str">
        <f t="shared" si="171"/>
        <v/>
      </c>
      <c r="AY149" s="55" t="str">
        <f t="shared" si="148"/>
        <v/>
      </c>
      <c r="AZ149" s="55" t="str">
        <f t="shared" si="172"/>
        <v/>
      </c>
      <c r="BA149" s="55" t="str">
        <f t="shared" si="149"/>
        <v/>
      </c>
      <c r="BE149" s="55" t="str">
        <f t="shared" si="150"/>
        <v/>
      </c>
      <c r="BF149" s="55" t="str">
        <f t="shared" si="151"/>
        <v/>
      </c>
      <c r="BG149" s="55" t="str">
        <f t="shared" si="152"/>
        <v/>
      </c>
      <c r="BL149" s="2" t="str">
        <f t="shared" ref="BL149:BP164" si="179">IF($S149="","",IF(AND($S149&gt;=BL$2,$S149&lt;=BL$3),$S149,""))</f>
        <v/>
      </c>
      <c r="BM149" s="2" t="str">
        <f t="shared" si="179"/>
        <v/>
      </c>
      <c r="BN149" s="2" t="str">
        <f t="shared" si="179"/>
        <v/>
      </c>
      <c r="BO149" s="2" t="str">
        <f t="shared" si="179"/>
        <v/>
      </c>
      <c r="BP149" s="2" t="str">
        <f t="shared" si="179"/>
        <v/>
      </c>
      <c r="BS149" s="2" t="str">
        <f t="shared" ref="BS149:BW164" si="180">IF($V149="","",IF(AND($V149&gt;=BS$2,$V149&lt;=BS$3),$V149,""))</f>
        <v/>
      </c>
      <c r="BT149" s="2" t="str">
        <f t="shared" si="180"/>
        <v/>
      </c>
      <c r="BU149" s="2" t="str">
        <f t="shared" si="180"/>
        <v/>
      </c>
      <c r="BV149" s="2" t="str">
        <f t="shared" si="180"/>
        <v/>
      </c>
      <c r="BW149" s="2" t="str">
        <f t="shared" si="180"/>
        <v/>
      </c>
      <c r="BZ149" s="2" t="str">
        <f t="shared" si="166"/>
        <v/>
      </c>
      <c r="CA149" s="2" t="str">
        <f t="shared" si="153"/>
        <v/>
      </c>
      <c r="CB149" s="2" t="str">
        <f t="shared" si="154"/>
        <v/>
      </c>
      <c r="CC149" s="2" t="str">
        <f t="shared" si="155"/>
        <v/>
      </c>
      <c r="CD149" s="2" t="str">
        <f t="shared" si="156"/>
        <v/>
      </c>
      <c r="CG149" s="2" t="str">
        <f t="shared" si="167"/>
        <v/>
      </c>
      <c r="CH149" s="2" t="str">
        <f t="shared" si="157"/>
        <v/>
      </c>
      <c r="CI149" s="2" t="str">
        <f t="shared" si="158"/>
        <v/>
      </c>
      <c r="CJ149" s="2" t="str">
        <f t="shared" si="159"/>
        <v/>
      </c>
      <c r="CK149" s="2" t="str">
        <f t="shared" si="160"/>
        <v/>
      </c>
    </row>
    <row r="150" spans="1:89" x14ac:dyDescent="0.25">
      <c r="B150" s="3" t="s">
        <v>14</v>
      </c>
      <c r="C150" s="3">
        <v>23</v>
      </c>
      <c r="D150" s="4">
        <v>41563</v>
      </c>
      <c r="E150" s="3">
        <v>1</v>
      </c>
      <c r="F150" s="4">
        <v>41611</v>
      </c>
      <c r="G150" s="4">
        <v>41634</v>
      </c>
      <c r="H150" s="5">
        <v>0.25</v>
      </c>
      <c r="I150" s="5">
        <v>0.8</v>
      </c>
      <c r="J150" s="5">
        <v>0.9</v>
      </c>
      <c r="K150" s="5">
        <v>0.8</v>
      </c>
      <c r="L150" s="3">
        <v>0.74</v>
      </c>
      <c r="M150" s="3" t="s">
        <v>16</v>
      </c>
      <c r="N150" s="3">
        <v>1</v>
      </c>
      <c r="P150" s="1" t="str">
        <f t="shared" si="139"/>
        <v/>
      </c>
      <c r="R150" s="5"/>
      <c r="S150" s="5"/>
      <c r="T150" s="5"/>
      <c r="U150" s="5"/>
      <c r="V150" s="5"/>
      <c r="X150" s="1" t="str">
        <f t="shared" si="161"/>
        <v/>
      </c>
      <c r="Z150" s="55" t="str">
        <f t="shared" si="141"/>
        <v/>
      </c>
      <c r="AA150" s="55" t="str">
        <f t="shared" si="142"/>
        <v/>
      </c>
      <c r="AB150" s="55" t="str">
        <f t="shared" si="143"/>
        <v/>
      </c>
      <c r="AC150" s="55" t="str">
        <f t="shared" si="144"/>
        <v/>
      </c>
      <c r="AD150" s="55" t="str">
        <f t="shared" si="145"/>
        <v/>
      </c>
      <c r="AG150" s="55" t="str">
        <f t="shared" si="177"/>
        <v/>
      </c>
      <c r="AH150" s="55" t="str">
        <f t="shared" si="177"/>
        <v/>
      </c>
      <c r="AI150" s="55" t="str">
        <f t="shared" si="177"/>
        <v/>
      </c>
      <c r="AL150" s="55" t="str">
        <f t="shared" si="162"/>
        <v/>
      </c>
      <c r="AM150" s="55" t="str">
        <f t="shared" si="162"/>
        <v/>
      </c>
      <c r="AN150" s="55" t="str">
        <f t="shared" si="162"/>
        <v/>
      </c>
      <c r="AQ150" s="2" t="str">
        <f t="shared" si="163"/>
        <v/>
      </c>
      <c r="AR150" s="2" t="str">
        <f t="shared" si="146"/>
        <v/>
      </c>
      <c r="AS150" s="2" t="str">
        <f t="shared" si="147"/>
        <v/>
      </c>
      <c r="AV150" s="55" t="str">
        <f t="shared" si="169"/>
        <v/>
      </c>
      <c r="AW150" s="55" t="str">
        <f t="shared" si="170"/>
        <v/>
      </c>
      <c r="AX150" s="55" t="str">
        <f t="shared" si="171"/>
        <v/>
      </c>
      <c r="AY150" s="55" t="str">
        <f t="shared" si="148"/>
        <v/>
      </c>
      <c r="AZ150" s="55" t="str">
        <f t="shared" si="172"/>
        <v/>
      </c>
      <c r="BA150" s="55" t="str">
        <f t="shared" si="149"/>
        <v/>
      </c>
      <c r="BE150" s="55" t="str">
        <f t="shared" si="150"/>
        <v/>
      </c>
      <c r="BF150" s="55" t="str">
        <f t="shared" si="151"/>
        <v/>
      </c>
      <c r="BG150" s="55" t="str">
        <f t="shared" si="152"/>
        <v/>
      </c>
      <c r="BL150" s="2" t="str">
        <f t="shared" si="179"/>
        <v/>
      </c>
      <c r="BM150" s="2" t="str">
        <f t="shared" si="179"/>
        <v/>
      </c>
      <c r="BN150" s="2" t="str">
        <f t="shared" si="179"/>
        <v/>
      </c>
      <c r="BO150" s="2" t="str">
        <f t="shared" si="179"/>
        <v/>
      </c>
      <c r="BP150" s="2" t="str">
        <f t="shared" si="179"/>
        <v/>
      </c>
      <c r="BS150" s="2" t="str">
        <f t="shared" si="180"/>
        <v/>
      </c>
      <c r="BT150" s="2" t="str">
        <f t="shared" si="180"/>
        <v/>
      </c>
      <c r="BU150" s="2" t="str">
        <f t="shared" si="180"/>
        <v/>
      </c>
      <c r="BV150" s="2" t="str">
        <f t="shared" si="180"/>
        <v/>
      </c>
      <c r="BW150" s="2" t="str">
        <f t="shared" si="180"/>
        <v/>
      </c>
      <c r="BZ150" s="2" t="str">
        <f t="shared" si="166"/>
        <v/>
      </c>
      <c r="CA150" s="2" t="str">
        <f t="shared" si="153"/>
        <v/>
      </c>
      <c r="CB150" s="2" t="str">
        <f t="shared" si="154"/>
        <v/>
      </c>
      <c r="CC150" s="2" t="str">
        <f t="shared" si="155"/>
        <v/>
      </c>
      <c r="CD150" s="2" t="str">
        <f t="shared" si="156"/>
        <v/>
      </c>
      <c r="CG150" s="2" t="str">
        <f t="shared" si="167"/>
        <v/>
      </c>
      <c r="CH150" s="2" t="str">
        <f t="shared" si="157"/>
        <v/>
      </c>
      <c r="CI150" s="2" t="str">
        <f t="shared" si="158"/>
        <v/>
      </c>
      <c r="CJ150" s="2" t="str">
        <f t="shared" si="159"/>
        <v/>
      </c>
      <c r="CK150" s="2" t="str">
        <f t="shared" si="160"/>
        <v/>
      </c>
    </row>
    <row r="151" spans="1:89" x14ac:dyDescent="0.25">
      <c r="B151" s="3" t="s">
        <v>26</v>
      </c>
      <c r="C151" s="3">
        <v>23</v>
      </c>
      <c r="D151" s="4">
        <v>41563</v>
      </c>
      <c r="E151" s="3">
        <v>1</v>
      </c>
      <c r="F151" s="4">
        <v>41611</v>
      </c>
      <c r="G151" s="4">
        <v>41625</v>
      </c>
      <c r="H151" s="5">
        <v>0.2</v>
      </c>
      <c r="I151" s="5">
        <v>0.99</v>
      </c>
      <c r="J151" s="5">
        <v>1</v>
      </c>
      <c r="K151" s="5">
        <v>1</v>
      </c>
      <c r="L151" s="3">
        <v>0.73</v>
      </c>
      <c r="M151" s="3" t="s">
        <v>16</v>
      </c>
      <c r="N151" s="3">
        <v>1</v>
      </c>
      <c r="P151" s="1" t="str">
        <f t="shared" si="139"/>
        <v/>
      </c>
      <c r="R151" s="5"/>
      <c r="S151" s="5"/>
      <c r="T151" s="5"/>
      <c r="U151" s="5"/>
      <c r="V151" s="5"/>
      <c r="X151" s="1" t="str">
        <f t="shared" si="161"/>
        <v/>
      </c>
      <c r="Z151" s="55" t="str">
        <f t="shared" si="141"/>
        <v/>
      </c>
      <c r="AA151" s="55" t="str">
        <f t="shared" si="142"/>
        <v/>
      </c>
      <c r="AB151" s="55" t="str">
        <f t="shared" si="143"/>
        <v/>
      </c>
      <c r="AC151" s="55" t="str">
        <f t="shared" si="144"/>
        <v/>
      </c>
      <c r="AD151" s="55" t="str">
        <f t="shared" si="145"/>
        <v/>
      </c>
      <c r="AG151" s="55" t="str">
        <f t="shared" si="177"/>
        <v/>
      </c>
      <c r="AH151" s="55" t="str">
        <f t="shared" si="177"/>
        <v/>
      </c>
      <c r="AI151" s="55" t="str">
        <f t="shared" si="177"/>
        <v/>
      </c>
      <c r="AL151" s="55" t="str">
        <f t="shared" si="162"/>
        <v/>
      </c>
      <c r="AM151" s="55" t="str">
        <f t="shared" si="162"/>
        <v/>
      </c>
      <c r="AN151" s="55" t="str">
        <f t="shared" si="162"/>
        <v/>
      </c>
      <c r="AQ151" s="2" t="str">
        <f t="shared" si="163"/>
        <v/>
      </c>
      <c r="AR151" s="2" t="str">
        <f t="shared" si="146"/>
        <v/>
      </c>
      <c r="AS151" s="2" t="str">
        <f t="shared" si="147"/>
        <v/>
      </c>
      <c r="AV151" s="55" t="str">
        <f t="shared" si="169"/>
        <v/>
      </c>
      <c r="AW151" s="55" t="str">
        <f t="shared" si="170"/>
        <v/>
      </c>
      <c r="AX151" s="55" t="str">
        <f t="shared" si="171"/>
        <v/>
      </c>
      <c r="AY151" s="55" t="str">
        <f t="shared" si="148"/>
        <v/>
      </c>
      <c r="AZ151" s="55" t="str">
        <f t="shared" si="172"/>
        <v/>
      </c>
      <c r="BA151" s="55" t="str">
        <f t="shared" si="149"/>
        <v/>
      </c>
      <c r="BE151" s="55" t="str">
        <f t="shared" si="150"/>
        <v/>
      </c>
      <c r="BF151" s="55" t="str">
        <f t="shared" si="151"/>
        <v/>
      </c>
      <c r="BG151" s="55" t="str">
        <f t="shared" si="152"/>
        <v/>
      </c>
      <c r="BL151" s="2" t="str">
        <f t="shared" si="179"/>
        <v/>
      </c>
      <c r="BM151" s="2" t="str">
        <f t="shared" si="179"/>
        <v/>
      </c>
      <c r="BN151" s="2" t="str">
        <f t="shared" si="179"/>
        <v/>
      </c>
      <c r="BO151" s="2" t="str">
        <f t="shared" si="179"/>
        <v/>
      </c>
      <c r="BP151" s="2" t="str">
        <f t="shared" si="179"/>
        <v/>
      </c>
      <c r="BS151" s="2" t="str">
        <f t="shared" si="180"/>
        <v/>
      </c>
      <c r="BT151" s="2" t="str">
        <f t="shared" si="180"/>
        <v/>
      </c>
      <c r="BU151" s="2" t="str">
        <f t="shared" si="180"/>
        <v/>
      </c>
      <c r="BV151" s="2" t="str">
        <f t="shared" si="180"/>
        <v/>
      </c>
      <c r="BW151" s="2" t="str">
        <f t="shared" si="180"/>
        <v/>
      </c>
      <c r="BZ151" s="2" t="str">
        <f t="shared" si="166"/>
        <v/>
      </c>
      <c r="CA151" s="2" t="str">
        <f t="shared" si="153"/>
        <v/>
      </c>
      <c r="CB151" s="2" t="str">
        <f t="shared" si="154"/>
        <v/>
      </c>
      <c r="CC151" s="2" t="str">
        <f t="shared" si="155"/>
        <v/>
      </c>
      <c r="CD151" s="2" t="str">
        <f t="shared" si="156"/>
        <v/>
      </c>
      <c r="CG151" s="2" t="str">
        <f t="shared" si="167"/>
        <v/>
      </c>
      <c r="CH151" s="2" t="str">
        <f t="shared" si="157"/>
        <v/>
      </c>
      <c r="CI151" s="2" t="str">
        <f t="shared" si="158"/>
        <v/>
      </c>
      <c r="CJ151" s="2" t="str">
        <f t="shared" si="159"/>
        <v/>
      </c>
      <c r="CK151" s="2" t="str">
        <f t="shared" si="160"/>
        <v/>
      </c>
    </row>
    <row r="152" spans="1:89" s="14" customFormat="1" ht="15.75" thickBot="1" x14ac:dyDescent="0.3">
      <c r="A152" s="9"/>
      <c r="B152" s="10" t="s">
        <v>28</v>
      </c>
      <c r="C152" s="10">
        <v>23</v>
      </c>
      <c r="D152" s="12">
        <v>41563</v>
      </c>
      <c r="E152" s="10">
        <v>1</v>
      </c>
      <c r="F152" s="12">
        <v>41611</v>
      </c>
      <c r="G152" s="12">
        <v>41634</v>
      </c>
      <c r="H152" s="13">
        <v>0.05</v>
      </c>
      <c r="I152" s="13">
        <v>0.15</v>
      </c>
      <c r="J152" s="13">
        <v>0.14000000000000001</v>
      </c>
      <c r="K152" s="13">
        <v>0.14000000000000001</v>
      </c>
      <c r="L152" s="10">
        <v>0.74</v>
      </c>
      <c r="M152" s="10" t="s">
        <v>16</v>
      </c>
      <c r="N152" s="10">
        <v>1</v>
      </c>
      <c r="P152" s="9">
        <f t="shared" si="139"/>
        <v>48</v>
      </c>
      <c r="R152" s="13">
        <f>AVERAGE(H149:H152)</f>
        <v>0.2</v>
      </c>
      <c r="S152" s="13">
        <f t="shared" ref="S152:V152" si="181">AVERAGE(I149:I152)</f>
        <v>0.61</v>
      </c>
      <c r="T152" s="13">
        <f t="shared" si="181"/>
        <v>0.63500000000000001</v>
      </c>
      <c r="U152" s="13">
        <f t="shared" si="181"/>
        <v>0.61</v>
      </c>
      <c r="V152" s="13">
        <f t="shared" si="181"/>
        <v>0.73750000000000004</v>
      </c>
      <c r="X152" s="9">
        <f t="shared" si="161"/>
        <v>1</v>
      </c>
      <c r="Y152" s="45"/>
      <c r="Z152" s="56">
        <f t="shared" si="141"/>
        <v>0.8</v>
      </c>
      <c r="AA152" s="56">
        <f t="shared" si="142"/>
        <v>0.39</v>
      </c>
      <c r="AB152" s="56">
        <f t="shared" si="143"/>
        <v>0.36499999999999999</v>
      </c>
      <c r="AC152" s="56">
        <f t="shared" si="144"/>
        <v>0.39</v>
      </c>
      <c r="AD152" s="56">
        <f t="shared" si="145"/>
        <v>0.26249999999999996</v>
      </c>
      <c r="AF152" s="73"/>
      <c r="AG152" s="56" t="str">
        <f t="shared" si="177"/>
        <v/>
      </c>
      <c r="AH152" s="56">
        <f t="shared" si="177"/>
        <v>0.61</v>
      </c>
      <c r="AI152" s="56" t="str">
        <f t="shared" si="177"/>
        <v/>
      </c>
      <c r="AL152" s="56" t="str">
        <f t="shared" si="162"/>
        <v/>
      </c>
      <c r="AM152" s="56">
        <f t="shared" si="162"/>
        <v>0.73750000000000004</v>
      </c>
      <c r="AN152" s="56" t="str">
        <f t="shared" si="162"/>
        <v/>
      </c>
      <c r="AQ152" s="14" t="str">
        <f t="shared" si="163"/>
        <v/>
      </c>
      <c r="AR152" s="14" t="str">
        <f t="shared" si="146"/>
        <v>Imput</v>
      </c>
      <c r="AS152" s="14" t="str">
        <f t="shared" si="147"/>
        <v/>
      </c>
      <c r="AT152" s="82"/>
      <c r="AV152" s="56">
        <f t="shared" si="169"/>
        <v>0.39</v>
      </c>
      <c r="AW152" s="56">
        <f t="shared" si="170"/>
        <v>0.26249999999999996</v>
      </c>
      <c r="AX152" s="56">
        <f t="shared" si="171"/>
        <v>0.39</v>
      </c>
      <c r="AY152" s="56">
        <f t="shared" si="148"/>
        <v>0.26249999999999996</v>
      </c>
      <c r="AZ152" s="56" t="str">
        <f t="shared" si="172"/>
        <v/>
      </c>
      <c r="BA152" s="56" t="str">
        <f t="shared" si="149"/>
        <v/>
      </c>
      <c r="BE152" s="56">
        <f t="shared" si="150"/>
        <v>-0.12750000000000006</v>
      </c>
      <c r="BF152" s="56">
        <f t="shared" si="151"/>
        <v>-0.12750000000000006</v>
      </c>
      <c r="BG152" s="56" t="str">
        <f t="shared" si="152"/>
        <v/>
      </c>
      <c r="BI152" s="82"/>
      <c r="BL152" s="14" t="str">
        <f t="shared" si="179"/>
        <v/>
      </c>
      <c r="BM152" s="14" t="str">
        <f t="shared" si="179"/>
        <v/>
      </c>
      <c r="BN152" s="14" t="str">
        <f t="shared" si="179"/>
        <v/>
      </c>
      <c r="BO152" s="14">
        <f t="shared" si="179"/>
        <v>0.61</v>
      </c>
      <c r="BP152" s="14" t="str">
        <f t="shared" si="179"/>
        <v/>
      </c>
      <c r="BS152" s="14" t="str">
        <f t="shared" si="180"/>
        <v/>
      </c>
      <c r="BT152" s="14" t="str">
        <f t="shared" si="180"/>
        <v/>
      </c>
      <c r="BU152" s="14" t="str">
        <f t="shared" si="180"/>
        <v/>
      </c>
      <c r="BV152" s="14">
        <f t="shared" si="180"/>
        <v>0.73750000000000004</v>
      </c>
      <c r="BW152" s="14" t="str">
        <f t="shared" si="180"/>
        <v/>
      </c>
      <c r="BZ152" s="14" t="str">
        <f t="shared" si="166"/>
        <v/>
      </c>
      <c r="CA152" s="14" t="str">
        <f t="shared" si="153"/>
        <v/>
      </c>
      <c r="CB152" s="14" t="str">
        <f t="shared" si="154"/>
        <v/>
      </c>
      <c r="CC152" s="14">
        <f t="shared" si="155"/>
        <v>1</v>
      </c>
      <c r="CD152" s="14" t="str">
        <f t="shared" si="156"/>
        <v/>
      </c>
      <c r="CG152" s="14" t="str">
        <f t="shared" si="167"/>
        <v/>
      </c>
      <c r="CH152" s="14" t="str">
        <f t="shared" si="157"/>
        <v/>
      </c>
      <c r="CI152" s="14" t="str">
        <f t="shared" si="158"/>
        <v/>
      </c>
      <c r="CJ152" s="14">
        <f t="shared" si="159"/>
        <v>1</v>
      </c>
      <c r="CK152" s="14" t="str">
        <f t="shared" si="160"/>
        <v/>
      </c>
    </row>
    <row r="153" spans="1:89" x14ac:dyDescent="0.25">
      <c r="A153" s="1">
        <v>62</v>
      </c>
      <c r="B153" s="3" t="s">
        <v>12</v>
      </c>
      <c r="C153" s="3">
        <v>24</v>
      </c>
      <c r="D153" s="4">
        <v>41572</v>
      </c>
      <c r="E153" s="3">
        <v>1</v>
      </c>
      <c r="F153" s="4">
        <v>41611</v>
      </c>
      <c r="G153" s="4">
        <v>41628</v>
      </c>
      <c r="H153" s="5">
        <v>0.3</v>
      </c>
      <c r="I153" s="5">
        <v>0.9</v>
      </c>
      <c r="J153" s="5">
        <v>0.9</v>
      </c>
      <c r="K153" s="5">
        <v>0.9</v>
      </c>
      <c r="L153" s="3">
        <v>0.33</v>
      </c>
      <c r="M153" s="3" t="s">
        <v>13</v>
      </c>
      <c r="N153" s="3">
        <v>1</v>
      </c>
      <c r="P153" s="1" t="str">
        <f t="shared" si="139"/>
        <v/>
      </c>
      <c r="R153" s="5"/>
      <c r="S153" s="5"/>
      <c r="T153" s="5"/>
      <c r="U153" s="5"/>
      <c r="V153" s="5"/>
      <c r="X153" s="1" t="str">
        <f t="shared" si="161"/>
        <v/>
      </c>
      <c r="Z153" s="55" t="str">
        <f t="shared" si="141"/>
        <v/>
      </c>
      <c r="AA153" s="55" t="str">
        <f t="shared" si="142"/>
        <v/>
      </c>
      <c r="AB153" s="55" t="str">
        <f t="shared" si="143"/>
        <v/>
      </c>
      <c r="AC153" s="55" t="str">
        <f t="shared" si="144"/>
        <v/>
      </c>
      <c r="AD153" s="55" t="str">
        <f t="shared" si="145"/>
        <v/>
      </c>
      <c r="AG153" s="55" t="str">
        <f t="shared" si="177"/>
        <v/>
      </c>
      <c r="AH153" s="55" t="str">
        <f t="shared" si="177"/>
        <v/>
      </c>
      <c r="AI153" s="55" t="str">
        <f t="shared" si="177"/>
        <v/>
      </c>
      <c r="AL153" s="55" t="str">
        <f t="shared" si="162"/>
        <v/>
      </c>
      <c r="AM153" s="55" t="str">
        <f t="shared" si="162"/>
        <v/>
      </c>
      <c r="AN153" s="55" t="str">
        <f t="shared" si="162"/>
        <v/>
      </c>
      <c r="AQ153" s="2" t="str">
        <f t="shared" si="163"/>
        <v/>
      </c>
      <c r="AR153" s="2" t="str">
        <f t="shared" si="146"/>
        <v/>
      </c>
      <c r="AS153" s="2" t="str">
        <f t="shared" si="147"/>
        <v/>
      </c>
      <c r="AV153" s="55" t="str">
        <f t="shared" si="169"/>
        <v/>
      </c>
      <c r="AW153" s="55" t="str">
        <f t="shared" si="170"/>
        <v/>
      </c>
      <c r="AX153" s="55" t="str">
        <f t="shared" si="171"/>
        <v/>
      </c>
      <c r="AY153" s="55" t="str">
        <f t="shared" si="148"/>
        <v/>
      </c>
      <c r="AZ153" s="55" t="str">
        <f t="shared" si="172"/>
        <v/>
      </c>
      <c r="BA153" s="55" t="str">
        <f t="shared" si="149"/>
        <v/>
      </c>
      <c r="BE153" s="55" t="str">
        <f t="shared" si="150"/>
        <v/>
      </c>
      <c r="BF153" s="55" t="str">
        <f t="shared" si="151"/>
        <v/>
      </c>
      <c r="BG153" s="55" t="str">
        <f t="shared" si="152"/>
        <v/>
      </c>
      <c r="BL153" s="2" t="str">
        <f t="shared" si="179"/>
        <v/>
      </c>
      <c r="BM153" s="2" t="str">
        <f t="shared" si="179"/>
        <v/>
      </c>
      <c r="BN153" s="2" t="str">
        <f t="shared" si="179"/>
        <v/>
      </c>
      <c r="BO153" s="2" t="str">
        <f t="shared" si="179"/>
        <v/>
      </c>
      <c r="BP153" s="2" t="str">
        <f t="shared" si="179"/>
        <v/>
      </c>
      <c r="BS153" s="2" t="str">
        <f t="shared" si="180"/>
        <v/>
      </c>
      <c r="BT153" s="2" t="str">
        <f t="shared" si="180"/>
        <v/>
      </c>
      <c r="BU153" s="2" t="str">
        <f t="shared" si="180"/>
        <v/>
      </c>
      <c r="BV153" s="2" t="str">
        <f t="shared" si="180"/>
        <v/>
      </c>
      <c r="BW153" s="2" t="str">
        <f t="shared" si="180"/>
        <v/>
      </c>
      <c r="BZ153" s="2" t="str">
        <f t="shared" si="166"/>
        <v/>
      </c>
      <c r="CA153" s="2" t="str">
        <f t="shared" si="153"/>
        <v/>
      </c>
      <c r="CB153" s="2" t="str">
        <f t="shared" si="154"/>
        <v/>
      </c>
      <c r="CC153" s="2" t="str">
        <f t="shared" si="155"/>
        <v/>
      </c>
      <c r="CD153" s="2" t="str">
        <f t="shared" si="156"/>
        <v/>
      </c>
      <c r="CG153" s="2" t="str">
        <f t="shared" si="167"/>
        <v/>
      </c>
      <c r="CH153" s="2" t="str">
        <f t="shared" si="157"/>
        <v/>
      </c>
      <c r="CI153" s="2" t="str">
        <f t="shared" si="158"/>
        <v/>
      </c>
      <c r="CJ153" s="2" t="str">
        <f t="shared" si="159"/>
        <v/>
      </c>
      <c r="CK153" s="2" t="str">
        <f t="shared" si="160"/>
        <v/>
      </c>
    </row>
    <row r="154" spans="1:89" x14ac:dyDescent="0.25">
      <c r="B154" s="3" t="s">
        <v>14</v>
      </c>
      <c r="C154" s="3">
        <v>24</v>
      </c>
      <c r="D154" s="4">
        <v>41572</v>
      </c>
      <c r="E154" s="3">
        <v>1</v>
      </c>
      <c r="F154" s="4">
        <v>41611</v>
      </c>
      <c r="G154" s="4">
        <v>41634</v>
      </c>
      <c r="H154" s="5">
        <v>0.2</v>
      </c>
      <c r="I154" s="5">
        <v>0.8</v>
      </c>
      <c r="J154" s="5">
        <v>0.8</v>
      </c>
      <c r="K154" s="5">
        <v>0.8</v>
      </c>
      <c r="L154" s="3">
        <v>0.33</v>
      </c>
      <c r="M154" s="3" t="s">
        <v>13</v>
      </c>
      <c r="N154" s="3">
        <v>1</v>
      </c>
      <c r="P154" s="1" t="str">
        <f t="shared" si="139"/>
        <v/>
      </c>
      <c r="R154" s="5"/>
      <c r="S154" s="5"/>
      <c r="T154" s="5"/>
      <c r="U154" s="5"/>
      <c r="V154" s="5"/>
      <c r="X154" s="1" t="str">
        <f t="shared" si="161"/>
        <v/>
      </c>
      <c r="Z154" s="55" t="str">
        <f t="shared" si="141"/>
        <v/>
      </c>
      <c r="AA154" s="55" t="str">
        <f t="shared" si="142"/>
        <v/>
      </c>
      <c r="AB154" s="55" t="str">
        <f t="shared" si="143"/>
        <v/>
      </c>
      <c r="AC154" s="55" t="str">
        <f t="shared" si="144"/>
        <v/>
      </c>
      <c r="AD154" s="55" t="str">
        <f t="shared" si="145"/>
        <v/>
      </c>
      <c r="AG154" s="55" t="str">
        <f t="shared" si="177"/>
        <v/>
      </c>
      <c r="AH154" s="55" t="str">
        <f t="shared" si="177"/>
        <v/>
      </c>
      <c r="AI154" s="55" t="str">
        <f t="shared" si="177"/>
        <v/>
      </c>
      <c r="AL154" s="55" t="str">
        <f t="shared" si="162"/>
        <v/>
      </c>
      <c r="AM154" s="55" t="str">
        <f t="shared" si="162"/>
        <v/>
      </c>
      <c r="AN154" s="55" t="str">
        <f t="shared" si="162"/>
        <v/>
      </c>
      <c r="AQ154" s="2" t="str">
        <f t="shared" si="163"/>
        <v/>
      </c>
      <c r="AR154" s="2" t="str">
        <f t="shared" si="146"/>
        <v/>
      </c>
      <c r="AS154" s="2" t="str">
        <f t="shared" si="147"/>
        <v/>
      </c>
      <c r="AV154" s="55" t="str">
        <f t="shared" si="169"/>
        <v/>
      </c>
      <c r="AW154" s="55" t="str">
        <f t="shared" si="170"/>
        <v/>
      </c>
      <c r="AX154" s="55" t="str">
        <f t="shared" si="171"/>
        <v/>
      </c>
      <c r="AY154" s="55" t="str">
        <f t="shared" si="148"/>
        <v/>
      </c>
      <c r="AZ154" s="55" t="str">
        <f t="shared" si="172"/>
        <v/>
      </c>
      <c r="BA154" s="55" t="str">
        <f t="shared" si="149"/>
        <v/>
      </c>
      <c r="BE154" s="55" t="str">
        <f t="shared" si="150"/>
        <v/>
      </c>
      <c r="BF154" s="55" t="str">
        <f t="shared" si="151"/>
        <v/>
      </c>
      <c r="BG154" s="55" t="str">
        <f t="shared" si="152"/>
        <v/>
      </c>
      <c r="BL154" s="2" t="str">
        <f t="shared" si="179"/>
        <v/>
      </c>
      <c r="BM154" s="2" t="str">
        <f t="shared" si="179"/>
        <v/>
      </c>
      <c r="BN154" s="2" t="str">
        <f t="shared" si="179"/>
        <v/>
      </c>
      <c r="BO154" s="2" t="str">
        <f t="shared" si="179"/>
        <v/>
      </c>
      <c r="BP154" s="2" t="str">
        <f t="shared" si="179"/>
        <v/>
      </c>
      <c r="BS154" s="2" t="str">
        <f t="shared" si="180"/>
        <v/>
      </c>
      <c r="BT154" s="2" t="str">
        <f t="shared" si="180"/>
        <v/>
      </c>
      <c r="BU154" s="2" t="str">
        <f t="shared" si="180"/>
        <v/>
      </c>
      <c r="BV154" s="2" t="str">
        <f t="shared" si="180"/>
        <v/>
      </c>
      <c r="BW154" s="2" t="str">
        <f t="shared" si="180"/>
        <v/>
      </c>
      <c r="BZ154" s="2" t="str">
        <f t="shared" si="166"/>
        <v/>
      </c>
      <c r="CA154" s="2" t="str">
        <f t="shared" si="153"/>
        <v/>
      </c>
      <c r="CB154" s="2" t="str">
        <f t="shared" si="154"/>
        <v/>
      </c>
      <c r="CC154" s="2" t="str">
        <f t="shared" si="155"/>
        <v/>
      </c>
      <c r="CD154" s="2" t="str">
        <f t="shared" si="156"/>
        <v/>
      </c>
      <c r="CG154" s="2" t="str">
        <f t="shared" si="167"/>
        <v/>
      </c>
      <c r="CH154" s="2" t="str">
        <f t="shared" si="157"/>
        <v/>
      </c>
      <c r="CI154" s="2" t="str">
        <f t="shared" si="158"/>
        <v/>
      </c>
      <c r="CJ154" s="2" t="str">
        <f t="shared" si="159"/>
        <v/>
      </c>
      <c r="CK154" s="2" t="str">
        <f t="shared" si="160"/>
        <v/>
      </c>
    </row>
    <row r="155" spans="1:89" x14ac:dyDescent="0.25">
      <c r="B155" s="3" t="s">
        <v>26</v>
      </c>
      <c r="C155" s="3">
        <v>24</v>
      </c>
      <c r="D155" s="4">
        <v>41572</v>
      </c>
      <c r="E155" s="3">
        <v>1</v>
      </c>
      <c r="F155" s="4">
        <v>41611</v>
      </c>
      <c r="G155" s="4">
        <v>41625</v>
      </c>
      <c r="H155" s="5">
        <v>0.1</v>
      </c>
      <c r="I155" s="5">
        <v>0.7</v>
      </c>
      <c r="J155" s="5">
        <v>0.7</v>
      </c>
      <c r="K155" s="5">
        <v>0.65</v>
      </c>
      <c r="L155" s="3">
        <v>0.33</v>
      </c>
      <c r="M155" s="3" t="s">
        <v>13</v>
      </c>
      <c r="N155" s="3">
        <v>1</v>
      </c>
      <c r="P155" s="1" t="str">
        <f t="shared" si="139"/>
        <v/>
      </c>
      <c r="R155" s="5"/>
      <c r="S155" s="5"/>
      <c r="T155" s="5"/>
      <c r="U155" s="5"/>
      <c r="V155" s="5"/>
      <c r="X155" s="1" t="str">
        <f t="shared" si="161"/>
        <v/>
      </c>
      <c r="Z155" s="55" t="str">
        <f t="shared" si="141"/>
        <v/>
      </c>
      <c r="AA155" s="55" t="str">
        <f t="shared" si="142"/>
        <v/>
      </c>
      <c r="AB155" s="55" t="str">
        <f t="shared" si="143"/>
        <v/>
      </c>
      <c r="AC155" s="55" t="str">
        <f t="shared" si="144"/>
        <v/>
      </c>
      <c r="AD155" s="55" t="str">
        <f t="shared" si="145"/>
        <v/>
      </c>
      <c r="AG155" s="55" t="str">
        <f t="shared" si="177"/>
        <v/>
      </c>
      <c r="AH155" s="55" t="str">
        <f t="shared" si="177"/>
        <v/>
      </c>
      <c r="AI155" s="55" t="str">
        <f t="shared" si="177"/>
        <v/>
      </c>
      <c r="AL155" s="55" t="str">
        <f t="shared" si="162"/>
        <v/>
      </c>
      <c r="AM155" s="55" t="str">
        <f t="shared" si="162"/>
        <v/>
      </c>
      <c r="AN155" s="55" t="str">
        <f t="shared" si="162"/>
        <v/>
      </c>
      <c r="AQ155" s="2" t="str">
        <f t="shared" si="163"/>
        <v/>
      </c>
      <c r="AR155" s="2" t="str">
        <f t="shared" si="146"/>
        <v/>
      </c>
      <c r="AS155" s="2" t="str">
        <f t="shared" si="147"/>
        <v/>
      </c>
      <c r="AV155" s="55" t="str">
        <f t="shared" si="169"/>
        <v/>
      </c>
      <c r="AW155" s="55" t="str">
        <f t="shared" si="170"/>
        <v/>
      </c>
      <c r="AX155" s="55" t="str">
        <f t="shared" si="171"/>
        <v/>
      </c>
      <c r="AY155" s="55" t="str">
        <f t="shared" si="148"/>
        <v/>
      </c>
      <c r="AZ155" s="55" t="str">
        <f t="shared" si="172"/>
        <v/>
      </c>
      <c r="BA155" s="55" t="str">
        <f t="shared" si="149"/>
        <v/>
      </c>
      <c r="BE155" s="55" t="str">
        <f t="shared" si="150"/>
        <v/>
      </c>
      <c r="BF155" s="55" t="str">
        <f t="shared" si="151"/>
        <v/>
      </c>
      <c r="BG155" s="55" t="str">
        <f t="shared" si="152"/>
        <v/>
      </c>
      <c r="BL155" s="2" t="str">
        <f t="shared" si="179"/>
        <v/>
      </c>
      <c r="BM155" s="2" t="str">
        <f t="shared" si="179"/>
        <v/>
      </c>
      <c r="BN155" s="2" t="str">
        <f t="shared" si="179"/>
        <v/>
      </c>
      <c r="BO155" s="2" t="str">
        <f t="shared" si="179"/>
        <v/>
      </c>
      <c r="BP155" s="2" t="str">
        <f t="shared" si="179"/>
        <v/>
      </c>
      <c r="BS155" s="2" t="str">
        <f t="shared" si="180"/>
        <v/>
      </c>
      <c r="BT155" s="2" t="str">
        <f t="shared" si="180"/>
        <v/>
      </c>
      <c r="BU155" s="2" t="str">
        <f t="shared" si="180"/>
        <v/>
      </c>
      <c r="BV155" s="2" t="str">
        <f t="shared" si="180"/>
        <v/>
      </c>
      <c r="BW155" s="2" t="str">
        <f t="shared" si="180"/>
        <v/>
      </c>
      <c r="BZ155" s="2" t="str">
        <f t="shared" si="166"/>
        <v/>
      </c>
      <c r="CA155" s="2" t="str">
        <f t="shared" si="153"/>
        <v/>
      </c>
      <c r="CB155" s="2" t="str">
        <f t="shared" si="154"/>
        <v/>
      </c>
      <c r="CC155" s="2" t="str">
        <f t="shared" si="155"/>
        <v/>
      </c>
      <c r="CD155" s="2" t="str">
        <f t="shared" si="156"/>
        <v/>
      </c>
      <c r="CG155" s="2" t="str">
        <f t="shared" si="167"/>
        <v/>
      </c>
      <c r="CH155" s="2" t="str">
        <f t="shared" si="157"/>
        <v/>
      </c>
      <c r="CI155" s="2" t="str">
        <f t="shared" si="158"/>
        <v/>
      </c>
      <c r="CJ155" s="2" t="str">
        <f t="shared" si="159"/>
        <v/>
      </c>
      <c r="CK155" s="2" t="str">
        <f t="shared" si="160"/>
        <v/>
      </c>
    </row>
    <row r="156" spans="1:89" s="14" customFormat="1" ht="15.75" thickBot="1" x14ac:dyDescent="0.3">
      <c r="A156" s="9"/>
      <c r="B156" s="10" t="s">
        <v>28</v>
      </c>
      <c r="C156" s="10">
        <v>24</v>
      </c>
      <c r="D156" s="12">
        <v>41572</v>
      </c>
      <c r="E156" s="10">
        <v>1</v>
      </c>
      <c r="F156" s="12">
        <v>41611</v>
      </c>
      <c r="G156" s="12">
        <v>41634</v>
      </c>
      <c r="H156" s="13">
        <v>1</v>
      </c>
      <c r="I156" s="13">
        <v>0.75</v>
      </c>
      <c r="J156" s="13">
        <v>0.73</v>
      </c>
      <c r="K156" s="13">
        <v>0.73</v>
      </c>
      <c r="L156" s="10">
        <v>0.33</v>
      </c>
      <c r="M156" s="10" t="s">
        <v>13</v>
      </c>
      <c r="N156" s="10">
        <v>1</v>
      </c>
      <c r="P156" s="9">
        <f t="shared" si="139"/>
        <v>39</v>
      </c>
      <c r="R156" s="13">
        <f>AVERAGE(H153:H156)</f>
        <v>0.4</v>
      </c>
      <c r="S156" s="13">
        <f t="shared" ref="S156:V156" si="182">AVERAGE(I153:I156)</f>
        <v>0.78750000000000009</v>
      </c>
      <c r="T156" s="13">
        <f t="shared" si="182"/>
        <v>0.78250000000000008</v>
      </c>
      <c r="U156" s="13">
        <f t="shared" si="182"/>
        <v>0.77</v>
      </c>
      <c r="V156" s="13">
        <f t="shared" si="182"/>
        <v>0.33</v>
      </c>
      <c r="X156" s="9">
        <f t="shared" si="161"/>
        <v>0</v>
      </c>
      <c r="Y156" s="45"/>
      <c r="Z156" s="56">
        <f t="shared" si="141"/>
        <v>0.4</v>
      </c>
      <c r="AA156" s="56">
        <f t="shared" si="142"/>
        <v>0.78750000000000009</v>
      </c>
      <c r="AB156" s="56">
        <f t="shared" si="143"/>
        <v>0.78250000000000008</v>
      </c>
      <c r="AC156" s="56">
        <f t="shared" si="144"/>
        <v>0.77</v>
      </c>
      <c r="AD156" s="56">
        <f t="shared" si="145"/>
        <v>0.33</v>
      </c>
      <c r="AF156" s="73"/>
      <c r="AG156" s="56" t="str">
        <f t="shared" si="177"/>
        <v/>
      </c>
      <c r="AH156" s="56">
        <f t="shared" si="177"/>
        <v>0.78750000000000009</v>
      </c>
      <c r="AI156" s="56" t="str">
        <f t="shared" si="177"/>
        <v/>
      </c>
      <c r="AL156" s="56" t="str">
        <f t="shared" si="162"/>
        <v/>
      </c>
      <c r="AM156" s="56">
        <f t="shared" si="162"/>
        <v>0.33</v>
      </c>
      <c r="AN156" s="56" t="str">
        <f t="shared" si="162"/>
        <v/>
      </c>
      <c r="AQ156" s="14" t="str">
        <f t="shared" si="163"/>
        <v/>
      </c>
      <c r="AR156" s="14" t="str">
        <f t="shared" si="146"/>
        <v>ICPM</v>
      </c>
      <c r="AS156" s="14" t="str">
        <f t="shared" si="147"/>
        <v/>
      </c>
      <c r="AT156" s="82"/>
      <c r="AV156" s="56">
        <f t="shared" si="169"/>
        <v>0.78750000000000009</v>
      </c>
      <c r="AW156" s="56">
        <f t="shared" si="170"/>
        <v>0.33</v>
      </c>
      <c r="AX156" s="56">
        <f t="shared" si="171"/>
        <v>0.78750000000000009</v>
      </c>
      <c r="AY156" s="56">
        <f t="shared" si="148"/>
        <v>0.33</v>
      </c>
      <c r="AZ156" s="56" t="str">
        <f t="shared" si="172"/>
        <v/>
      </c>
      <c r="BA156" s="56" t="str">
        <f t="shared" si="149"/>
        <v/>
      </c>
      <c r="BE156" s="56">
        <f t="shared" si="150"/>
        <v>-0.45750000000000007</v>
      </c>
      <c r="BF156" s="56">
        <f t="shared" si="151"/>
        <v>-0.45750000000000007</v>
      </c>
      <c r="BG156" s="56" t="str">
        <f t="shared" si="152"/>
        <v/>
      </c>
      <c r="BI156" s="82"/>
      <c r="BL156" s="14" t="str">
        <f t="shared" si="179"/>
        <v/>
      </c>
      <c r="BM156" s="14" t="str">
        <f t="shared" si="179"/>
        <v/>
      </c>
      <c r="BN156" s="14" t="str">
        <f t="shared" si="179"/>
        <v/>
      </c>
      <c r="BO156" s="14">
        <f t="shared" si="179"/>
        <v>0.78750000000000009</v>
      </c>
      <c r="BP156" s="14" t="str">
        <f t="shared" si="179"/>
        <v/>
      </c>
      <c r="BS156" s="14" t="str">
        <f t="shared" si="180"/>
        <v/>
      </c>
      <c r="BT156" s="14">
        <f t="shared" si="180"/>
        <v>0.33</v>
      </c>
      <c r="BU156" s="14" t="str">
        <f t="shared" si="180"/>
        <v/>
      </c>
      <c r="BV156" s="14" t="str">
        <f t="shared" si="180"/>
        <v/>
      </c>
      <c r="BW156" s="14" t="str">
        <f t="shared" si="180"/>
        <v/>
      </c>
      <c r="BZ156" s="14" t="str">
        <f t="shared" si="166"/>
        <v/>
      </c>
      <c r="CA156" s="14" t="str">
        <f t="shared" si="153"/>
        <v/>
      </c>
      <c r="CB156" s="14" t="str">
        <f t="shared" si="154"/>
        <v/>
      </c>
      <c r="CC156" s="14">
        <f t="shared" si="155"/>
        <v>0</v>
      </c>
      <c r="CD156" s="14" t="str">
        <f t="shared" si="156"/>
        <v/>
      </c>
      <c r="CG156" s="14" t="str">
        <f t="shared" si="167"/>
        <v/>
      </c>
      <c r="CH156" s="14">
        <f t="shared" si="157"/>
        <v>0</v>
      </c>
      <c r="CI156" s="14" t="str">
        <f t="shared" si="158"/>
        <v/>
      </c>
      <c r="CJ156" s="14" t="str">
        <f t="shared" si="159"/>
        <v/>
      </c>
      <c r="CK156" s="14" t="str">
        <f t="shared" si="160"/>
        <v/>
      </c>
    </row>
    <row r="157" spans="1:89" x14ac:dyDescent="0.25">
      <c r="A157" s="1">
        <v>63</v>
      </c>
      <c r="B157" s="3" t="s">
        <v>12</v>
      </c>
      <c r="C157" s="3">
        <v>25</v>
      </c>
      <c r="D157" s="4">
        <v>41690</v>
      </c>
      <c r="E157" s="3">
        <v>1</v>
      </c>
      <c r="F157" s="4">
        <v>41733</v>
      </c>
      <c r="G157" s="4">
        <v>41744</v>
      </c>
      <c r="H157" s="5">
        <v>0.8</v>
      </c>
      <c r="I157" s="5">
        <v>0.7</v>
      </c>
      <c r="J157" s="5">
        <v>0.7</v>
      </c>
      <c r="K157" s="5">
        <v>0.7</v>
      </c>
      <c r="L157" s="3">
        <v>0.84</v>
      </c>
      <c r="M157" s="3" t="s">
        <v>16</v>
      </c>
      <c r="N157" s="3">
        <v>1</v>
      </c>
      <c r="P157" s="1" t="str">
        <f t="shared" si="139"/>
        <v/>
      </c>
      <c r="R157" s="5"/>
      <c r="S157" s="5"/>
      <c r="T157" s="5"/>
      <c r="U157" s="5"/>
      <c r="V157" s="5"/>
      <c r="X157" s="1" t="str">
        <f t="shared" si="161"/>
        <v/>
      </c>
      <c r="Z157" s="55" t="str">
        <f t="shared" si="141"/>
        <v/>
      </c>
      <c r="AA157" s="55" t="str">
        <f t="shared" si="142"/>
        <v/>
      </c>
      <c r="AB157" s="55" t="str">
        <f t="shared" si="143"/>
        <v/>
      </c>
      <c r="AC157" s="55" t="str">
        <f t="shared" si="144"/>
        <v/>
      </c>
      <c r="AD157" s="55" t="str">
        <f t="shared" si="145"/>
        <v/>
      </c>
      <c r="AG157" s="55" t="str">
        <f t="shared" si="177"/>
        <v/>
      </c>
      <c r="AH157" s="55" t="str">
        <f t="shared" si="177"/>
        <v/>
      </c>
      <c r="AI157" s="55" t="str">
        <f t="shared" si="177"/>
        <v/>
      </c>
      <c r="AL157" s="55" t="str">
        <f t="shared" si="162"/>
        <v/>
      </c>
      <c r="AM157" s="55" t="str">
        <f t="shared" si="162"/>
        <v/>
      </c>
      <c r="AN157" s="55" t="str">
        <f t="shared" si="162"/>
        <v/>
      </c>
      <c r="AQ157" s="2" t="str">
        <f t="shared" si="163"/>
        <v/>
      </c>
      <c r="AR157" s="2" t="str">
        <f t="shared" si="146"/>
        <v/>
      </c>
      <c r="AS157" s="2" t="str">
        <f t="shared" si="147"/>
        <v/>
      </c>
      <c r="AV157" s="55" t="str">
        <f t="shared" si="169"/>
        <v/>
      </c>
      <c r="AW157" s="55" t="str">
        <f t="shared" si="170"/>
        <v/>
      </c>
      <c r="AX157" s="55" t="str">
        <f t="shared" si="171"/>
        <v/>
      </c>
      <c r="AY157" s="55" t="str">
        <f t="shared" si="148"/>
        <v/>
      </c>
      <c r="AZ157" s="55" t="str">
        <f t="shared" si="172"/>
        <v/>
      </c>
      <c r="BA157" s="55" t="str">
        <f t="shared" si="149"/>
        <v/>
      </c>
      <c r="BE157" s="55" t="str">
        <f t="shared" si="150"/>
        <v/>
      </c>
      <c r="BF157" s="55" t="str">
        <f t="shared" si="151"/>
        <v/>
      </c>
      <c r="BG157" s="55" t="str">
        <f t="shared" si="152"/>
        <v/>
      </c>
      <c r="BL157" s="2" t="str">
        <f t="shared" si="179"/>
        <v/>
      </c>
      <c r="BM157" s="2" t="str">
        <f t="shared" si="179"/>
        <v/>
      </c>
      <c r="BN157" s="2" t="str">
        <f t="shared" si="179"/>
        <v/>
      </c>
      <c r="BO157" s="2" t="str">
        <f t="shared" si="179"/>
        <v/>
      </c>
      <c r="BP157" s="2" t="str">
        <f t="shared" si="179"/>
        <v/>
      </c>
      <c r="BS157" s="2" t="str">
        <f t="shared" si="180"/>
        <v/>
      </c>
      <c r="BT157" s="2" t="str">
        <f t="shared" si="180"/>
        <v/>
      </c>
      <c r="BU157" s="2" t="str">
        <f t="shared" si="180"/>
        <v/>
      </c>
      <c r="BV157" s="2" t="str">
        <f t="shared" si="180"/>
        <v/>
      </c>
      <c r="BW157" s="2" t="str">
        <f t="shared" si="180"/>
        <v/>
      </c>
      <c r="BZ157" s="2" t="str">
        <f t="shared" si="166"/>
        <v/>
      </c>
      <c r="CA157" s="2" t="str">
        <f t="shared" si="153"/>
        <v/>
      </c>
      <c r="CB157" s="2" t="str">
        <f t="shared" si="154"/>
        <v/>
      </c>
      <c r="CC157" s="2" t="str">
        <f t="shared" si="155"/>
        <v/>
      </c>
      <c r="CD157" s="2" t="str">
        <f t="shared" si="156"/>
        <v/>
      </c>
      <c r="CG157" s="2" t="str">
        <f t="shared" si="167"/>
        <v/>
      </c>
      <c r="CH157" s="2" t="str">
        <f t="shared" si="157"/>
        <v/>
      </c>
      <c r="CI157" s="2" t="str">
        <f t="shared" si="158"/>
        <v/>
      </c>
      <c r="CJ157" s="2" t="str">
        <f t="shared" si="159"/>
        <v/>
      </c>
      <c r="CK157" s="2" t="str">
        <f t="shared" si="160"/>
        <v/>
      </c>
    </row>
    <row r="158" spans="1:89" x14ac:dyDescent="0.25">
      <c r="B158" s="3" t="s">
        <v>14</v>
      </c>
      <c r="C158" s="3">
        <v>25</v>
      </c>
      <c r="D158" s="4">
        <v>41690</v>
      </c>
      <c r="E158" s="3">
        <v>1</v>
      </c>
      <c r="F158" s="4">
        <v>41733</v>
      </c>
      <c r="G158" s="4">
        <v>41740</v>
      </c>
      <c r="H158" s="5">
        <v>0.9</v>
      </c>
      <c r="I158" s="5">
        <v>0.9</v>
      </c>
      <c r="J158" s="5">
        <v>0.9</v>
      </c>
      <c r="K158" s="5">
        <v>0.9</v>
      </c>
      <c r="L158" s="3">
        <v>0.83</v>
      </c>
      <c r="M158" s="3" t="s">
        <v>16</v>
      </c>
      <c r="N158" s="3">
        <v>1</v>
      </c>
      <c r="P158" s="1" t="str">
        <f t="shared" si="139"/>
        <v/>
      </c>
      <c r="R158" s="5"/>
      <c r="S158" s="5"/>
      <c r="T158" s="5"/>
      <c r="U158" s="5"/>
      <c r="V158" s="5"/>
      <c r="X158" s="1" t="str">
        <f t="shared" si="161"/>
        <v/>
      </c>
      <c r="Z158" s="55" t="str">
        <f t="shared" si="141"/>
        <v/>
      </c>
      <c r="AA158" s="55" t="str">
        <f t="shared" si="142"/>
        <v/>
      </c>
      <c r="AB158" s="55" t="str">
        <f t="shared" si="143"/>
        <v/>
      </c>
      <c r="AC158" s="55" t="str">
        <f t="shared" si="144"/>
        <v/>
      </c>
      <c r="AD158" s="55" t="str">
        <f t="shared" si="145"/>
        <v/>
      </c>
      <c r="AG158" s="55" t="str">
        <f t="shared" si="177"/>
        <v/>
      </c>
      <c r="AH158" s="55" t="str">
        <f t="shared" si="177"/>
        <v/>
      </c>
      <c r="AI158" s="55" t="str">
        <f t="shared" si="177"/>
        <v/>
      </c>
      <c r="AL158" s="55" t="str">
        <f t="shared" si="162"/>
        <v/>
      </c>
      <c r="AM158" s="55" t="str">
        <f t="shared" si="162"/>
        <v/>
      </c>
      <c r="AN158" s="55" t="str">
        <f t="shared" si="162"/>
        <v/>
      </c>
      <c r="AQ158" s="2" t="str">
        <f t="shared" si="163"/>
        <v/>
      </c>
      <c r="AR158" s="2" t="str">
        <f t="shared" si="146"/>
        <v/>
      </c>
      <c r="AS158" s="2" t="str">
        <f t="shared" si="147"/>
        <v/>
      </c>
      <c r="AV158" s="55" t="str">
        <f t="shared" si="169"/>
        <v/>
      </c>
      <c r="AW158" s="55" t="str">
        <f t="shared" si="170"/>
        <v/>
      </c>
      <c r="AX158" s="55" t="str">
        <f t="shared" si="171"/>
        <v/>
      </c>
      <c r="AY158" s="55" t="str">
        <f t="shared" si="148"/>
        <v/>
      </c>
      <c r="AZ158" s="55" t="str">
        <f t="shared" si="172"/>
        <v/>
      </c>
      <c r="BA158" s="55" t="str">
        <f t="shared" si="149"/>
        <v/>
      </c>
      <c r="BE158" s="55" t="str">
        <f t="shared" si="150"/>
        <v/>
      </c>
      <c r="BF158" s="55" t="str">
        <f t="shared" si="151"/>
        <v/>
      </c>
      <c r="BG158" s="55" t="str">
        <f t="shared" si="152"/>
        <v/>
      </c>
      <c r="BL158" s="2" t="str">
        <f t="shared" si="179"/>
        <v/>
      </c>
      <c r="BM158" s="2" t="str">
        <f t="shared" si="179"/>
        <v/>
      </c>
      <c r="BN158" s="2" t="str">
        <f t="shared" si="179"/>
        <v/>
      </c>
      <c r="BO158" s="2" t="str">
        <f t="shared" si="179"/>
        <v/>
      </c>
      <c r="BP158" s="2" t="str">
        <f t="shared" si="179"/>
        <v/>
      </c>
      <c r="BS158" s="2" t="str">
        <f t="shared" si="180"/>
        <v/>
      </c>
      <c r="BT158" s="2" t="str">
        <f t="shared" si="180"/>
        <v/>
      </c>
      <c r="BU158" s="2" t="str">
        <f t="shared" si="180"/>
        <v/>
      </c>
      <c r="BV158" s="2" t="str">
        <f t="shared" si="180"/>
        <v/>
      </c>
      <c r="BW158" s="2" t="str">
        <f t="shared" si="180"/>
        <v/>
      </c>
      <c r="BZ158" s="2" t="str">
        <f t="shared" si="166"/>
        <v/>
      </c>
      <c r="CA158" s="2" t="str">
        <f t="shared" si="153"/>
        <v/>
      </c>
      <c r="CB158" s="2" t="str">
        <f t="shared" si="154"/>
        <v/>
      </c>
      <c r="CC158" s="2" t="str">
        <f t="shared" si="155"/>
        <v/>
      </c>
      <c r="CD158" s="2" t="str">
        <f t="shared" si="156"/>
        <v/>
      </c>
      <c r="CG158" s="2" t="str">
        <f t="shared" si="167"/>
        <v/>
      </c>
      <c r="CH158" s="2" t="str">
        <f t="shared" si="157"/>
        <v/>
      </c>
      <c r="CI158" s="2" t="str">
        <f t="shared" si="158"/>
        <v/>
      </c>
      <c r="CJ158" s="2" t="str">
        <f t="shared" si="159"/>
        <v/>
      </c>
      <c r="CK158" s="2" t="str">
        <f t="shared" si="160"/>
        <v/>
      </c>
    </row>
    <row r="159" spans="1:89" x14ac:dyDescent="0.25">
      <c r="B159" s="3" t="s">
        <v>26</v>
      </c>
      <c r="C159" s="3">
        <v>25</v>
      </c>
      <c r="D159" s="4">
        <v>41690</v>
      </c>
      <c r="E159" s="3">
        <v>1</v>
      </c>
      <c r="F159" s="4">
        <v>41733</v>
      </c>
      <c r="G159" s="4">
        <v>41743</v>
      </c>
      <c r="H159" s="5">
        <v>0.9</v>
      </c>
      <c r="I159" s="5">
        <v>0.1</v>
      </c>
      <c r="J159" s="5">
        <v>0.1</v>
      </c>
      <c r="K159" s="5">
        <v>0.9</v>
      </c>
      <c r="L159" s="3">
        <v>0.84</v>
      </c>
      <c r="M159" s="3" t="s">
        <v>16</v>
      </c>
      <c r="N159" s="3">
        <v>1</v>
      </c>
      <c r="P159" s="1" t="str">
        <f t="shared" si="139"/>
        <v/>
      </c>
      <c r="R159" s="5"/>
      <c r="S159" s="5"/>
      <c r="T159" s="5"/>
      <c r="U159" s="5"/>
      <c r="V159" s="5"/>
      <c r="X159" s="1" t="str">
        <f t="shared" si="161"/>
        <v/>
      </c>
      <c r="Z159" s="55" t="str">
        <f t="shared" si="141"/>
        <v/>
      </c>
      <c r="AA159" s="55" t="str">
        <f t="shared" si="142"/>
        <v/>
      </c>
      <c r="AB159" s="55" t="str">
        <f t="shared" si="143"/>
        <v/>
      </c>
      <c r="AC159" s="55" t="str">
        <f t="shared" si="144"/>
        <v/>
      </c>
      <c r="AD159" s="55" t="str">
        <f t="shared" si="145"/>
        <v/>
      </c>
      <c r="AG159" s="55" t="str">
        <f t="shared" si="177"/>
        <v/>
      </c>
      <c r="AH159" s="55" t="str">
        <f t="shared" si="177"/>
        <v/>
      </c>
      <c r="AI159" s="55" t="str">
        <f t="shared" si="177"/>
        <v/>
      </c>
      <c r="AL159" s="55" t="str">
        <f t="shared" si="162"/>
        <v/>
      </c>
      <c r="AM159" s="55" t="str">
        <f t="shared" si="162"/>
        <v/>
      </c>
      <c r="AN159" s="55" t="str">
        <f t="shared" si="162"/>
        <v/>
      </c>
      <c r="AQ159" s="2" t="str">
        <f t="shared" si="163"/>
        <v/>
      </c>
      <c r="AR159" s="2" t="str">
        <f t="shared" si="146"/>
        <v/>
      </c>
      <c r="AS159" s="2" t="str">
        <f t="shared" si="147"/>
        <v/>
      </c>
      <c r="AV159" s="55" t="str">
        <f t="shared" si="169"/>
        <v/>
      </c>
      <c r="AW159" s="55" t="str">
        <f t="shared" si="170"/>
        <v/>
      </c>
      <c r="AX159" s="55" t="str">
        <f t="shared" si="171"/>
        <v/>
      </c>
      <c r="AY159" s="55" t="str">
        <f t="shared" si="148"/>
        <v/>
      </c>
      <c r="AZ159" s="55" t="str">
        <f t="shared" si="172"/>
        <v/>
      </c>
      <c r="BA159" s="55" t="str">
        <f t="shared" si="149"/>
        <v/>
      </c>
      <c r="BE159" s="55" t="str">
        <f t="shared" si="150"/>
        <v/>
      </c>
      <c r="BF159" s="55" t="str">
        <f t="shared" si="151"/>
        <v/>
      </c>
      <c r="BG159" s="55" t="str">
        <f t="shared" si="152"/>
        <v/>
      </c>
      <c r="BL159" s="2" t="str">
        <f t="shared" si="179"/>
        <v/>
      </c>
      <c r="BM159" s="2" t="str">
        <f t="shared" si="179"/>
        <v/>
      </c>
      <c r="BN159" s="2" t="str">
        <f t="shared" si="179"/>
        <v/>
      </c>
      <c r="BO159" s="2" t="str">
        <f t="shared" si="179"/>
        <v/>
      </c>
      <c r="BP159" s="2" t="str">
        <f t="shared" si="179"/>
        <v/>
      </c>
      <c r="BS159" s="2" t="str">
        <f t="shared" si="180"/>
        <v/>
      </c>
      <c r="BT159" s="2" t="str">
        <f t="shared" si="180"/>
        <v/>
      </c>
      <c r="BU159" s="2" t="str">
        <f t="shared" si="180"/>
        <v/>
      </c>
      <c r="BV159" s="2" t="str">
        <f t="shared" si="180"/>
        <v/>
      </c>
      <c r="BW159" s="2" t="str">
        <f t="shared" si="180"/>
        <v/>
      </c>
      <c r="BZ159" s="2" t="str">
        <f t="shared" si="166"/>
        <v/>
      </c>
      <c r="CA159" s="2" t="str">
        <f t="shared" si="153"/>
        <v/>
      </c>
      <c r="CB159" s="2" t="str">
        <f t="shared" si="154"/>
        <v/>
      </c>
      <c r="CC159" s="2" t="str">
        <f t="shared" si="155"/>
        <v/>
      </c>
      <c r="CD159" s="2" t="str">
        <f t="shared" si="156"/>
        <v/>
      </c>
      <c r="CG159" s="2" t="str">
        <f t="shared" si="167"/>
        <v/>
      </c>
      <c r="CH159" s="2" t="str">
        <f t="shared" si="157"/>
        <v/>
      </c>
      <c r="CI159" s="2" t="str">
        <f t="shared" si="158"/>
        <v/>
      </c>
      <c r="CJ159" s="2" t="str">
        <f t="shared" si="159"/>
        <v/>
      </c>
      <c r="CK159" s="2" t="str">
        <f t="shared" si="160"/>
        <v/>
      </c>
    </row>
    <row r="160" spans="1:89" s="14" customFormat="1" ht="15.75" thickBot="1" x14ac:dyDescent="0.3">
      <c r="A160" s="9"/>
      <c r="B160" s="10" t="s">
        <v>28</v>
      </c>
      <c r="C160" s="10">
        <v>25</v>
      </c>
      <c r="D160" s="12">
        <v>41690</v>
      </c>
      <c r="E160" s="10">
        <v>1</v>
      </c>
      <c r="F160" s="12">
        <v>41733</v>
      </c>
      <c r="G160" s="12">
        <v>41747</v>
      </c>
      <c r="H160" s="13">
        <v>0.85</v>
      </c>
      <c r="I160" s="13">
        <v>0.85</v>
      </c>
      <c r="J160" s="13">
        <v>0.86</v>
      </c>
      <c r="K160" s="13">
        <v>0.88</v>
      </c>
      <c r="L160" s="10">
        <v>0.87</v>
      </c>
      <c r="M160" s="10" t="s">
        <v>16</v>
      </c>
      <c r="N160" s="10">
        <v>1</v>
      </c>
      <c r="P160" s="9">
        <f t="shared" si="139"/>
        <v>43</v>
      </c>
      <c r="R160" s="13">
        <f>AVERAGE(H157:H160)</f>
        <v>0.86250000000000004</v>
      </c>
      <c r="S160" s="13">
        <f t="shared" ref="S160:V160" si="183">AVERAGE(I157:I160)</f>
        <v>0.63750000000000007</v>
      </c>
      <c r="T160" s="13">
        <f t="shared" si="183"/>
        <v>0.64</v>
      </c>
      <c r="U160" s="13">
        <f t="shared" si="183"/>
        <v>0.84499999999999997</v>
      </c>
      <c r="V160" s="13">
        <f t="shared" si="183"/>
        <v>0.84499999999999997</v>
      </c>
      <c r="X160" s="9">
        <f t="shared" si="161"/>
        <v>1</v>
      </c>
      <c r="Y160" s="45"/>
      <c r="Z160" s="56">
        <f t="shared" si="141"/>
        <v>0.13749999999999996</v>
      </c>
      <c r="AA160" s="56">
        <f t="shared" si="142"/>
        <v>0.36249999999999993</v>
      </c>
      <c r="AB160" s="56">
        <f t="shared" si="143"/>
        <v>0.36</v>
      </c>
      <c r="AC160" s="56">
        <f t="shared" si="144"/>
        <v>0.15500000000000003</v>
      </c>
      <c r="AD160" s="56">
        <f t="shared" si="145"/>
        <v>0.15500000000000003</v>
      </c>
      <c r="AF160" s="73"/>
      <c r="AG160" s="56" t="str">
        <f t="shared" si="177"/>
        <v/>
      </c>
      <c r="AH160" s="56">
        <f t="shared" si="177"/>
        <v>0.63750000000000007</v>
      </c>
      <c r="AI160" s="56" t="str">
        <f t="shared" si="177"/>
        <v/>
      </c>
      <c r="AL160" s="56" t="str">
        <f t="shared" si="162"/>
        <v/>
      </c>
      <c r="AM160" s="56">
        <f t="shared" si="162"/>
        <v>0.84499999999999997</v>
      </c>
      <c r="AN160" s="56" t="str">
        <f t="shared" si="162"/>
        <v/>
      </c>
      <c r="AQ160" s="14" t="str">
        <f t="shared" si="163"/>
        <v/>
      </c>
      <c r="AR160" s="14" t="str">
        <f t="shared" si="146"/>
        <v>Imput</v>
      </c>
      <c r="AS160" s="14" t="str">
        <f t="shared" si="147"/>
        <v/>
      </c>
      <c r="AT160" s="82"/>
      <c r="AV160" s="56">
        <f t="shared" si="169"/>
        <v>0.36249999999999993</v>
      </c>
      <c r="AW160" s="56">
        <f t="shared" si="170"/>
        <v>0.15500000000000003</v>
      </c>
      <c r="AX160" s="56">
        <f t="shared" si="171"/>
        <v>0.36249999999999993</v>
      </c>
      <c r="AY160" s="56">
        <f t="shared" si="148"/>
        <v>0.15500000000000003</v>
      </c>
      <c r="AZ160" s="56" t="str">
        <f t="shared" si="172"/>
        <v/>
      </c>
      <c r="BA160" s="56" t="str">
        <f t="shared" si="149"/>
        <v/>
      </c>
      <c r="BE160" s="56">
        <f t="shared" si="150"/>
        <v>-0.20749999999999991</v>
      </c>
      <c r="BF160" s="56">
        <f t="shared" si="151"/>
        <v>-0.20749999999999991</v>
      </c>
      <c r="BG160" s="56" t="str">
        <f t="shared" si="152"/>
        <v/>
      </c>
      <c r="BI160" s="82"/>
      <c r="BL160" s="14" t="str">
        <f t="shared" si="179"/>
        <v/>
      </c>
      <c r="BM160" s="14" t="str">
        <f t="shared" si="179"/>
        <v/>
      </c>
      <c r="BN160" s="14" t="str">
        <f t="shared" si="179"/>
        <v/>
      </c>
      <c r="BO160" s="14">
        <f t="shared" si="179"/>
        <v>0.63750000000000007</v>
      </c>
      <c r="BP160" s="14" t="str">
        <f t="shared" si="179"/>
        <v/>
      </c>
      <c r="BS160" s="14" t="str">
        <f t="shared" si="180"/>
        <v/>
      </c>
      <c r="BT160" s="14" t="str">
        <f t="shared" si="180"/>
        <v/>
      </c>
      <c r="BU160" s="14" t="str">
        <f t="shared" si="180"/>
        <v/>
      </c>
      <c r="BV160" s="14" t="str">
        <f t="shared" si="180"/>
        <v/>
      </c>
      <c r="BW160" s="14">
        <f t="shared" si="180"/>
        <v>0.84499999999999997</v>
      </c>
      <c r="BZ160" s="14" t="str">
        <f t="shared" si="166"/>
        <v/>
      </c>
      <c r="CA160" s="14" t="str">
        <f t="shared" si="153"/>
        <v/>
      </c>
      <c r="CB160" s="14" t="str">
        <f t="shared" si="154"/>
        <v/>
      </c>
      <c r="CC160" s="14">
        <f t="shared" si="155"/>
        <v>1</v>
      </c>
      <c r="CD160" s="14" t="str">
        <f t="shared" si="156"/>
        <v/>
      </c>
      <c r="CG160" s="14" t="str">
        <f t="shared" si="167"/>
        <v/>
      </c>
      <c r="CH160" s="14" t="str">
        <f t="shared" si="157"/>
        <v/>
      </c>
      <c r="CI160" s="14" t="str">
        <f t="shared" si="158"/>
        <v/>
      </c>
      <c r="CJ160" s="14" t="str">
        <f t="shared" si="159"/>
        <v/>
      </c>
      <c r="CK160" s="14">
        <f t="shared" si="160"/>
        <v>1</v>
      </c>
    </row>
    <row r="161" spans="1:89" x14ac:dyDescent="0.25">
      <c r="A161" s="1">
        <v>64</v>
      </c>
      <c r="B161" s="3" t="s">
        <v>12</v>
      </c>
      <c r="C161" s="3">
        <v>26</v>
      </c>
      <c r="D161" s="4">
        <v>41696</v>
      </c>
      <c r="E161" s="3">
        <v>1</v>
      </c>
      <c r="F161" s="4">
        <v>41733</v>
      </c>
      <c r="G161" s="4">
        <v>41744</v>
      </c>
      <c r="H161" s="5">
        <v>0.2</v>
      </c>
      <c r="I161" s="5">
        <v>0.3</v>
      </c>
      <c r="J161" s="5">
        <v>0.35</v>
      </c>
      <c r="K161" s="5">
        <v>0.35</v>
      </c>
      <c r="L161" s="3">
        <v>0.4</v>
      </c>
      <c r="M161" s="3" t="s">
        <v>13</v>
      </c>
      <c r="N161" s="3">
        <v>1</v>
      </c>
      <c r="P161" s="1" t="str">
        <f t="shared" si="139"/>
        <v/>
      </c>
      <c r="R161" s="5"/>
      <c r="S161" s="5"/>
      <c r="T161" s="5"/>
      <c r="U161" s="5"/>
      <c r="V161" s="5"/>
      <c r="X161" s="1" t="str">
        <f t="shared" si="161"/>
        <v/>
      </c>
      <c r="Z161" s="55" t="str">
        <f t="shared" si="141"/>
        <v/>
      </c>
      <c r="AA161" s="55" t="str">
        <f t="shared" si="142"/>
        <v/>
      </c>
      <c r="AB161" s="55" t="str">
        <f t="shared" si="143"/>
        <v/>
      </c>
      <c r="AC161" s="55" t="str">
        <f t="shared" si="144"/>
        <v/>
      </c>
      <c r="AD161" s="55" t="str">
        <f t="shared" si="145"/>
        <v/>
      </c>
      <c r="AG161" s="55" t="str">
        <f t="shared" si="177"/>
        <v/>
      </c>
      <c r="AH161" s="55" t="str">
        <f t="shared" si="177"/>
        <v/>
      </c>
      <c r="AI161" s="55" t="str">
        <f t="shared" si="177"/>
        <v/>
      </c>
      <c r="AL161" s="55" t="str">
        <f t="shared" si="162"/>
        <v/>
      </c>
      <c r="AM161" s="55" t="str">
        <f t="shared" si="162"/>
        <v/>
      </c>
      <c r="AN161" s="55" t="str">
        <f t="shared" si="162"/>
        <v/>
      </c>
      <c r="AQ161" s="2" t="str">
        <f t="shared" si="163"/>
        <v/>
      </c>
      <c r="AR161" s="2" t="str">
        <f t="shared" si="146"/>
        <v/>
      </c>
      <c r="AS161" s="2" t="str">
        <f t="shared" si="147"/>
        <v/>
      </c>
      <c r="AV161" s="55" t="str">
        <f t="shared" si="169"/>
        <v/>
      </c>
      <c r="AW161" s="55" t="str">
        <f t="shared" si="170"/>
        <v/>
      </c>
      <c r="AX161" s="55" t="str">
        <f t="shared" si="171"/>
        <v/>
      </c>
      <c r="AY161" s="55" t="str">
        <f t="shared" si="148"/>
        <v/>
      </c>
      <c r="AZ161" s="55" t="str">
        <f t="shared" si="172"/>
        <v/>
      </c>
      <c r="BA161" s="55" t="str">
        <f t="shared" si="149"/>
        <v/>
      </c>
      <c r="BE161" s="55" t="str">
        <f t="shared" si="150"/>
        <v/>
      </c>
      <c r="BF161" s="55" t="str">
        <f t="shared" si="151"/>
        <v/>
      </c>
      <c r="BG161" s="55" t="str">
        <f t="shared" si="152"/>
        <v/>
      </c>
      <c r="BL161" s="2" t="str">
        <f t="shared" si="179"/>
        <v/>
      </c>
      <c r="BM161" s="2" t="str">
        <f t="shared" si="179"/>
        <v/>
      </c>
      <c r="BN161" s="2" t="str">
        <f t="shared" si="179"/>
        <v/>
      </c>
      <c r="BO161" s="2" t="str">
        <f t="shared" si="179"/>
        <v/>
      </c>
      <c r="BP161" s="2" t="str">
        <f t="shared" si="179"/>
        <v/>
      </c>
      <c r="BS161" s="2" t="str">
        <f t="shared" si="180"/>
        <v/>
      </c>
      <c r="BT161" s="2" t="str">
        <f t="shared" si="180"/>
        <v/>
      </c>
      <c r="BU161" s="2" t="str">
        <f t="shared" si="180"/>
        <v/>
      </c>
      <c r="BV161" s="2" t="str">
        <f t="shared" si="180"/>
        <v/>
      </c>
      <c r="BW161" s="2" t="str">
        <f t="shared" si="180"/>
        <v/>
      </c>
      <c r="BZ161" s="2" t="str">
        <f t="shared" si="166"/>
        <v/>
      </c>
      <c r="CA161" s="2" t="str">
        <f t="shared" si="153"/>
        <v/>
      </c>
      <c r="CB161" s="2" t="str">
        <f t="shared" si="154"/>
        <v/>
      </c>
      <c r="CC161" s="2" t="str">
        <f t="shared" si="155"/>
        <v/>
      </c>
      <c r="CD161" s="2" t="str">
        <f t="shared" si="156"/>
        <v/>
      </c>
      <c r="CG161" s="2" t="str">
        <f t="shared" si="167"/>
        <v/>
      </c>
      <c r="CH161" s="2" t="str">
        <f t="shared" si="157"/>
        <v/>
      </c>
      <c r="CI161" s="2" t="str">
        <f t="shared" si="158"/>
        <v/>
      </c>
      <c r="CJ161" s="2" t="str">
        <f t="shared" si="159"/>
        <v/>
      </c>
      <c r="CK161" s="2" t="str">
        <f t="shared" si="160"/>
        <v/>
      </c>
    </row>
    <row r="162" spans="1:89" x14ac:dyDescent="0.25">
      <c r="B162" s="3" t="s">
        <v>14</v>
      </c>
      <c r="C162" s="3">
        <v>26</v>
      </c>
      <c r="D162" s="4">
        <v>41696</v>
      </c>
      <c r="E162" s="3">
        <v>1</v>
      </c>
      <c r="F162" s="4">
        <v>41733</v>
      </c>
      <c r="G162" s="4">
        <v>41740</v>
      </c>
      <c r="H162" s="5">
        <v>0.6</v>
      </c>
      <c r="I162" s="5">
        <v>0.5</v>
      </c>
      <c r="J162" s="5">
        <v>0.3</v>
      </c>
      <c r="K162" s="5">
        <v>0.25</v>
      </c>
      <c r="L162" s="3">
        <v>0.36</v>
      </c>
      <c r="M162" s="3" t="s">
        <v>13</v>
      </c>
      <c r="N162" s="3">
        <v>1</v>
      </c>
      <c r="P162" s="1" t="str">
        <f t="shared" si="139"/>
        <v/>
      </c>
      <c r="R162" s="5"/>
      <c r="S162" s="5"/>
      <c r="T162" s="5"/>
      <c r="U162" s="5"/>
      <c r="V162" s="5"/>
      <c r="X162" s="1" t="str">
        <f t="shared" si="161"/>
        <v/>
      </c>
      <c r="Z162" s="55" t="str">
        <f t="shared" si="141"/>
        <v/>
      </c>
      <c r="AA162" s="55" t="str">
        <f t="shared" si="142"/>
        <v/>
      </c>
      <c r="AB162" s="55" t="str">
        <f t="shared" si="143"/>
        <v/>
      </c>
      <c r="AC162" s="55" t="str">
        <f t="shared" si="144"/>
        <v/>
      </c>
      <c r="AD162" s="55" t="str">
        <f t="shared" si="145"/>
        <v/>
      </c>
      <c r="AG162" s="55" t="str">
        <f t="shared" si="177"/>
        <v/>
      </c>
      <c r="AH162" s="55" t="str">
        <f t="shared" si="177"/>
        <v/>
      </c>
      <c r="AI162" s="55" t="str">
        <f t="shared" si="177"/>
        <v/>
      </c>
      <c r="AL162" s="55" t="str">
        <f t="shared" si="162"/>
        <v/>
      </c>
      <c r="AM162" s="55" t="str">
        <f t="shared" si="162"/>
        <v/>
      </c>
      <c r="AN162" s="55" t="str">
        <f t="shared" si="162"/>
        <v/>
      </c>
      <c r="AQ162" s="2" t="str">
        <f t="shared" si="163"/>
        <v/>
      </c>
      <c r="AR162" s="2" t="str">
        <f t="shared" si="146"/>
        <v/>
      </c>
      <c r="AS162" s="2" t="str">
        <f t="shared" si="147"/>
        <v/>
      </c>
      <c r="AV162" s="55" t="str">
        <f t="shared" si="169"/>
        <v/>
      </c>
      <c r="AW162" s="55" t="str">
        <f t="shared" si="170"/>
        <v/>
      </c>
      <c r="AX162" s="55" t="str">
        <f t="shared" si="171"/>
        <v/>
      </c>
      <c r="AY162" s="55" t="str">
        <f t="shared" si="148"/>
        <v/>
      </c>
      <c r="AZ162" s="55" t="str">
        <f t="shared" si="172"/>
        <v/>
      </c>
      <c r="BA162" s="55" t="str">
        <f t="shared" si="149"/>
        <v/>
      </c>
      <c r="BE162" s="55" t="str">
        <f t="shared" si="150"/>
        <v/>
      </c>
      <c r="BF162" s="55" t="str">
        <f t="shared" si="151"/>
        <v/>
      </c>
      <c r="BG162" s="55" t="str">
        <f t="shared" si="152"/>
        <v/>
      </c>
      <c r="BL162" s="2" t="str">
        <f t="shared" si="179"/>
        <v/>
      </c>
      <c r="BM162" s="2" t="str">
        <f t="shared" si="179"/>
        <v/>
      </c>
      <c r="BN162" s="2" t="str">
        <f t="shared" si="179"/>
        <v/>
      </c>
      <c r="BO162" s="2" t="str">
        <f t="shared" si="179"/>
        <v/>
      </c>
      <c r="BP162" s="2" t="str">
        <f t="shared" si="179"/>
        <v/>
      </c>
      <c r="BS162" s="2" t="str">
        <f t="shared" si="180"/>
        <v/>
      </c>
      <c r="BT162" s="2" t="str">
        <f t="shared" si="180"/>
        <v/>
      </c>
      <c r="BU162" s="2" t="str">
        <f t="shared" si="180"/>
        <v/>
      </c>
      <c r="BV162" s="2" t="str">
        <f t="shared" si="180"/>
        <v/>
      </c>
      <c r="BW162" s="2" t="str">
        <f t="shared" si="180"/>
        <v/>
      </c>
      <c r="BZ162" s="2" t="str">
        <f t="shared" si="166"/>
        <v/>
      </c>
      <c r="CA162" s="2" t="str">
        <f t="shared" si="153"/>
        <v/>
      </c>
      <c r="CB162" s="2" t="str">
        <f t="shared" si="154"/>
        <v/>
      </c>
      <c r="CC162" s="2" t="str">
        <f t="shared" si="155"/>
        <v/>
      </c>
      <c r="CD162" s="2" t="str">
        <f t="shared" si="156"/>
        <v/>
      </c>
      <c r="CG162" s="2" t="str">
        <f t="shared" si="167"/>
        <v/>
      </c>
      <c r="CH162" s="2" t="str">
        <f t="shared" si="157"/>
        <v/>
      </c>
      <c r="CI162" s="2" t="str">
        <f t="shared" si="158"/>
        <v/>
      </c>
      <c r="CJ162" s="2" t="str">
        <f t="shared" si="159"/>
        <v/>
      </c>
      <c r="CK162" s="2" t="str">
        <f t="shared" si="160"/>
        <v/>
      </c>
    </row>
    <row r="163" spans="1:89" x14ac:dyDescent="0.25">
      <c r="B163" s="3" t="s">
        <v>26</v>
      </c>
      <c r="C163" s="3">
        <v>26</v>
      </c>
      <c r="D163" s="4">
        <v>41696</v>
      </c>
      <c r="E163" s="3">
        <v>1</v>
      </c>
      <c r="F163" s="4">
        <v>41733</v>
      </c>
      <c r="G163" s="4">
        <v>41743</v>
      </c>
      <c r="H163" s="5">
        <v>0.3</v>
      </c>
      <c r="I163" s="5">
        <v>0.2</v>
      </c>
      <c r="J163" s="5">
        <v>0.2</v>
      </c>
      <c r="K163" s="5">
        <v>0.15</v>
      </c>
      <c r="L163" s="3">
        <v>0.39</v>
      </c>
      <c r="M163" s="3" t="s">
        <v>13</v>
      </c>
      <c r="N163" s="3">
        <v>1</v>
      </c>
      <c r="P163" s="1" t="str">
        <f t="shared" si="139"/>
        <v/>
      </c>
      <c r="R163" s="5"/>
      <c r="S163" s="5"/>
      <c r="T163" s="5"/>
      <c r="U163" s="5"/>
      <c r="V163" s="5"/>
      <c r="X163" s="1" t="str">
        <f t="shared" si="161"/>
        <v/>
      </c>
      <c r="Z163" s="55" t="str">
        <f t="shared" si="141"/>
        <v/>
      </c>
      <c r="AA163" s="55" t="str">
        <f t="shared" si="142"/>
        <v/>
      </c>
      <c r="AB163" s="55" t="str">
        <f t="shared" si="143"/>
        <v/>
      </c>
      <c r="AC163" s="55" t="str">
        <f t="shared" si="144"/>
        <v/>
      </c>
      <c r="AD163" s="55" t="str">
        <f t="shared" si="145"/>
        <v/>
      </c>
      <c r="AG163" s="55" t="str">
        <f t="shared" si="177"/>
        <v/>
      </c>
      <c r="AH163" s="55" t="str">
        <f t="shared" si="177"/>
        <v/>
      </c>
      <c r="AI163" s="55" t="str">
        <f t="shared" si="177"/>
        <v/>
      </c>
      <c r="AL163" s="55" t="str">
        <f t="shared" si="162"/>
        <v/>
      </c>
      <c r="AM163" s="55" t="str">
        <f t="shared" si="162"/>
        <v/>
      </c>
      <c r="AN163" s="55" t="str">
        <f t="shared" si="162"/>
        <v/>
      </c>
      <c r="AQ163" s="2" t="str">
        <f t="shared" si="163"/>
        <v/>
      </c>
      <c r="AR163" s="2" t="str">
        <f t="shared" si="146"/>
        <v/>
      </c>
      <c r="AS163" s="2" t="str">
        <f t="shared" si="147"/>
        <v/>
      </c>
      <c r="AV163" s="55" t="str">
        <f t="shared" si="169"/>
        <v/>
      </c>
      <c r="AW163" s="55" t="str">
        <f t="shared" si="170"/>
        <v/>
      </c>
      <c r="AX163" s="55" t="str">
        <f t="shared" si="171"/>
        <v/>
      </c>
      <c r="AY163" s="55" t="str">
        <f t="shared" si="148"/>
        <v/>
      </c>
      <c r="AZ163" s="55" t="str">
        <f t="shared" si="172"/>
        <v/>
      </c>
      <c r="BA163" s="55" t="str">
        <f t="shared" si="149"/>
        <v/>
      </c>
      <c r="BE163" s="55" t="str">
        <f t="shared" si="150"/>
        <v/>
      </c>
      <c r="BF163" s="55" t="str">
        <f t="shared" si="151"/>
        <v/>
      </c>
      <c r="BG163" s="55" t="str">
        <f t="shared" si="152"/>
        <v/>
      </c>
      <c r="BL163" s="2" t="str">
        <f t="shared" si="179"/>
        <v/>
      </c>
      <c r="BM163" s="2" t="str">
        <f t="shared" si="179"/>
        <v/>
      </c>
      <c r="BN163" s="2" t="str">
        <f t="shared" si="179"/>
        <v/>
      </c>
      <c r="BO163" s="2" t="str">
        <f t="shared" si="179"/>
        <v/>
      </c>
      <c r="BP163" s="2" t="str">
        <f t="shared" si="179"/>
        <v/>
      </c>
      <c r="BS163" s="2" t="str">
        <f t="shared" si="180"/>
        <v/>
      </c>
      <c r="BT163" s="2" t="str">
        <f t="shared" si="180"/>
        <v/>
      </c>
      <c r="BU163" s="2" t="str">
        <f t="shared" si="180"/>
        <v/>
      </c>
      <c r="BV163" s="2" t="str">
        <f t="shared" si="180"/>
        <v/>
      </c>
      <c r="BW163" s="2" t="str">
        <f t="shared" si="180"/>
        <v/>
      </c>
      <c r="BZ163" s="2" t="str">
        <f t="shared" si="166"/>
        <v/>
      </c>
      <c r="CA163" s="2" t="str">
        <f t="shared" si="153"/>
        <v/>
      </c>
      <c r="CB163" s="2" t="str">
        <f t="shared" si="154"/>
        <v/>
      </c>
      <c r="CC163" s="2" t="str">
        <f t="shared" si="155"/>
        <v/>
      </c>
      <c r="CD163" s="2" t="str">
        <f t="shared" si="156"/>
        <v/>
      </c>
      <c r="CG163" s="2" t="str">
        <f t="shared" si="167"/>
        <v/>
      </c>
      <c r="CH163" s="2" t="str">
        <f t="shared" si="157"/>
        <v/>
      </c>
      <c r="CI163" s="2" t="str">
        <f t="shared" si="158"/>
        <v/>
      </c>
      <c r="CJ163" s="2" t="str">
        <f t="shared" si="159"/>
        <v/>
      </c>
      <c r="CK163" s="2" t="str">
        <f t="shared" si="160"/>
        <v/>
      </c>
    </row>
    <row r="164" spans="1:89" s="21" customFormat="1" x14ac:dyDescent="0.25">
      <c r="A164" s="16"/>
      <c r="B164" s="17" t="s">
        <v>28</v>
      </c>
      <c r="C164" s="17">
        <v>26</v>
      </c>
      <c r="D164" s="19">
        <v>41696</v>
      </c>
      <c r="E164" s="17">
        <v>1</v>
      </c>
      <c r="F164" s="19">
        <v>41733</v>
      </c>
      <c r="G164" s="19">
        <v>41747</v>
      </c>
      <c r="H164" s="20">
        <v>0.15</v>
      </c>
      <c r="I164" s="20">
        <v>0.2</v>
      </c>
      <c r="J164" s="20">
        <v>0.2</v>
      </c>
      <c r="K164" s="20">
        <v>0.18</v>
      </c>
      <c r="L164" s="17">
        <v>0.3</v>
      </c>
      <c r="M164" s="17" t="s">
        <v>13</v>
      </c>
      <c r="N164" s="17">
        <v>1</v>
      </c>
      <c r="P164" s="16">
        <f t="shared" si="139"/>
        <v>37</v>
      </c>
      <c r="R164" s="20">
        <f>AVERAGE(H161:H164)</f>
        <v>0.3125</v>
      </c>
      <c r="S164" s="20">
        <f t="shared" ref="S164:V164" si="184">AVERAGE(I161:I164)</f>
        <v>0.3</v>
      </c>
      <c r="T164" s="20">
        <f t="shared" si="184"/>
        <v>0.26249999999999996</v>
      </c>
      <c r="U164" s="20">
        <f t="shared" si="184"/>
        <v>0.23249999999999998</v>
      </c>
      <c r="V164" s="20">
        <f t="shared" si="184"/>
        <v>0.36249999999999999</v>
      </c>
      <c r="X164" s="16">
        <f t="shared" si="161"/>
        <v>0</v>
      </c>
      <c r="Y164" s="65"/>
      <c r="Z164" s="54">
        <f t="shared" si="141"/>
        <v>0.3125</v>
      </c>
      <c r="AA164" s="54">
        <f t="shared" si="142"/>
        <v>0.3</v>
      </c>
      <c r="AB164" s="54">
        <f t="shared" si="143"/>
        <v>0.26249999999999996</v>
      </c>
      <c r="AC164" s="54">
        <f t="shared" si="144"/>
        <v>0.23249999999999998</v>
      </c>
      <c r="AD164" s="54">
        <f t="shared" si="145"/>
        <v>0.36249999999999999</v>
      </c>
      <c r="AF164" s="71"/>
      <c r="AG164" s="54" t="str">
        <f t="shared" si="177"/>
        <v/>
      </c>
      <c r="AH164" s="54">
        <f t="shared" si="177"/>
        <v>0.3</v>
      </c>
      <c r="AI164" s="54" t="str">
        <f t="shared" si="177"/>
        <v/>
      </c>
      <c r="AL164" s="54" t="str">
        <f t="shared" si="162"/>
        <v/>
      </c>
      <c r="AM164" s="54">
        <f t="shared" si="162"/>
        <v>0.36249999999999999</v>
      </c>
      <c r="AN164" s="54" t="str">
        <f t="shared" si="162"/>
        <v/>
      </c>
      <c r="AQ164" s="21" t="str">
        <f t="shared" si="163"/>
        <v/>
      </c>
      <c r="AR164" s="21" t="str">
        <f t="shared" si="146"/>
        <v>Imput</v>
      </c>
      <c r="AS164" s="21" t="str">
        <f t="shared" si="147"/>
        <v/>
      </c>
      <c r="AT164" s="81"/>
      <c r="AV164" s="54">
        <f t="shared" si="169"/>
        <v>0.3</v>
      </c>
      <c r="AW164" s="54">
        <f t="shared" si="170"/>
        <v>0.36249999999999999</v>
      </c>
      <c r="AX164" s="54">
        <f t="shared" si="171"/>
        <v>0.3</v>
      </c>
      <c r="AY164" s="54">
        <f t="shared" si="148"/>
        <v>0.36249999999999999</v>
      </c>
      <c r="AZ164" s="54" t="str">
        <f t="shared" si="172"/>
        <v/>
      </c>
      <c r="BA164" s="54" t="str">
        <f t="shared" si="149"/>
        <v/>
      </c>
      <c r="BE164" s="54">
        <f t="shared" si="150"/>
        <v>6.25E-2</v>
      </c>
      <c r="BF164" s="54">
        <f t="shared" si="151"/>
        <v>6.25E-2</v>
      </c>
      <c r="BG164" s="54" t="str">
        <f t="shared" si="152"/>
        <v/>
      </c>
      <c r="BI164" s="81"/>
      <c r="BL164" s="21" t="str">
        <f t="shared" si="179"/>
        <v/>
      </c>
      <c r="BM164" s="21">
        <f t="shared" si="179"/>
        <v>0.3</v>
      </c>
      <c r="BN164" s="21" t="str">
        <f t="shared" si="179"/>
        <v/>
      </c>
      <c r="BO164" s="21" t="str">
        <f t="shared" si="179"/>
        <v/>
      </c>
      <c r="BP164" s="21" t="str">
        <f t="shared" si="179"/>
        <v/>
      </c>
      <c r="BS164" s="21" t="str">
        <f t="shared" si="180"/>
        <v/>
      </c>
      <c r="BT164" s="21">
        <f t="shared" si="180"/>
        <v>0.36249999999999999</v>
      </c>
      <c r="BU164" s="21" t="str">
        <f t="shared" si="180"/>
        <v/>
      </c>
      <c r="BV164" s="21" t="str">
        <f t="shared" si="180"/>
        <v/>
      </c>
      <c r="BW164" s="21" t="str">
        <f t="shared" si="180"/>
        <v/>
      </c>
      <c r="BZ164" s="21" t="str">
        <f t="shared" si="166"/>
        <v/>
      </c>
      <c r="CA164" s="21">
        <f t="shared" si="153"/>
        <v>0</v>
      </c>
      <c r="CB164" s="21" t="str">
        <f t="shared" si="154"/>
        <v/>
      </c>
      <c r="CC164" s="21" t="str">
        <f t="shared" si="155"/>
        <v/>
      </c>
      <c r="CD164" s="21" t="str">
        <f t="shared" si="156"/>
        <v/>
      </c>
      <c r="CG164" s="21" t="str">
        <f t="shared" si="167"/>
        <v/>
      </c>
      <c r="CH164" s="21">
        <f t="shared" si="157"/>
        <v>0</v>
      </c>
      <c r="CI164" s="21" t="str">
        <f t="shared" si="158"/>
        <v/>
      </c>
      <c r="CJ164" s="21" t="str">
        <f t="shared" si="159"/>
        <v/>
      </c>
      <c r="CK164" s="21" t="str">
        <f t="shared" si="160"/>
        <v/>
      </c>
    </row>
    <row r="165" spans="1:89" x14ac:dyDescent="0.25">
      <c r="A165" s="1">
        <v>65</v>
      </c>
      <c r="B165" s="3" t="s">
        <v>12</v>
      </c>
      <c r="C165" s="3">
        <v>26</v>
      </c>
      <c r="D165" s="4">
        <v>41696</v>
      </c>
      <c r="E165" s="3">
        <v>2</v>
      </c>
      <c r="F165" s="4">
        <v>41733</v>
      </c>
      <c r="G165" s="4">
        <v>41744</v>
      </c>
      <c r="H165" s="5">
        <v>0.2</v>
      </c>
      <c r="I165" s="5">
        <v>0.25</v>
      </c>
      <c r="J165" s="5">
        <v>0.3</v>
      </c>
      <c r="K165" s="5">
        <v>0.3</v>
      </c>
      <c r="L165" s="3">
        <v>0.21</v>
      </c>
      <c r="M165" s="3" t="s">
        <v>13</v>
      </c>
      <c r="N165" s="3">
        <v>1</v>
      </c>
      <c r="P165" s="1" t="str">
        <f t="shared" si="139"/>
        <v/>
      </c>
      <c r="R165" s="5"/>
      <c r="S165" s="5"/>
      <c r="T165" s="5"/>
      <c r="U165" s="5"/>
      <c r="V165" s="5"/>
      <c r="X165" s="1" t="str">
        <f t="shared" si="161"/>
        <v/>
      </c>
      <c r="Z165" s="55" t="str">
        <f t="shared" si="141"/>
        <v/>
      </c>
      <c r="AA165" s="55" t="str">
        <f t="shared" si="142"/>
        <v/>
      </c>
      <c r="AB165" s="55" t="str">
        <f t="shared" si="143"/>
        <v/>
      </c>
      <c r="AC165" s="55" t="str">
        <f t="shared" si="144"/>
        <v/>
      </c>
      <c r="AD165" s="55" t="str">
        <f t="shared" si="145"/>
        <v/>
      </c>
      <c r="AG165" s="55" t="str">
        <f t="shared" si="177"/>
        <v/>
      </c>
      <c r="AH165" s="55" t="str">
        <f t="shared" si="177"/>
        <v/>
      </c>
      <c r="AI165" s="55" t="str">
        <f t="shared" si="177"/>
        <v/>
      </c>
      <c r="AL165" s="55" t="str">
        <f t="shared" si="162"/>
        <v/>
      </c>
      <c r="AM165" s="55" t="str">
        <f t="shared" si="162"/>
        <v/>
      </c>
      <c r="AN165" s="55" t="str">
        <f t="shared" si="162"/>
        <v/>
      </c>
      <c r="AQ165" s="2" t="str">
        <f t="shared" si="163"/>
        <v/>
      </c>
      <c r="AR165" s="2" t="str">
        <f t="shared" si="146"/>
        <v/>
      </c>
      <c r="AS165" s="2" t="str">
        <f t="shared" si="147"/>
        <v/>
      </c>
      <c r="AV165" s="55" t="str">
        <f t="shared" si="169"/>
        <v/>
      </c>
      <c r="AW165" s="55" t="str">
        <f t="shared" si="170"/>
        <v/>
      </c>
      <c r="AX165" s="55" t="str">
        <f t="shared" si="171"/>
        <v/>
      </c>
      <c r="AY165" s="55" t="str">
        <f t="shared" si="148"/>
        <v/>
      </c>
      <c r="AZ165" s="55" t="str">
        <f t="shared" si="172"/>
        <v/>
      </c>
      <c r="BA165" s="55" t="str">
        <f t="shared" si="149"/>
        <v/>
      </c>
      <c r="BE165" s="55" t="str">
        <f t="shared" si="150"/>
        <v/>
      </c>
      <c r="BF165" s="55" t="str">
        <f t="shared" si="151"/>
        <v/>
      </c>
      <c r="BG165" s="55" t="str">
        <f t="shared" si="152"/>
        <v/>
      </c>
      <c r="BL165" s="2" t="str">
        <f t="shared" ref="BL165:BP180" si="185">IF($S165="","",IF(AND($S165&gt;=BL$2,$S165&lt;=BL$3),$S165,""))</f>
        <v/>
      </c>
      <c r="BM165" s="2" t="str">
        <f t="shared" si="185"/>
        <v/>
      </c>
      <c r="BN165" s="2" t="str">
        <f t="shared" si="185"/>
        <v/>
      </c>
      <c r="BO165" s="2" t="str">
        <f t="shared" si="185"/>
        <v/>
      </c>
      <c r="BP165" s="2" t="str">
        <f t="shared" si="185"/>
        <v/>
      </c>
      <c r="BS165" s="2" t="str">
        <f t="shared" ref="BS165:BW180" si="186">IF($V165="","",IF(AND($V165&gt;=BS$2,$V165&lt;=BS$3),$V165,""))</f>
        <v/>
      </c>
      <c r="BT165" s="2" t="str">
        <f t="shared" si="186"/>
        <v/>
      </c>
      <c r="BU165" s="2" t="str">
        <f t="shared" si="186"/>
        <v/>
      </c>
      <c r="BV165" s="2" t="str">
        <f t="shared" si="186"/>
        <v/>
      </c>
      <c r="BW165" s="2" t="str">
        <f t="shared" si="186"/>
        <v/>
      </c>
      <c r="BZ165" s="2" t="str">
        <f t="shared" si="166"/>
        <v/>
      </c>
      <c r="CA165" s="2" t="str">
        <f t="shared" si="153"/>
        <v/>
      </c>
      <c r="CB165" s="2" t="str">
        <f t="shared" si="154"/>
        <v/>
      </c>
      <c r="CC165" s="2" t="str">
        <f t="shared" si="155"/>
        <v/>
      </c>
      <c r="CD165" s="2" t="str">
        <f t="shared" si="156"/>
        <v/>
      </c>
      <c r="CG165" s="2" t="str">
        <f t="shared" si="167"/>
        <v/>
      </c>
      <c r="CH165" s="2" t="str">
        <f t="shared" si="157"/>
        <v/>
      </c>
      <c r="CI165" s="2" t="str">
        <f t="shared" si="158"/>
        <v/>
      </c>
      <c r="CJ165" s="2" t="str">
        <f t="shared" si="159"/>
        <v/>
      </c>
      <c r="CK165" s="2" t="str">
        <f t="shared" si="160"/>
        <v/>
      </c>
    </row>
    <row r="166" spans="1:89" x14ac:dyDescent="0.25">
      <c r="B166" s="3" t="s">
        <v>14</v>
      </c>
      <c r="C166" s="3">
        <v>26</v>
      </c>
      <c r="D166" s="4">
        <v>41696</v>
      </c>
      <c r="E166" s="3">
        <v>2</v>
      </c>
      <c r="F166" s="4">
        <v>41733</v>
      </c>
      <c r="G166" s="4">
        <v>41740</v>
      </c>
      <c r="H166" s="5">
        <v>0.5</v>
      </c>
      <c r="I166" s="5">
        <v>0.25</v>
      </c>
      <c r="J166" s="5">
        <v>0.3</v>
      </c>
      <c r="K166" s="5">
        <v>0.25</v>
      </c>
      <c r="L166" s="3">
        <v>0.2</v>
      </c>
      <c r="M166" s="3" t="s">
        <v>13</v>
      </c>
      <c r="N166" s="3">
        <v>1</v>
      </c>
      <c r="P166" s="1" t="str">
        <f t="shared" si="139"/>
        <v/>
      </c>
      <c r="R166" s="5"/>
      <c r="S166" s="5"/>
      <c r="T166" s="5"/>
      <c r="U166" s="5"/>
      <c r="V166" s="5"/>
      <c r="X166" s="1" t="str">
        <f t="shared" si="161"/>
        <v/>
      </c>
      <c r="Z166" s="55" t="str">
        <f t="shared" si="141"/>
        <v/>
      </c>
      <c r="AA166" s="55" t="str">
        <f t="shared" si="142"/>
        <v/>
      </c>
      <c r="AB166" s="55" t="str">
        <f t="shared" si="143"/>
        <v/>
      </c>
      <c r="AC166" s="55" t="str">
        <f t="shared" si="144"/>
        <v/>
      </c>
      <c r="AD166" s="55" t="str">
        <f t="shared" si="145"/>
        <v/>
      </c>
      <c r="AG166" s="55" t="str">
        <f t="shared" si="177"/>
        <v/>
      </c>
      <c r="AH166" s="55" t="str">
        <f t="shared" si="177"/>
        <v/>
      </c>
      <c r="AI166" s="55" t="str">
        <f t="shared" si="177"/>
        <v/>
      </c>
      <c r="AL166" s="55" t="str">
        <f t="shared" si="162"/>
        <v/>
      </c>
      <c r="AM166" s="55" t="str">
        <f t="shared" si="162"/>
        <v/>
      </c>
      <c r="AN166" s="55" t="str">
        <f t="shared" si="162"/>
        <v/>
      </c>
      <c r="AQ166" s="2" t="str">
        <f t="shared" si="163"/>
        <v/>
      </c>
      <c r="AR166" s="2" t="str">
        <f t="shared" si="146"/>
        <v/>
      </c>
      <c r="AS166" s="2" t="str">
        <f t="shared" si="147"/>
        <v/>
      </c>
      <c r="AV166" s="55" t="str">
        <f t="shared" si="169"/>
        <v/>
      </c>
      <c r="AW166" s="55" t="str">
        <f t="shared" si="170"/>
        <v/>
      </c>
      <c r="AX166" s="55" t="str">
        <f t="shared" si="171"/>
        <v/>
      </c>
      <c r="AY166" s="55" t="str">
        <f t="shared" si="148"/>
        <v/>
      </c>
      <c r="AZ166" s="55" t="str">
        <f t="shared" si="172"/>
        <v/>
      </c>
      <c r="BA166" s="55" t="str">
        <f t="shared" si="149"/>
        <v/>
      </c>
      <c r="BE166" s="55" t="str">
        <f t="shared" si="150"/>
        <v/>
      </c>
      <c r="BF166" s="55" t="str">
        <f t="shared" si="151"/>
        <v/>
      </c>
      <c r="BG166" s="55" t="str">
        <f t="shared" si="152"/>
        <v/>
      </c>
      <c r="BL166" s="2" t="str">
        <f t="shared" si="185"/>
        <v/>
      </c>
      <c r="BM166" s="2" t="str">
        <f t="shared" si="185"/>
        <v/>
      </c>
      <c r="BN166" s="2" t="str">
        <f t="shared" si="185"/>
        <v/>
      </c>
      <c r="BO166" s="2" t="str">
        <f t="shared" si="185"/>
        <v/>
      </c>
      <c r="BP166" s="2" t="str">
        <f t="shared" si="185"/>
        <v/>
      </c>
      <c r="BS166" s="2" t="str">
        <f t="shared" si="186"/>
        <v/>
      </c>
      <c r="BT166" s="2" t="str">
        <f t="shared" si="186"/>
        <v/>
      </c>
      <c r="BU166" s="2" t="str">
        <f t="shared" si="186"/>
        <v/>
      </c>
      <c r="BV166" s="2" t="str">
        <f t="shared" si="186"/>
        <v/>
      </c>
      <c r="BW166" s="2" t="str">
        <f t="shared" si="186"/>
        <v/>
      </c>
      <c r="BZ166" s="2" t="str">
        <f t="shared" si="166"/>
        <v/>
      </c>
      <c r="CA166" s="2" t="str">
        <f t="shared" si="153"/>
        <v/>
      </c>
      <c r="CB166" s="2" t="str">
        <f t="shared" si="154"/>
        <v/>
      </c>
      <c r="CC166" s="2" t="str">
        <f t="shared" si="155"/>
        <v/>
      </c>
      <c r="CD166" s="2" t="str">
        <f t="shared" si="156"/>
        <v/>
      </c>
      <c r="CG166" s="2" t="str">
        <f t="shared" si="167"/>
        <v/>
      </c>
      <c r="CH166" s="2" t="str">
        <f t="shared" si="157"/>
        <v/>
      </c>
      <c r="CI166" s="2" t="str">
        <f t="shared" si="158"/>
        <v/>
      </c>
      <c r="CJ166" s="2" t="str">
        <f t="shared" si="159"/>
        <v/>
      </c>
      <c r="CK166" s="2" t="str">
        <f t="shared" si="160"/>
        <v/>
      </c>
    </row>
    <row r="167" spans="1:89" x14ac:dyDescent="0.25">
      <c r="B167" s="3" t="s">
        <v>26</v>
      </c>
      <c r="C167" s="3">
        <v>26</v>
      </c>
      <c r="D167" s="4">
        <v>41696</v>
      </c>
      <c r="E167" s="3">
        <v>2</v>
      </c>
      <c r="F167" s="4">
        <v>41733</v>
      </c>
      <c r="G167" s="4">
        <v>41743</v>
      </c>
      <c r="H167" s="5">
        <v>0.25</v>
      </c>
      <c r="I167" s="5">
        <v>0.3</v>
      </c>
      <c r="J167" s="5">
        <v>0.3</v>
      </c>
      <c r="K167" s="5">
        <v>0.4</v>
      </c>
      <c r="L167" s="3">
        <v>0.2</v>
      </c>
      <c r="M167" s="3" t="s">
        <v>13</v>
      </c>
      <c r="N167" s="3">
        <v>1</v>
      </c>
      <c r="P167" s="1" t="str">
        <f t="shared" si="139"/>
        <v/>
      </c>
      <c r="R167" s="5"/>
      <c r="S167" s="5"/>
      <c r="T167" s="5"/>
      <c r="U167" s="5"/>
      <c r="V167" s="5"/>
      <c r="X167" s="1" t="str">
        <f t="shared" si="161"/>
        <v/>
      </c>
      <c r="Z167" s="55" t="str">
        <f t="shared" si="141"/>
        <v/>
      </c>
      <c r="AA167" s="55" t="str">
        <f t="shared" si="142"/>
        <v/>
      </c>
      <c r="AB167" s="55" t="str">
        <f t="shared" si="143"/>
        <v/>
      </c>
      <c r="AC167" s="55" t="str">
        <f t="shared" si="144"/>
        <v/>
      </c>
      <c r="AD167" s="55" t="str">
        <f t="shared" si="145"/>
        <v/>
      </c>
      <c r="AG167" s="55" t="str">
        <f t="shared" ref="AG167:AI186" si="187">IF($S167="","",IF(AND($P167&gt;AG$2,$P167&lt;AG$3),$S167,""))</f>
        <v/>
      </c>
      <c r="AH167" s="55" t="str">
        <f t="shared" si="187"/>
        <v/>
      </c>
      <c r="AI167" s="55" t="str">
        <f t="shared" si="187"/>
        <v/>
      </c>
      <c r="AL167" s="55" t="str">
        <f t="shared" si="162"/>
        <v/>
      </c>
      <c r="AM167" s="55" t="str">
        <f t="shared" si="162"/>
        <v/>
      </c>
      <c r="AN167" s="55" t="str">
        <f t="shared" si="162"/>
        <v/>
      </c>
      <c r="AQ167" s="2" t="str">
        <f t="shared" si="163"/>
        <v/>
      </c>
      <c r="AR167" s="2" t="str">
        <f t="shared" si="146"/>
        <v/>
      </c>
      <c r="AS167" s="2" t="str">
        <f t="shared" si="147"/>
        <v/>
      </c>
      <c r="AV167" s="55" t="str">
        <f t="shared" si="169"/>
        <v/>
      </c>
      <c r="AW167" s="55" t="str">
        <f t="shared" si="170"/>
        <v/>
      </c>
      <c r="AX167" s="55" t="str">
        <f t="shared" si="171"/>
        <v/>
      </c>
      <c r="AY167" s="55" t="str">
        <f t="shared" si="148"/>
        <v/>
      </c>
      <c r="AZ167" s="55" t="str">
        <f t="shared" si="172"/>
        <v/>
      </c>
      <c r="BA167" s="55" t="str">
        <f t="shared" si="149"/>
        <v/>
      </c>
      <c r="BE167" s="55" t="str">
        <f t="shared" si="150"/>
        <v/>
      </c>
      <c r="BF167" s="55" t="str">
        <f t="shared" si="151"/>
        <v/>
      </c>
      <c r="BG167" s="55" t="str">
        <f t="shared" si="152"/>
        <v/>
      </c>
      <c r="BL167" s="2" t="str">
        <f t="shared" si="185"/>
        <v/>
      </c>
      <c r="BM167" s="2" t="str">
        <f t="shared" si="185"/>
        <v/>
      </c>
      <c r="BN167" s="2" t="str">
        <f t="shared" si="185"/>
        <v/>
      </c>
      <c r="BO167" s="2" t="str">
        <f t="shared" si="185"/>
        <v/>
      </c>
      <c r="BP167" s="2" t="str">
        <f t="shared" si="185"/>
        <v/>
      </c>
      <c r="BS167" s="2" t="str">
        <f t="shared" si="186"/>
        <v/>
      </c>
      <c r="BT167" s="2" t="str">
        <f t="shared" si="186"/>
        <v/>
      </c>
      <c r="BU167" s="2" t="str">
        <f t="shared" si="186"/>
        <v/>
      </c>
      <c r="BV167" s="2" t="str">
        <f t="shared" si="186"/>
        <v/>
      </c>
      <c r="BW167" s="2" t="str">
        <f t="shared" si="186"/>
        <v/>
      </c>
      <c r="BZ167" s="2" t="str">
        <f t="shared" si="166"/>
        <v/>
      </c>
      <c r="CA167" s="2" t="str">
        <f t="shared" si="153"/>
        <v/>
      </c>
      <c r="CB167" s="2" t="str">
        <f t="shared" si="154"/>
        <v/>
      </c>
      <c r="CC167" s="2" t="str">
        <f t="shared" si="155"/>
        <v/>
      </c>
      <c r="CD167" s="2" t="str">
        <f t="shared" si="156"/>
        <v/>
      </c>
      <c r="CG167" s="2" t="str">
        <f t="shared" si="167"/>
        <v/>
      </c>
      <c r="CH167" s="2" t="str">
        <f t="shared" si="157"/>
        <v/>
      </c>
      <c r="CI167" s="2" t="str">
        <f t="shared" si="158"/>
        <v/>
      </c>
      <c r="CJ167" s="2" t="str">
        <f t="shared" si="159"/>
        <v/>
      </c>
      <c r="CK167" s="2" t="str">
        <f t="shared" si="160"/>
        <v/>
      </c>
    </row>
    <row r="168" spans="1:89" s="14" customFormat="1" ht="15.75" thickBot="1" x14ac:dyDescent="0.3">
      <c r="A168" s="9"/>
      <c r="B168" s="10" t="s">
        <v>28</v>
      </c>
      <c r="C168" s="10">
        <v>26</v>
      </c>
      <c r="D168" s="12">
        <v>41696</v>
      </c>
      <c r="E168" s="10">
        <v>2</v>
      </c>
      <c r="F168" s="12">
        <v>41733</v>
      </c>
      <c r="G168" s="12">
        <v>41747</v>
      </c>
      <c r="H168" s="13">
        <v>0.05</v>
      </c>
      <c r="I168" s="13">
        <v>0.15</v>
      </c>
      <c r="J168" s="13">
        <v>0.15</v>
      </c>
      <c r="K168" s="13">
        <v>0.13</v>
      </c>
      <c r="L168" s="10">
        <v>0.21</v>
      </c>
      <c r="M168" s="10" t="s">
        <v>13</v>
      </c>
      <c r="N168" s="10">
        <v>1</v>
      </c>
      <c r="P168" s="9">
        <f t="shared" si="139"/>
        <v>37</v>
      </c>
      <c r="R168" s="13">
        <f>AVERAGE(H165:H168)</f>
        <v>0.25</v>
      </c>
      <c r="S168" s="13">
        <f t="shared" ref="S168:V168" si="188">AVERAGE(I165:I168)</f>
        <v>0.23750000000000002</v>
      </c>
      <c r="T168" s="13">
        <f t="shared" si="188"/>
        <v>0.26249999999999996</v>
      </c>
      <c r="U168" s="13">
        <f t="shared" si="188"/>
        <v>0.27</v>
      </c>
      <c r="V168" s="13">
        <f t="shared" si="188"/>
        <v>0.20500000000000002</v>
      </c>
      <c r="X168" s="9">
        <f t="shared" si="161"/>
        <v>0</v>
      </c>
      <c r="Y168" s="45"/>
      <c r="Z168" s="56">
        <f t="shared" si="141"/>
        <v>0.25</v>
      </c>
      <c r="AA168" s="56">
        <f t="shared" si="142"/>
        <v>0.23750000000000002</v>
      </c>
      <c r="AB168" s="56">
        <f t="shared" si="143"/>
        <v>0.26249999999999996</v>
      </c>
      <c r="AC168" s="56">
        <f t="shared" si="144"/>
        <v>0.27</v>
      </c>
      <c r="AD168" s="56">
        <f t="shared" si="145"/>
        <v>0.20500000000000002</v>
      </c>
      <c r="AF168" s="73"/>
      <c r="AG168" s="56" t="str">
        <f t="shared" si="187"/>
        <v/>
      </c>
      <c r="AH168" s="56">
        <f t="shared" si="187"/>
        <v>0.23750000000000002</v>
      </c>
      <c r="AI168" s="56" t="str">
        <f t="shared" si="187"/>
        <v/>
      </c>
      <c r="AL168" s="56" t="str">
        <f t="shared" si="162"/>
        <v/>
      </c>
      <c r="AM168" s="56">
        <f t="shared" si="162"/>
        <v>0.20500000000000002</v>
      </c>
      <c r="AN168" s="56" t="str">
        <f t="shared" si="162"/>
        <v/>
      </c>
      <c r="AQ168" s="14" t="str">
        <f t="shared" si="163"/>
        <v/>
      </c>
      <c r="AR168" s="14" t="str">
        <f t="shared" si="146"/>
        <v>ICPM</v>
      </c>
      <c r="AS168" s="14" t="str">
        <f t="shared" si="147"/>
        <v/>
      </c>
      <c r="AT168" s="82"/>
      <c r="AV168" s="56">
        <f t="shared" si="169"/>
        <v>0.23750000000000002</v>
      </c>
      <c r="AW168" s="56">
        <f t="shared" si="170"/>
        <v>0.20500000000000002</v>
      </c>
      <c r="AX168" s="56">
        <f t="shared" si="171"/>
        <v>0.23750000000000002</v>
      </c>
      <c r="AY168" s="56">
        <f t="shared" si="148"/>
        <v>0.20500000000000002</v>
      </c>
      <c r="AZ168" s="56" t="str">
        <f t="shared" si="172"/>
        <v/>
      </c>
      <c r="BA168" s="56" t="str">
        <f t="shared" si="149"/>
        <v/>
      </c>
      <c r="BE168" s="56">
        <f t="shared" si="150"/>
        <v>-3.2500000000000001E-2</v>
      </c>
      <c r="BF168" s="56">
        <f t="shared" si="151"/>
        <v>-3.2500000000000001E-2</v>
      </c>
      <c r="BG168" s="56" t="str">
        <f t="shared" si="152"/>
        <v/>
      </c>
      <c r="BI168" s="82"/>
      <c r="BL168" s="14" t="str">
        <f t="shared" si="185"/>
        <v/>
      </c>
      <c r="BM168" s="14">
        <f t="shared" si="185"/>
        <v>0.23750000000000002</v>
      </c>
      <c r="BN168" s="14" t="str">
        <f t="shared" si="185"/>
        <v/>
      </c>
      <c r="BO168" s="14" t="str">
        <f t="shared" si="185"/>
        <v/>
      </c>
      <c r="BP168" s="14" t="str">
        <f t="shared" si="185"/>
        <v/>
      </c>
      <c r="BS168" s="14" t="str">
        <f t="shared" si="186"/>
        <v/>
      </c>
      <c r="BT168" s="14">
        <f t="shared" si="186"/>
        <v>0.20500000000000002</v>
      </c>
      <c r="BU168" s="14" t="str">
        <f t="shared" si="186"/>
        <v/>
      </c>
      <c r="BV168" s="14" t="str">
        <f t="shared" si="186"/>
        <v/>
      </c>
      <c r="BW168" s="14" t="str">
        <f t="shared" si="186"/>
        <v/>
      </c>
      <c r="BZ168" s="14" t="str">
        <f t="shared" si="166"/>
        <v/>
      </c>
      <c r="CA168" s="14">
        <f t="shared" si="153"/>
        <v>0</v>
      </c>
      <c r="CB168" s="14" t="str">
        <f t="shared" si="154"/>
        <v/>
      </c>
      <c r="CC168" s="14" t="str">
        <f t="shared" si="155"/>
        <v/>
      </c>
      <c r="CD168" s="14" t="str">
        <f t="shared" si="156"/>
        <v/>
      </c>
      <c r="CG168" s="14" t="str">
        <f t="shared" si="167"/>
        <v/>
      </c>
      <c r="CH168" s="14">
        <f t="shared" si="157"/>
        <v>0</v>
      </c>
      <c r="CI168" s="14" t="str">
        <f t="shared" si="158"/>
        <v/>
      </c>
      <c r="CJ168" s="14" t="str">
        <f t="shared" si="159"/>
        <v/>
      </c>
      <c r="CK168" s="14" t="str">
        <f t="shared" si="160"/>
        <v/>
      </c>
    </row>
    <row r="169" spans="1:89" x14ac:dyDescent="0.25">
      <c r="A169" s="1">
        <v>66</v>
      </c>
      <c r="B169" s="3" t="s">
        <v>12</v>
      </c>
      <c r="C169" s="3">
        <v>27</v>
      </c>
      <c r="D169" s="4">
        <v>41731</v>
      </c>
      <c r="E169" s="3">
        <v>1</v>
      </c>
      <c r="F169" s="4">
        <v>41771</v>
      </c>
      <c r="G169" s="4">
        <v>41796</v>
      </c>
      <c r="H169" s="5">
        <v>0.01</v>
      </c>
      <c r="I169" s="5">
        <v>0.03</v>
      </c>
      <c r="J169" s="5">
        <v>0.01</v>
      </c>
      <c r="K169" s="5">
        <v>0.01</v>
      </c>
      <c r="L169" s="3">
        <v>0.03</v>
      </c>
      <c r="M169" s="3" t="s">
        <v>13</v>
      </c>
      <c r="N169" s="3">
        <v>1</v>
      </c>
      <c r="P169" s="1" t="str">
        <f t="shared" si="139"/>
        <v/>
      </c>
      <c r="R169" s="5"/>
      <c r="S169" s="5"/>
      <c r="T169" s="5"/>
      <c r="U169" s="5"/>
      <c r="V169" s="5"/>
      <c r="X169" s="1" t="str">
        <f t="shared" si="161"/>
        <v/>
      </c>
      <c r="Z169" s="55" t="str">
        <f t="shared" si="141"/>
        <v/>
      </c>
      <c r="AA169" s="55" t="str">
        <f t="shared" si="142"/>
        <v/>
      </c>
      <c r="AB169" s="55" t="str">
        <f t="shared" si="143"/>
        <v/>
      </c>
      <c r="AC169" s="55" t="str">
        <f t="shared" si="144"/>
        <v/>
      </c>
      <c r="AD169" s="55" t="str">
        <f t="shared" si="145"/>
        <v/>
      </c>
      <c r="AG169" s="55" t="str">
        <f t="shared" si="187"/>
        <v/>
      </c>
      <c r="AH169" s="55" t="str">
        <f t="shared" si="187"/>
        <v/>
      </c>
      <c r="AI169" s="55" t="str">
        <f t="shared" si="187"/>
        <v/>
      </c>
      <c r="AL169" s="55" t="str">
        <f t="shared" si="162"/>
        <v/>
      </c>
      <c r="AM169" s="55" t="str">
        <f t="shared" si="162"/>
        <v/>
      </c>
      <c r="AN169" s="55" t="str">
        <f t="shared" si="162"/>
        <v/>
      </c>
      <c r="AQ169" s="2" t="str">
        <f t="shared" si="163"/>
        <v/>
      </c>
      <c r="AR169" s="2" t="str">
        <f t="shared" si="146"/>
        <v/>
      </c>
      <c r="AS169" s="2" t="str">
        <f t="shared" si="147"/>
        <v/>
      </c>
      <c r="AV169" s="55" t="str">
        <f t="shared" si="169"/>
        <v/>
      </c>
      <c r="AW169" s="55" t="str">
        <f t="shared" si="170"/>
        <v/>
      </c>
      <c r="AX169" s="55" t="str">
        <f t="shared" si="171"/>
        <v/>
      </c>
      <c r="AY169" s="55" t="str">
        <f t="shared" si="148"/>
        <v/>
      </c>
      <c r="AZ169" s="55" t="str">
        <f t="shared" si="172"/>
        <v/>
      </c>
      <c r="BA169" s="55" t="str">
        <f t="shared" si="149"/>
        <v/>
      </c>
      <c r="BE169" s="55" t="str">
        <f t="shared" si="150"/>
        <v/>
      </c>
      <c r="BF169" s="55" t="str">
        <f t="shared" si="151"/>
        <v/>
      </c>
      <c r="BG169" s="55" t="str">
        <f t="shared" si="152"/>
        <v/>
      </c>
      <c r="BL169" s="2" t="str">
        <f t="shared" si="185"/>
        <v/>
      </c>
      <c r="BM169" s="2" t="str">
        <f t="shared" si="185"/>
        <v/>
      </c>
      <c r="BN169" s="2" t="str">
        <f t="shared" si="185"/>
        <v/>
      </c>
      <c r="BO169" s="2" t="str">
        <f t="shared" si="185"/>
        <v/>
      </c>
      <c r="BP169" s="2" t="str">
        <f t="shared" si="185"/>
        <v/>
      </c>
      <c r="BS169" s="2" t="str">
        <f t="shared" si="186"/>
        <v/>
      </c>
      <c r="BT169" s="2" t="str">
        <f t="shared" si="186"/>
        <v/>
      </c>
      <c r="BU169" s="2" t="str">
        <f t="shared" si="186"/>
        <v/>
      </c>
      <c r="BV169" s="2" t="str">
        <f t="shared" si="186"/>
        <v/>
      </c>
      <c r="BW169" s="2" t="str">
        <f t="shared" si="186"/>
        <v/>
      </c>
      <c r="BZ169" s="2" t="str">
        <f t="shared" si="166"/>
        <v/>
      </c>
      <c r="CA169" s="2" t="str">
        <f t="shared" si="153"/>
        <v/>
      </c>
      <c r="CB169" s="2" t="str">
        <f t="shared" si="154"/>
        <v/>
      </c>
      <c r="CC169" s="2" t="str">
        <f t="shared" si="155"/>
        <v/>
      </c>
      <c r="CD169" s="2" t="str">
        <f t="shared" si="156"/>
        <v/>
      </c>
      <c r="CG169" s="2" t="str">
        <f t="shared" si="167"/>
        <v/>
      </c>
      <c r="CH169" s="2" t="str">
        <f t="shared" si="157"/>
        <v/>
      </c>
      <c r="CI169" s="2" t="str">
        <f t="shared" si="158"/>
        <v/>
      </c>
      <c r="CJ169" s="2" t="str">
        <f t="shared" si="159"/>
        <v/>
      </c>
      <c r="CK169" s="2" t="str">
        <f t="shared" si="160"/>
        <v/>
      </c>
    </row>
    <row r="170" spans="1:89" x14ac:dyDescent="0.25">
      <c r="B170" s="3" t="s">
        <v>14</v>
      </c>
      <c r="C170" s="3">
        <v>27</v>
      </c>
      <c r="D170" s="4">
        <v>41731</v>
      </c>
      <c r="E170" s="3">
        <v>1</v>
      </c>
      <c r="F170" s="4">
        <v>41771</v>
      </c>
      <c r="G170" s="4">
        <v>41799</v>
      </c>
      <c r="H170" s="5">
        <v>0.2</v>
      </c>
      <c r="I170" s="5">
        <v>0.15</v>
      </c>
      <c r="J170" s="5">
        <v>0.05</v>
      </c>
      <c r="K170" s="5">
        <v>0.05</v>
      </c>
      <c r="L170" s="3">
        <v>0.05</v>
      </c>
      <c r="M170" s="3" t="s">
        <v>13</v>
      </c>
      <c r="N170" s="3">
        <v>1</v>
      </c>
      <c r="P170" s="1" t="str">
        <f t="shared" si="139"/>
        <v/>
      </c>
      <c r="R170" s="5"/>
      <c r="S170" s="5"/>
      <c r="T170" s="5"/>
      <c r="U170" s="5"/>
      <c r="V170" s="5"/>
      <c r="X170" s="1" t="str">
        <f t="shared" si="161"/>
        <v/>
      </c>
      <c r="Z170" s="55" t="str">
        <f t="shared" si="141"/>
        <v/>
      </c>
      <c r="AA170" s="55" t="str">
        <f t="shared" si="142"/>
        <v/>
      </c>
      <c r="AB170" s="55" t="str">
        <f t="shared" si="143"/>
        <v/>
      </c>
      <c r="AC170" s="55" t="str">
        <f t="shared" si="144"/>
        <v/>
      </c>
      <c r="AD170" s="55" t="str">
        <f t="shared" si="145"/>
        <v/>
      </c>
      <c r="AG170" s="55" t="str">
        <f t="shared" si="187"/>
        <v/>
      </c>
      <c r="AH170" s="55" t="str">
        <f t="shared" si="187"/>
        <v/>
      </c>
      <c r="AI170" s="55" t="str">
        <f t="shared" si="187"/>
        <v/>
      </c>
      <c r="AL170" s="55" t="str">
        <f t="shared" si="162"/>
        <v/>
      </c>
      <c r="AM170" s="55" t="str">
        <f t="shared" si="162"/>
        <v/>
      </c>
      <c r="AN170" s="55" t="str">
        <f t="shared" si="162"/>
        <v/>
      </c>
      <c r="AQ170" s="2" t="str">
        <f t="shared" si="163"/>
        <v/>
      </c>
      <c r="AR170" s="2" t="str">
        <f t="shared" si="146"/>
        <v/>
      </c>
      <c r="AS170" s="2" t="str">
        <f t="shared" si="147"/>
        <v/>
      </c>
      <c r="AV170" s="55" t="str">
        <f t="shared" si="169"/>
        <v/>
      </c>
      <c r="AW170" s="55" t="str">
        <f t="shared" si="170"/>
        <v/>
      </c>
      <c r="AX170" s="55" t="str">
        <f t="shared" si="171"/>
        <v/>
      </c>
      <c r="AY170" s="55" t="str">
        <f t="shared" si="148"/>
        <v/>
      </c>
      <c r="AZ170" s="55" t="str">
        <f t="shared" si="172"/>
        <v/>
      </c>
      <c r="BA170" s="55" t="str">
        <f t="shared" si="149"/>
        <v/>
      </c>
      <c r="BE170" s="55" t="str">
        <f t="shared" si="150"/>
        <v/>
      </c>
      <c r="BF170" s="55" t="str">
        <f t="shared" si="151"/>
        <v/>
      </c>
      <c r="BG170" s="55" t="str">
        <f t="shared" si="152"/>
        <v/>
      </c>
      <c r="BL170" s="2" t="str">
        <f t="shared" si="185"/>
        <v/>
      </c>
      <c r="BM170" s="2" t="str">
        <f t="shared" si="185"/>
        <v/>
      </c>
      <c r="BN170" s="2" t="str">
        <f t="shared" si="185"/>
        <v/>
      </c>
      <c r="BO170" s="2" t="str">
        <f t="shared" si="185"/>
        <v/>
      </c>
      <c r="BP170" s="2" t="str">
        <f t="shared" si="185"/>
        <v/>
      </c>
      <c r="BS170" s="2" t="str">
        <f t="shared" si="186"/>
        <v/>
      </c>
      <c r="BT170" s="2" t="str">
        <f t="shared" si="186"/>
        <v/>
      </c>
      <c r="BU170" s="2" t="str">
        <f t="shared" si="186"/>
        <v/>
      </c>
      <c r="BV170" s="2" t="str">
        <f t="shared" si="186"/>
        <v/>
      </c>
      <c r="BW170" s="2" t="str">
        <f t="shared" si="186"/>
        <v/>
      </c>
      <c r="BZ170" s="2" t="str">
        <f t="shared" si="166"/>
        <v/>
      </c>
      <c r="CA170" s="2" t="str">
        <f t="shared" si="153"/>
        <v/>
      </c>
      <c r="CB170" s="2" t="str">
        <f t="shared" si="154"/>
        <v/>
      </c>
      <c r="CC170" s="2" t="str">
        <f t="shared" si="155"/>
        <v/>
      </c>
      <c r="CD170" s="2" t="str">
        <f t="shared" si="156"/>
        <v/>
      </c>
      <c r="CG170" s="2" t="str">
        <f t="shared" si="167"/>
        <v/>
      </c>
      <c r="CH170" s="2" t="str">
        <f t="shared" si="157"/>
        <v/>
      </c>
      <c r="CI170" s="2" t="str">
        <f t="shared" si="158"/>
        <v/>
      </c>
      <c r="CJ170" s="2" t="str">
        <f t="shared" si="159"/>
        <v/>
      </c>
      <c r="CK170" s="2" t="str">
        <f t="shared" si="160"/>
        <v/>
      </c>
    </row>
    <row r="171" spans="1:89" x14ac:dyDescent="0.25">
      <c r="B171" s="3" t="s">
        <v>26</v>
      </c>
      <c r="C171" s="3">
        <v>27</v>
      </c>
      <c r="D171" s="4">
        <v>41731</v>
      </c>
      <c r="E171" s="3">
        <v>1</v>
      </c>
      <c r="F171" s="4">
        <v>41771</v>
      </c>
      <c r="G171" s="4">
        <v>41802</v>
      </c>
      <c r="H171" s="5">
        <v>0.05</v>
      </c>
      <c r="I171" s="5">
        <v>0.25</v>
      </c>
      <c r="J171" s="5">
        <v>0.05</v>
      </c>
      <c r="K171" s="5">
        <v>0.01</v>
      </c>
      <c r="L171" s="3">
        <v>0.05</v>
      </c>
      <c r="M171" s="3" t="s">
        <v>13</v>
      </c>
      <c r="N171" s="3">
        <v>1</v>
      </c>
      <c r="P171" s="1" t="str">
        <f t="shared" si="139"/>
        <v/>
      </c>
      <c r="R171" s="5"/>
      <c r="S171" s="5"/>
      <c r="T171" s="5"/>
      <c r="U171" s="5"/>
      <c r="V171" s="5"/>
      <c r="X171" s="1" t="str">
        <f t="shared" si="161"/>
        <v/>
      </c>
      <c r="Z171" s="55" t="str">
        <f t="shared" si="141"/>
        <v/>
      </c>
      <c r="AA171" s="55" t="str">
        <f t="shared" si="142"/>
        <v/>
      </c>
      <c r="AB171" s="55" t="str">
        <f t="shared" si="143"/>
        <v/>
      </c>
      <c r="AC171" s="55" t="str">
        <f t="shared" si="144"/>
        <v/>
      </c>
      <c r="AD171" s="55" t="str">
        <f t="shared" si="145"/>
        <v/>
      </c>
      <c r="AG171" s="55" t="str">
        <f t="shared" si="187"/>
        <v/>
      </c>
      <c r="AH171" s="55" t="str">
        <f t="shared" si="187"/>
        <v/>
      </c>
      <c r="AI171" s="55" t="str">
        <f t="shared" si="187"/>
        <v/>
      </c>
      <c r="AL171" s="55" t="str">
        <f t="shared" si="162"/>
        <v/>
      </c>
      <c r="AM171" s="55" t="str">
        <f t="shared" si="162"/>
        <v/>
      </c>
      <c r="AN171" s="55" t="str">
        <f t="shared" si="162"/>
        <v/>
      </c>
      <c r="AQ171" s="2" t="str">
        <f t="shared" si="163"/>
        <v/>
      </c>
      <c r="AR171" s="2" t="str">
        <f t="shared" si="146"/>
        <v/>
      </c>
      <c r="AS171" s="2" t="str">
        <f t="shared" si="147"/>
        <v/>
      </c>
      <c r="AV171" s="55" t="str">
        <f t="shared" si="169"/>
        <v/>
      </c>
      <c r="AW171" s="55" t="str">
        <f t="shared" si="170"/>
        <v/>
      </c>
      <c r="AX171" s="55" t="str">
        <f t="shared" si="171"/>
        <v/>
      </c>
      <c r="AY171" s="55" t="str">
        <f t="shared" si="148"/>
        <v/>
      </c>
      <c r="AZ171" s="55" t="str">
        <f t="shared" si="172"/>
        <v/>
      </c>
      <c r="BA171" s="55" t="str">
        <f t="shared" si="149"/>
        <v/>
      </c>
      <c r="BE171" s="55" t="str">
        <f t="shared" si="150"/>
        <v/>
      </c>
      <c r="BF171" s="55" t="str">
        <f t="shared" si="151"/>
        <v/>
      </c>
      <c r="BG171" s="55" t="str">
        <f t="shared" si="152"/>
        <v/>
      </c>
      <c r="BL171" s="2" t="str">
        <f t="shared" si="185"/>
        <v/>
      </c>
      <c r="BM171" s="2" t="str">
        <f t="shared" si="185"/>
        <v/>
      </c>
      <c r="BN171" s="2" t="str">
        <f t="shared" si="185"/>
        <v/>
      </c>
      <c r="BO171" s="2" t="str">
        <f t="shared" si="185"/>
        <v/>
      </c>
      <c r="BP171" s="2" t="str">
        <f t="shared" si="185"/>
        <v/>
      </c>
      <c r="BS171" s="2" t="str">
        <f t="shared" si="186"/>
        <v/>
      </c>
      <c r="BT171" s="2" t="str">
        <f t="shared" si="186"/>
        <v/>
      </c>
      <c r="BU171" s="2" t="str">
        <f t="shared" si="186"/>
        <v/>
      </c>
      <c r="BV171" s="2" t="str">
        <f t="shared" si="186"/>
        <v/>
      </c>
      <c r="BW171" s="2" t="str">
        <f t="shared" si="186"/>
        <v/>
      </c>
      <c r="BZ171" s="2" t="str">
        <f t="shared" si="166"/>
        <v/>
      </c>
      <c r="CA171" s="2" t="str">
        <f t="shared" si="153"/>
        <v/>
      </c>
      <c r="CB171" s="2" t="str">
        <f t="shared" si="154"/>
        <v/>
      </c>
      <c r="CC171" s="2" t="str">
        <f t="shared" si="155"/>
        <v/>
      </c>
      <c r="CD171" s="2" t="str">
        <f t="shared" si="156"/>
        <v/>
      </c>
      <c r="CG171" s="2" t="str">
        <f t="shared" si="167"/>
        <v/>
      </c>
      <c r="CH171" s="2" t="str">
        <f t="shared" si="157"/>
        <v/>
      </c>
      <c r="CI171" s="2" t="str">
        <f t="shared" si="158"/>
        <v/>
      </c>
      <c r="CJ171" s="2" t="str">
        <f t="shared" si="159"/>
        <v/>
      </c>
      <c r="CK171" s="2" t="str">
        <f t="shared" si="160"/>
        <v/>
      </c>
    </row>
    <row r="172" spans="1:89" s="14" customFormat="1" ht="15.75" thickBot="1" x14ac:dyDescent="0.3">
      <c r="A172" s="9"/>
      <c r="B172" s="10" t="s">
        <v>28</v>
      </c>
      <c r="C172" s="10">
        <v>27</v>
      </c>
      <c r="D172" s="12">
        <v>41731</v>
      </c>
      <c r="E172" s="10">
        <v>1</v>
      </c>
      <c r="F172" s="12">
        <v>41771</v>
      </c>
      <c r="G172" s="12">
        <v>41789</v>
      </c>
      <c r="H172" s="13">
        <v>0.05</v>
      </c>
      <c r="I172" s="13">
        <v>0.1</v>
      </c>
      <c r="J172" s="13">
        <v>0.05</v>
      </c>
      <c r="K172" s="13">
        <v>0.05</v>
      </c>
      <c r="L172" s="10">
        <v>7.0000000000000007E-2</v>
      </c>
      <c r="M172" s="10" t="s">
        <v>13</v>
      </c>
      <c r="N172" s="10">
        <v>1</v>
      </c>
      <c r="P172" s="9">
        <f t="shared" si="139"/>
        <v>40</v>
      </c>
      <c r="R172" s="13">
        <f>AVERAGE(H169:H172)</f>
        <v>7.7499999999999999E-2</v>
      </c>
      <c r="S172" s="13">
        <f t="shared" ref="S172:V172" si="189">AVERAGE(I169:I172)</f>
        <v>0.13250000000000001</v>
      </c>
      <c r="T172" s="13">
        <f t="shared" si="189"/>
        <v>4.0000000000000008E-2</v>
      </c>
      <c r="U172" s="13">
        <f t="shared" si="189"/>
        <v>3.0000000000000002E-2</v>
      </c>
      <c r="V172" s="13">
        <f t="shared" si="189"/>
        <v>0.05</v>
      </c>
      <c r="X172" s="9">
        <f t="shared" si="161"/>
        <v>0</v>
      </c>
      <c r="Y172" s="45"/>
      <c r="Z172" s="56">
        <f t="shared" si="141"/>
        <v>7.7499999999999999E-2</v>
      </c>
      <c r="AA172" s="56">
        <f t="shared" si="142"/>
        <v>0.13250000000000001</v>
      </c>
      <c r="AB172" s="56">
        <f t="shared" si="143"/>
        <v>4.0000000000000008E-2</v>
      </c>
      <c r="AC172" s="56">
        <f t="shared" si="144"/>
        <v>3.0000000000000002E-2</v>
      </c>
      <c r="AD172" s="56">
        <f t="shared" si="145"/>
        <v>0.05</v>
      </c>
      <c r="AF172" s="73"/>
      <c r="AG172" s="56" t="str">
        <f t="shared" si="187"/>
        <v/>
      </c>
      <c r="AH172" s="56">
        <f t="shared" si="187"/>
        <v>0.13250000000000001</v>
      </c>
      <c r="AI172" s="56" t="str">
        <f t="shared" si="187"/>
        <v/>
      </c>
      <c r="AL172" s="56" t="str">
        <f t="shared" si="162"/>
        <v/>
      </c>
      <c r="AM172" s="56">
        <f t="shared" si="162"/>
        <v>0.05</v>
      </c>
      <c r="AN172" s="56" t="str">
        <f t="shared" si="162"/>
        <v/>
      </c>
      <c r="AQ172" s="14" t="str">
        <f t="shared" si="163"/>
        <v/>
      </c>
      <c r="AR172" s="14" t="str">
        <f t="shared" si="146"/>
        <v>ICPM</v>
      </c>
      <c r="AS172" s="14" t="str">
        <f t="shared" si="147"/>
        <v/>
      </c>
      <c r="AT172" s="82"/>
      <c r="AV172" s="56">
        <f t="shared" si="169"/>
        <v>0.13250000000000001</v>
      </c>
      <c r="AW172" s="56">
        <f t="shared" si="170"/>
        <v>0.05</v>
      </c>
      <c r="AX172" s="56">
        <f t="shared" si="171"/>
        <v>0.13250000000000001</v>
      </c>
      <c r="AY172" s="56">
        <f t="shared" si="148"/>
        <v>0.05</v>
      </c>
      <c r="AZ172" s="56" t="str">
        <f t="shared" si="172"/>
        <v/>
      </c>
      <c r="BA172" s="56" t="str">
        <f t="shared" si="149"/>
        <v/>
      </c>
      <c r="BE172" s="56">
        <f t="shared" si="150"/>
        <v>-8.2500000000000004E-2</v>
      </c>
      <c r="BF172" s="56">
        <f t="shared" si="151"/>
        <v>-8.2500000000000004E-2</v>
      </c>
      <c r="BG172" s="56" t="str">
        <f t="shared" si="152"/>
        <v/>
      </c>
      <c r="BI172" s="82"/>
      <c r="BL172" s="14">
        <f t="shared" si="185"/>
        <v>0.13250000000000001</v>
      </c>
      <c r="BM172" s="14" t="str">
        <f t="shared" si="185"/>
        <v/>
      </c>
      <c r="BN172" s="14" t="str">
        <f t="shared" si="185"/>
        <v/>
      </c>
      <c r="BO172" s="14" t="str">
        <f t="shared" si="185"/>
        <v/>
      </c>
      <c r="BP172" s="14" t="str">
        <f t="shared" si="185"/>
        <v/>
      </c>
      <c r="BS172" s="14">
        <f t="shared" si="186"/>
        <v>0.05</v>
      </c>
      <c r="BT172" s="14" t="str">
        <f t="shared" si="186"/>
        <v/>
      </c>
      <c r="BU172" s="14" t="str">
        <f t="shared" si="186"/>
        <v/>
      </c>
      <c r="BV172" s="14" t="str">
        <f t="shared" si="186"/>
        <v/>
      </c>
      <c r="BW172" s="14" t="str">
        <f t="shared" si="186"/>
        <v/>
      </c>
      <c r="BZ172" s="14">
        <f t="shared" si="166"/>
        <v>0</v>
      </c>
      <c r="CA172" s="14" t="str">
        <f t="shared" si="153"/>
        <v/>
      </c>
      <c r="CB172" s="14" t="str">
        <f t="shared" si="154"/>
        <v/>
      </c>
      <c r="CC172" s="14" t="str">
        <f t="shared" si="155"/>
        <v/>
      </c>
      <c r="CD172" s="14" t="str">
        <f t="shared" si="156"/>
        <v/>
      </c>
      <c r="CG172" s="14">
        <f t="shared" si="167"/>
        <v>0</v>
      </c>
      <c r="CH172" s="14" t="str">
        <f t="shared" si="157"/>
        <v/>
      </c>
      <c r="CI172" s="14" t="str">
        <f t="shared" si="158"/>
        <v/>
      </c>
      <c r="CJ172" s="14" t="str">
        <f t="shared" si="159"/>
        <v/>
      </c>
      <c r="CK172" s="14" t="str">
        <f t="shared" si="160"/>
        <v/>
      </c>
    </row>
    <row r="173" spans="1:89" x14ac:dyDescent="0.25">
      <c r="A173" s="1">
        <v>67</v>
      </c>
      <c r="B173" s="3" t="s">
        <v>12</v>
      </c>
      <c r="C173" s="3">
        <v>28</v>
      </c>
      <c r="D173" s="4">
        <v>41724</v>
      </c>
      <c r="E173" s="3">
        <v>1</v>
      </c>
      <c r="F173" s="4">
        <v>41771</v>
      </c>
      <c r="G173" s="4">
        <v>41788</v>
      </c>
      <c r="H173" s="5">
        <v>0.3</v>
      </c>
      <c r="I173" s="5">
        <v>0.6</v>
      </c>
      <c r="J173" s="5">
        <v>0.6</v>
      </c>
      <c r="K173" s="5">
        <v>0.6</v>
      </c>
      <c r="L173" s="3">
        <v>0.25</v>
      </c>
      <c r="M173" s="3" t="s">
        <v>13</v>
      </c>
      <c r="N173" s="3">
        <v>1</v>
      </c>
      <c r="P173" s="1" t="str">
        <f t="shared" si="139"/>
        <v/>
      </c>
      <c r="R173" s="5"/>
      <c r="S173" s="5"/>
      <c r="T173" s="5"/>
      <c r="U173" s="5"/>
      <c r="V173" s="5"/>
      <c r="X173" s="1" t="str">
        <f t="shared" si="161"/>
        <v/>
      </c>
      <c r="Z173" s="55" t="str">
        <f t="shared" si="141"/>
        <v/>
      </c>
      <c r="AA173" s="55" t="str">
        <f t="shared" si="142"/>
        <v/>
      </c>
      <c r="AB173" s="55" t="str">
        <f t="shared" si="143"/>
        <v/>
      </c>
      <c r="AC173" s="55" t="str">
        <f t="shared" si="144"/>
        <v/>
      </c>
      <c r="AD173" s="55" t="str">
        <f t="shared" si="145"/>
        <v/>
      </c>
      <c r="AG173" s="55" t="str">
        <f t="shared" si="187"/>
        <v/>
      </c>
      <c r="AH173" s="55" t="str">
        <f t="shared" si="187"/>
        <v/>
      </c>
      <c r="AI173" s="55" t="str">
        <f t="shared" si="187"/>
        <v/>
      </c>
      <c r="AL173" s="55" t="str">
        <f t="shared" si="162"/>
        <v/>
      </c>
      <c r="AM173" s="55" t="str">
        <f t="shared" si="162"/>
        <v/>
      </c>
      <c r="AN173" s="55" t="str">
        <f t="shared" si="162"/>
        <v/>
      </c>
      <c r="AQ173" s="2" t="str">
        <f t="shared" si="163"/>
        <v/>
      </c>
      <c r="AR173" s="2" t="str">
        <f t="shared" si="146"/>
        <v/>
      </c>
      <c r="AS173" s="2" t="str">
        <f t="shared" si="147"/>
        <v/>
      </c>
      <c r="AV173" s="55" t="str">
        <f t="shared" si="169"/>
        <v/>
      </c>
      <c r="AW173" s="55" t="str">
        <f t="shared" si="170"/>
        <v/>
      </c>
      <c r="AX173" s="55" t="str">
        <f t="shared" si="171"/>
        <v/>
      </c>
      <c r="AY173" s="55" t="str">
        <f t="shared" si="148"/>
        <v/>
      </c>
      <c r="AZ173" s="55" t="str">
        <f t="shared" si="172"/>
        <v/>
      </c>
      <c r="BA173" s="55" t="str">
        <f t="shared" si="149"/>
        <v/>
      </c>
      <c r="BE173" s="55" t="str">
        <f t="shared" si="150"/>
        <v/>
      </c>
      <c r="BF173" s="55" t="str">
        <f t="shared" si="151"/>
        <v/>
      </c>
      <c r="BG173" s="55" t="str">
        <f t="shared" si="152"/>
        <v/>
      </c>
      <c r="BL173" s="2" t="str">
        <f t="shared" si="185"/>
        <v/>
      </c>
      <c r="BM173" s="2" t="str">
        <f t="shared" si="185"/>
        <v/>
      </c>
      <c r="BN173" s="2" t="str">
        <f t="shared" si="185"/>
        <v/>
      </c>
      <c r="BO173" s="2" t="str">
        <f t="shared" si="185"/>
        <v/>
      </c>
      <c r="BP173" s="2" t="str">
        <f t="shared" si="185"/>
        <v/>
      </c>
      <c r="BS173" s="2" t="str">
        <f t="shared" si="186"/>
        <v/>
      </c>
      <c r="BT173" s="2" t="str">
        <f t="shared" si="186"/>
        <v/>
      </c>
      <c r="BU173" s="2" t="str">
        <f t="shared" si="186"/>
        <v/>
      </c>
      <c r="BV173" s="2" t="str">
        <f t="shared" si="186"/>
        <v/>
      </c>
      <c r="BW173" s="2" t="str">
        <f t="shared" si="186"/>
        <v/>
      </c>
      <c r="BZ173" s="2" t="str">
        <f t="shared" si="166"/>
        <v/>
      </c>
      <c r="CA173" s="2" t="str">
        <f t="shared" si="153"/>
        <v/>
      </c>
      <c r="CB173" s="2" t="str">
        <f t="shared" si="154"/>
        <v/>
      </c>
      <c r="CC173" s="2" t="str">
        <f t="shared" si="155"/>
        <v/>
      </c>
      <c r="CD173" s="2" t="str">
        <f t="shared" si="156"/>
        <v/>
      </c>
      <c r="CG173" s="2" t="str">
        <f t="shared" si="167"/>
        <v/>
      </c>
      <c r="CH173" s="2" t="str">
        <f t="shared" si="157"/>
        <v/>
      </c>
      <c r="CI173" s="2" t="str">
        <f t="shared" si="158"/>
        <v/>
      </c>
      <c r="CJ173" s="2" t="str">
        <f t="shared" si="159"/>
        <v/>
      </c>
      <c r="CK173" s="2" t="str">
        <f t="shared" si="160"/>
        <v/>
      </c>
    </row>
    <row r="174" spans="1:89" x14ac:dyDescent="0.25">
      <c r="B174" s="3" t="s">
        <v>14</v>
      </c>
      <c r="C174" s="3">
        <v>28</v>
      </c>
      <c r="D174" s="4">
        <v>41724</v>
      </c>
      <c r="E174" s="3">
        <v>1</v>
      </c>
      <c r="F174" s="4">
        <v>41771</v>
      </c>
      <c r="G174" s="4">
        <v>41786</v>
      </c>
      <c r="H174" s="5">
        <v>0.1</v>
      </c>
      <c r="I174" s="5">
        <v>0.3</v>
      </c>
      <c r="J174" s="5">
        <v>0.25</v>
      </c>
      <c r="K174" s="5">
        <v>0.25</v>
      </c>
      <c r="L174" s="3">
        <v>0.25</v>
      </c>
      <c r="M174" s="3" t="s">
        <v>13</v>
      </c>
      <c r="N174" s="3">
        <v>1</v>
      </c>
      <c r="P174" s="1" t="str">
        <f t="shared" si="139"/>
        <v/>
      </c>
      <c r="R174" s="5"/>
      <c r="S174" s="5"/>
      <c r="T174" s="5"/>
      <c r="U174" s="5"/>
      <c r="V174" s="5"/>
      <c r="X174" s="1" t="str">
        <f t="shared" si="161"/>
        <v/>
      </c>
      <c r="Z174" s="55" t="str">
        <f t="shared" si="141"/>
        <v/>
      </c>
      <c r="AA174" s="55" t="str">
        <f t="shared" si="142"/>
        <v/>
      </c>
      <c r="AB174" s="55" t="str">
        <f t="shared" si="143"/>
        <v/>
      </c>
      <c r="AC174" s="55" t="str">
        <f t="shared" si="144"/>
        <v/>
      </c>
      <c r="AD174" s="55" t="str">
        <f t="shared" si="145"/>
        <v/>
      </c>
      <c r="AG174" s="55" t="str">
        <f t="shared" si="187"/>
        <v/>
      </c>
      <c r="AH174" s="55" t="str">
        <f t="shared" si="187"/>
        <v/>
      </c>
      <c r="AI174" s="55" t="str">
        <f t="shared" si="187"/>
        <v/>
      </c>
      <c r="AL174" s="55" t="str">
        <f t="shared" si="162"/>
        <v/>
      </c>
      <c r="AM174" s="55" t="str">
        <f t="shared" si="162"/>
        <v/>
      </c>
      <c r="AN174" s="55" t="str">
        <f t="shared" si="162"/>
        <v/>
      </c>
      <c r="AQ174" s="2" t="str">
        <f t="shared" si="163"/>
        <v/>
      </c>
      <c r="AR174" s="2" t="str">
        <f t="shared" si="146"/>
        <v/>
      </c>
      <c r="AS174" s="2" t="str">
        <f t="shared" si="147"/>
        <v/>
      </c>
      <c r="AV174" s="55" t="str">
        <f t="shared" si="169"/>
        <v/>
      </c>
      <c r="AW174" s="55" t="str">
        <f t="shared" si="170"/>
        <v/>
      </c>
      <c r="AX174" s="55" t="str">
        <f t="shared" si="171"/>
        <v/>
      </c>
      <c r="AY174" s="55" t="str">
        <f t="shared" si="148"/>
        <v/>
      </c>
      <c r="AZ174" s="55" t="str">
        <f t="shared" si="172"/>
        <v/>
      </c>
      <c r="BA174" s="55" t="str">
        <f t="shared" si="149"/>
        <v/>
      </c>
      <c r="BE174" s="55" t="str">
        <f t="shared" si="150"/>
        <v/>
      </c>
      <c r="BF174" s="55" t="str">
        <f t="shared" si="151"/>
        <v/>
      </c>
      <c r="BG174" s="55" t="str">
        <f t="shared" si="152"/>
        <v/>
      </c>
      <c r="BL174" s="2" t="str">
        <f t="shared" si="185"/>
        <v/>
      </c>
      <c r="BM174" s="2" t="str">
        <f t="shared" si="185"/>
        <v/>
      </c>
      <c r="BN174" s="2" t="str">
        <f t="shared" si="185"/>
        <v/>
      </c>
      <c r="BO174" s="2" t="str">
        <f t="shared" si="185"/>
        <v/>
      </c>
      <c r="BP174" s="2" t="str">
        <f t="shared" si="185"/>
        <v/>
      </c>
      <c r="BS174" s="2" t="str">
        <f t="shared" si="186"/>
        <v/>
      </c>
      <c r="BT174" s="2" t="str">
        <f t="shared" si="186"/>
        <v/>
      </c>
      <c r="BU174" s="2" t="str">
        <f t="shared" si="186"/>
        <v/>
      </c>
      <c r="BV174" s="2" t="str">
        <f t="shared" si="186"/>
        <v/>
      </c>
      <c r="BW174" s="2" t="str">
        <f t="shared" si="186"/>
        <v/>
      </c>
      <c r="BZ174" s="2" t="str">
        <f t="shared" si="166"/>
        <v/>
      </c>
      <c r="CA174" s="2" t="str">
        <f t="shared" si="153"/>
        <v/>
      </c>
      <c r="CB174" s="2" t="str">
        <f t="shared" si="154"/>
        <v/>
      </c>
      <c r="CC174" s="2" t="str">
        <f t="shared" si="155"/>
        <v/>
      </c>
      <c r="CD174" s="2" t="str">
        <f t="shared" si="156"/>
        <v/>
      </c>
      <c r="CG174" s="2" t="str">
        <f t="shared" si="167"/>
        <v/>
      </c>
      <c r="CH174" s="2" t="str">
        <f t="shared" si="157"/>
        <v/>
      </c>
      <c r="CI174" s="2" t="str">
        <f t="shared" si="158"/>
        <v/>
      </c>
      <c r="CJ174" s="2" t="str">
        <f t="shared" si="159"/>
        <v/>
      </c>
      <c r="CK174" s="2" t="str">
        <f t="shared" si="160"/>
        <v/>
      </c>
    </row>
    <row r="175" spans="1:89" x14ac:dyDescent="0.25">
      <c r="B175" s="3" t="s">
        <v>26</v>
      </c>
      <c r="C175" s="3">
        <v>28</v>
      </c>
      <c r="D175" s="4">
        <v>41724</v>
      </c>
      <c r="E175" s="3">
        <v>1</v>
      </c>
      <c r="F175" s="4">
        <v>41771</v>
      </c>
      <c r="G175" s="4">
        <v>41795</v>
      </c>
      <c r="H175" s="5">
        <v>0.2</v>
      </c>
      <c r="I175" s="5">
        <v>0.6</v>
      </c>
      <c r="J175" s="5">
        <v>0.6</v>
      </c>
      <c r="K175" s="5">
        <v>0.15</v>
      </c>
      <c r="L175" s="3">
        <v>0.25</v>
      </c>
      <c r="M175" s="3" t="s">
        <v>13</v>
      </c>
      <c r="N175" s="3">
        <v>1</v>
      </c>
      <c r="P175" s="1" t="str">
        <f t="shared" si="139"/>
        <v/>
      </c>
      <c r="R175" s="5"/>
      <c r="S175" s="5"/>
      <c r="T175" s="5"/>
      <c r="U175" s="5"/>
      <c r="V175" s="5"/>
      <c r="X175" s="1" t="str">
        <f t="shared" si="161"/>
        <v/>
      </c>
      <c r="Z175" s="55" t="str">
        <f t="shared" si="141"/>
        <v/>
      </c>
      <c r="AA175" s="55" t="str">
        <f t="shared" si="142"/>
        <v/>
      </c>
      <c r="AB175" s="55" t="str">
        <f t="shared" si="143"/>
        <v/>
      </c>
      <c r="AC175" s="55" t="str">
        <f t="shared" si="144"/>
        <v/>
      </c>
      <c r="AD175" s="55" t="str">
        <f t="shared" si="145"/>
        <v/>
      </c>
      <c r="AG175" s="55" t="str">
        <f t="shared" si="187"/>
        <v/>
      </c>
      <c r="AH175" s="55" t="str">
        <f t="shared" si="187"/>
        <v/>
      </c>
      <c r="AI175" s="55" t="str">
        <f t="shared" si="187"/>
        <v/>
      </c>
      <c r="AL175" s="55" t="str">
        <f t="shared" si="162"/>
        <v/>
      </c>
      <c r="AM175" s="55" t="str">
        <f t="shared" si="162"/>
        <v/>
      </c>
      <c r="AN175" s="55" t="str">
        <f t="shared" si="162"/>
        <v/>
      </c>
      <c r="AQ175" s="2" t="str">
        <f t="shared" si="163"/>
        <v/>
      </c>
      <c r="AR175" s="2" t="str">
        <f t="shared" si="146"/>
        <v/>
      </c>
      <c r="AS175" s="2" t="str">
        <f t="shared" si="147"/>
        <v/>
      </c>
      <c r="AV175" s="55" t="str">
        <f t="shared" si="169"/>
        <v/>
      </c>
      <c r="AW175" s="55" t="str">
        <f t="shared" si="170"/>
        <v/>
      </c>
      <c r="AX175" s="55" t="str">
        <f t="shared" si="171"/>
        <v/>
      </c>
      <c r="AY175" s="55" t="str">
        <f t="shared" si="148"/>
        <v/>
      </c>
      <c r="AZ175" s="55" t="str">
        <f t="shared" si="172"/>
        <v/>
      </c>
      <c r="BA175" s="55" t="str">
        <f t="shared" si="149"/>
        <v/>
      </c>
      <c r="BE175" s="55" t="str">
        <f t="shared" si="150"/>
        <v/>
      </c>
      <c r="BF175" s="55" t="str">
        <f t="shared" si="151"/>
        <v/>
      </c>
      <c r="BG175" s="55" t="str">
        <f t="shared" si="152"/>
        <v/>
      </c>
      <c r="BL175" s="2" t="str">
        <f t="shared" si="185"/>
        <v/>
      </c>
      <c r="BM175" s="2" t="str">
        <f t="shared" si="185"/>
        <v/>
      </c>
      <c r="BN175" s="2" t="str">
        <f t="shared" si="185"/>
        <v/>
      </c>
      <c r="BO175" s="2" t="str">
        <f t="shared" si="185"/>
        <v/>
      </c>
      <c r="BP175" s="2" t="str">
        <f t="shared" si="185"/>
        <v/>
      </c>
      <c r="BS175" s="2" t="str">
        <f t="shared" si="186"/>
        <v/>
      </c>
      <c r="BT175" s="2" t="str">
        <f t="shared" si="186"/>
        <v/>
      </c>
      <c r="BU175" s="2" t="str">
        <f t="shared" si="186"/>
        <v/>
      </c>
      <c r="BV175" s="2" t="str">
        <f t="shared" si="186"/>
        <v/>
      </c>
      <c r="BW175" s="2" t="str">
        <f t="shared" si="186"/>
        <v/>
      </c>
      <c r="BZ175" s="2" t="str">
        <f t="shared" si="166"/>
        <v/>
      </c>
      <c r="CA175" s="2" t="str">
        <f t="shared" si="153"/>
        <v/>
      </c>
      <c r="CB175" s="2" t="str">
        <f t="shared" si="154"/>
        <v/>
      </c>
      <c r="CC175" s="2" t="str">
        <f t="shared" si="155"/>
        <v/>
      </c>
      <c r="CD175" s="2" t="str">
        <f t="shared" si="156"/>
        <v/>
      </c>
      <c r="CG175" s="2" t="str">
        <f t="shared" si="167"/>
        <v/>
      </c>
      <c r="CH175" s="2" t="str">
        <f t="shared" si="157"/>
        <v/>
      </c>
      <c r="CI175" s="2" t="str">
        <f t="shared" si="158"/>
        <v/>
      </c>
      <c r="CJ175" s="2" t="str">
        <f t="shared" si="159"/>
        <v/>
      </c>
      <c r="CK175" s="2" t="str">
        <f t="shared" si="160"/>
        <v/>
      </c>
    </row>
    <row r="176" spans="1:89" s="21" customFormat="1" x14ac:dyDescent="0.25">
      <c r="A176" s="16"/>
      <c r="B176" s="17" t="s">
        <v>28</v>
      </c>
      <c r="C176" s="17">
        <v>28</v>
      </c>
      <c r="D176" s="19">
        <v>41724</v>
      </c>
      <c r="E176" s="17">
        <v>1</v>
      </c>
      <c r="F176" s="19">
        <v>41771</v>
      </c>
      <c r="G176" s="19">
        <v>41795</v>
      </c>
      <c r="H176" s="20">
        <v>0.02</v>
      </c>
      <c r="I176" s="20">
        <v>0.08</v>
      </c>
      <c r="J176" s="20">
        <v>0.01</v>
      </c>
      <c r="K176" s="20">
        <v>0.01</v>
      </c>
      <c r="L176" s="17">
        <v>0.25</v>
      </c>
      <c r="M176" s="17" t="s">
        <v>13</v>
      </c>
      <c r="N176" s="17">
        <v>1</v>
      </c>
      <c r="P176" s="16">
        <f t="shared" si="139"/>
        <v>47</v>
      </c>
      <c r="R176" s="20">
        <f>AVERAGE(H173:H176)</f>
        <v>0.15500000000000003</v>
      </c>
      <c r="S176" s="20">
        <f t="shared" ref="S176:V176" si="190">AVERAGE(I173:I176)</f>
        <v>0.39500000000000002</v>
      </c>
      <c r="T176" s="20">
        <f t="shared" si="190"/>
        <v>0.36499999999999999</v>
      </c>
      <c r="U176" s="20">
        <f t="shared" si="190"/>
        <v>0.2525</v>
      </c>
      <c r="V176" s="20">
        <f t="shared" si="190"/>
        <v>0.25</v>
      </c>
      <c r="X176" s="16">
        <f t="shared" si="161"/>
        <v>0</v>
      </c>
      <c r="Y176" s="65"/>
      <c r="Z176" s="54">
        <f t="shared" si="141"/>
        <v>0.15500000000000003</v>
      </c>
      <c r="AA176" s="54">
        <f t="shared" si="142"/>
        <v>0.39500000000000002</v>
      </c>
      <c r="AB176" s="54">
        <f t="shared" si="143"/>
        <v>0.36499999999999999</v>
      </c>
      <c r="AC176" s="54">
        <f t="shared" si="144"/>
        <v>0.2525</v>
      </c>
      <c r="AD176" s="54">
        <f t="shared" si="145"/>
        <v>0.25</v>
      </c>
      <c r="AF176" s="71"/>
      <c r="AG176" s="54" t="str">
        <f t="shared" si="187"/>
        <v/>
      </c>
      <c r="AH176" s="54">
        <f t="shared" si="187"/>
        <v>0.39500000000000002</v>
      </c>
      <c r="AI176" s="54" t="str">
        <f t="shared" si="187"/>
        <v/>
      </c>
      <c r="AL176" s="54" t="str">
        <f t="shared" si="162"/>
        <v/>
      </c>
      <c r="AM176" s="54">
        <f t="shared" si="162"/>
        <v>0.25</v>
      </c>
      <c r="AN176" s="54" t="str">
        <f t="shared" si="162"/>
        <v/>
      </c>
      <c r="AQ176" s="21" t="str">
        <f t="shared" si="163"/>
        <v/>
      </c>
      <c r="AR176" s="21" t="str">
        <f t="shared" si="146"/>
        <v>ICPM</v>
      </c>
      <c r="AS176" s="21" t="str">
        <f t="shared" si="147"/>
        <v/>
      </c>
      <c r="AT176" s="81"/>
      <c r="AV176" s="54">
        <f t="shared" si="169"/>
        <v>0.39500000000000002</v>
      </c>
      <c r="AW176" s="54">
        <f t="shared" si="170"/>
        <v>0.25</v>
      </c>
      <c r="AX176" s="54">
        <f t="shared" si="171"/>
        <v>0.39500000000000002</v>
      </c>
      <c r="AY176" s="54">
        <f t="shared" si="148"/>
        <v>0.25</v>
      </c>
      <c r="AZ176" s="54" t="str">
        <f t="shared" si="172"/>
        <v/>
      </c>
      <c r="BA176" s="54" t="str">
        <f t="shared" si="149"/>
        <v/>
      </c>
      <c r="BE176" s="54">
        <f t="shared" si="150"/>
        <v>-0.14500000000000002</v>
      </c>
      <c r="BF176" s="54">
        <f t="shared" si="151"/>
        <v>-0.14500000000000002</v>
      </c>
      <c r="BG176" s="54" t="str">
        <f t="shared" si="152"/>
        <v/>
      </c>
      <c r="BI176" s="81"/>
      <c r="BL176" s="21" t="str">
        <f t="shared" si="185"/>
        <v/>
      </c>
      <c r="BM176" s="21">
        <f t="shared" si="185"/>
        <v>0.39500000000000002</v>
      </c>
      <c r="BN176" s="21" t="str">
        <f t="shared" si="185"/>
        <v/>
      </c>
      <c r="BO176" s="21" t="str">
        <f t="shared" si="185"/>
        <v/>
      </c>
      <c r="BP176" s="21" t="str">
        <f t="shared" si="185"/>
        <v/>
      </c>
      <c r="BS176" s="21" t="str">
        <f t="shared" si="186"/>
        <v/>
      </c>
      <c r="BT176" s="21">
        <f t="shared" si="186"/>
        <v>0.25</v>
      </c>
      <c r="BU176" s="21" t="str">
        <f t="shared" si="186"/>
        <v/>
      </c>
      <c r="BV176" s="21" t="str">
        <f t="shared" si="186"/>
        <v/>
      </c>
      <c r="BW176" s="21" t="str">
        <f t="shared" si="186"/>
        <v/>
      </c>
      <c r="BZ176" s="21" t="str">
        <f t="shared" si="166"/>
        <v/>
      </c>
      <c r="CA176" s="21">
        <f t="shared" si="153"/>
        <v>0</v>
      </c>
      <c r="CB176" s="21" t="str">
        <f t="shared" si="154"/>
        <v/>
      </c>
      <c r="CC176" s="21" t="str">
        <f t="shared" si="155"/>
        <v/>
      </c>
      <c r="CD176" s="21" t="str">
        <f t="shared" si="156"/>
        <v/>
      </c>
      <c r="CG176" s="21" t="str">
        <f t="shared" si="167"/>
        <v/>
      </c>
      <c r="CH176" s="21">
        <f t="shared" si="157"/>
        <v>0</v>
      </c>
      <c r="CI176" s="21" t="str">
        <f t="shared" si="158"/>
        <v/>
      </c>
      <c r="CJ176" s="21" t="str">
        <f t="shared" si="159"/>
        <v/>
      </c>
      <c r="CK176" s="21" t="str">
        <f t="shared" si="160"/>
        <v/>
      </c>
    </row>
    <row r="177" spans="1:89" x14ac:dyDescent="0.25">
      <c r="A177" s="1">
        <v>68</v>
      </c>
      <c r="B177" s="3" t="s">
        <v>12</v>
      </c>
      <c r="C177" s="3">
        <v>28</v>
      </c>
      <c r="D177" s="4">
        <v>41724</v>
      </c>
      <c r="E177" s="3">
        <v>2</v>
      </c>
      <c r="F177" s="4">
        <v>41771</v>
      </c>
      <c r="G177" s="4">
        <v>41788</v>
      </c>
      <c r="H177" s="5">
        <v>0.1</v>
      </c>
      <c r="I177" s="5">
        <v>0.3</v>
      </c>
      <c r="J177" s="5">
        <v>0.3</v>
      </c>
      <c r="K177" s="5">
        <v>0.4</v>
      </c>
      <c r="L177" s="3">
        <v>0.34</v>
      </c>
      <c r="M177" s="3" t="s">
        <v>13</v>
      </c>
      <c r="N177" s="3">
        <v>1</v>
      </c>
      <c r="P177" s="1" t="str">
        <f t="shared" si="139"/>
        <v/>
      </c>
      <c r="R177" s="5"/>
      <c r="S177" s="5"/>
      <c r="T177" s="5"/>
      <c r="U177" s="5"/>
      <c r="V177" s="5"/>
      <c r="X177" s="1" t="str">
        <f t="shared" si="161"/>
        <v/>
      </c>
      <c r="Z177" s="55" t="str">
        <f t="shared" si="141"/>
        <v/>
      </c>
      <c r="AA177" s="55" t="str">
        <f t="shared" si="142"/>
        <v/>
      </c>
      <c r="AB177" s="55" t="str">
        <f t="shared" si="143"/>
        <v/>
      </c>
      <c r="AC177" s="55" t="str">
        <f t="shared" si="144"/>
        <v/>
      </c>
      <c r="AD177" s="55" t="str">
        <f t="shared" si="145"/>
        <v/>
      </c>
      <c r="AG177" s="55" t="str">
        <f t="shared" si="187"/>
        <v/>
      </c>
      <c r="AH177" s="55" t="str">
        <f t="shared" si="187"/>
        <v/>
      </c>
      <c r="AI177" s="55" t="str">
        <f t="shared" si="187"/>
        <v/>
      </c>
      <c r="AL177" s="55" t="str">
        <f t="shared" si="162"/>
        <v/>
      </c>
      <c r="AM177" s="55" t="str">
        <f t="shared" si="162"/>
        <v/>
      </c>
      <c r="AN177" s="55" t="str">
        <f t="shared" si="162"/>
        <v/>
      </c>
      <c r="AQ177" s="2" t="str">
        <f t="shared" si="163"/>
        <v/>
      </c>
      <c r="AR177" s="2" t="str">
        <f t="shared" si="146"/>
        <v/>
      </c>
      <c r="AS177" s="2" t="str">
        <f t="shared" si="147"/>
        <v/>
      </c>
      <c r="AV177" s="55" t="str">
        <f t="shared" si="169"/>
        <v/>
      </c>
      <c r="AW177" s="55" t="str">
        <f t="shared" si="170"/>
        <v/>
      </c>
      <c r="AX177" s="55" t="str">
        <f t="shared" si="171"/>
        <v/>
      </c>
      <c r="AY177" s="55" t="str">
        <f t="shared" si="148"/>
        <v/>
      </c>
      <c r="AZ177" s="55" t="str">
        <f t="shared" si="172"/>
        <v/>
      </c>
      <c r="BA177" s="55" t="str">
        <f t="shared" si="149"/>
        <v/>
      </c>
      <c r="BE177" s="55" t="str">
        <f t="shared" si="150"/>
        <v/>
      </c>
      <c r="BF177" s="55" t="str">
        <f t="shared" si="151"/>
        <v/>
      </c>
      <c r="BG177" s="55" t="str">
        <f t="shared" si="152"/>
        <v/>
      </c>
      <c r="BL177" s="2" t="str">
        <f t="shared" si="185"/>
        <v/>
      </c>
      <c r="BM177" s="2" t="str">
        <f t="shared" si="185"/>
        <v/>
      </c>
      <c r="BN177" s="2" t="str">
        <f t="shared" si="185"/>
        <v/>
      </c>
      <c r="BO177" s="2" t="str">
        <f t="shared" si="185"/>
        <v/>
      </c>
      <c r="BP177" s="2" t="str">
        <f t="shared" si="185"/>
        <v/>
      </c>
      <c r="BS177" s="2" t="str">
        <f t="shared" si="186"/>
        <v/>
      </c>
      <c r="BT177" s="2" t="str">
        <f t="shared" si="186"/>
        <v/>
      </c>
      <c r="BU177" s="2" t="str">
        <f t="shared" si="186"/>
        <v/>
      </c>
      <c r="BV177" s="2" t="str">
        <f t="shared" si="186"/>
        <v/>
      </c>
      <c r="BW177" s="2" t="str">
        <f t="shared" si="186"/>
        <v/>
      </c>
      <c r="BZ177" s="2" t="str">
        <f t="shared" si="166"/>
        <v/>
      </c>
      <c r="CA177" s="2" t="str">
        <f t="shared" si="153"/>
        <v/>
      </c>
      <c r="CB177" s="2" t="str">
        <f t="shared" si="154"/>
        <v/>
      </c>
      <c r="CC177" s="2" t="str">
        <f t="shared" si="155"/>
        <v/>
      </c>
      <c r="CD177" s="2" t="str">
        <f t="shared" si="156"/>
        <v/>
      </c>
      <c r="CG177" s="2" t="str">
        <f t="shared" si="167"/>
        <v/>
      </c>
      <c r="CH177" s="2" t="str">
        <f t="shared" si="157"/>
        <v/>
      </c>
      <c r="CI177" s="2" t="str">
        <f t="shared" si="158"/>
        <v/>
      </c>
      <c r="CJ177" s="2" t="str">
        <f t="shared" si="159"/>
        <v/>
      </c>
      <c r="CK177" s="2" t="str">
        <f t="shared" si="160"/>
        <v/>
      </c>
    </row>
    <row r="178" spans="1:89" x14ac:dyDescent="0.25">
      <c r="B178" s="3" t="s">
        <v>14</v>
      </c>
      <c r="C178" s="3">
        <v>28</v>
      </c>
      <c r="D178" s="4">
        <v>41724</v>
      </c>
      <c r="E178" s="3">
        <v>2</v>
      </c>
      <c r="F178" s="4">
        <v>41771</v>
      </c>
      <c r="G178" s="4">
        <v>41786</v>
      </c>
      <c r="H178" s="5">
        <v>0.3</v>
      </c>
      <c r="I178" s="5">
        <v>0.2</v>
      </c>
      <c r="J178" s="5">
        <v>0.1</v>
      </c>
      <c r="K178" s="5">
        <v>0.1</v>
      </c>
      <c r="L178" s="3">
        <v>0.44</v>
      </c>
      <c r="M178" s="3" t="s">
        <v>13</v>
      </c>
      <c r="N178" s="3">
        <v>1</v>
      </c>
      <c r="P178" s="1" t="str">
        <f t="shared" si="139"/>
        <v/>
      </c>
      <c r="R178" s="5"/>
      <c r="S178" s="5"/>
      <c r="T178" s="5"/>
      <c r="U178" s="5"/>
      <c r="V178" s="5"/>
      <c r="X178" s="1" t="str">
        <f t="shared" si="161"/>
        <v/>
      </c>
      <c r="Z178" s="55" t="str">
        <f t="shared" si="141"/>
        <v/>
      </c>
      <c r="AA178" s="55" t="str">
        <f t="shared" si="142"/>
        <v/>
      </c>
      <c r="AB178" s="55" t="str">
        <f t="shared" si="143"/>
        <v/>
      </c>
      <c r="AC178" s="55" t="str">
        <f t="shared" si="144"/>
        <v/>
      </c>
      <c r="AD178" s="55" t="str">
        <f t="shared" si="145"/>
        <v/>
      </c>
      <c r="AG178" s="55" t="str">
        <f t="shared" si="187"/>
        <v/>
      </c>
      <c r="AH178" s="55" t="str">
        <f t="shared" si="187"/>
        <v/>
      </c>
      <c r="AI178" s="55" t="str">
        <f t="shared" si="187"/>
        <v/>
      </c>
      <c r="AL178" s="55" t="str">
        <f t="shared" si="162"/>
        <v/>
      </c>
      <c r="AM178" s="55" t="str">
        <f t="shared" si="162"/>
        <v/>
      </c>
      <c r="AN178" s="55" t="str">
        <f t="shared" si="162"/>
        <v/>
      </c>
      <c r="AQ178" s="2" t="str">
        <f t="shared" si="163"/>
        <v/>
      </c>
      <c r="AR178" s="2" t="str">
        <f t="shared" si="146"/>
        <v/>
      </c>
      <c r="AS178" s="2" t="str">
        <f t="shared" si="147"/>
        <v/>
      </c>
      <c r="AV178" s="55" t="str">
        <f t="shared" si="169"/>
        <v/>
      </c>
      <c r="AW178" s="55" t="str">
        <f t="shared" si="170"/>
        <v/>
      </c>
      <c r="AX178" s="55" t="str">
        <f t="shared" si="171"/>
        <v/>
      </c>
      <c r="AY178" s="55" t="str">
        <f t="shared" si="148"/>
        <v/>
      </c>
      <c r="AZ178" s="55" t="str">
        <f t="shared" si="172"/>
        <v/>
      </c>
      <c r="BA178" s="55" t="str">
        <f t="shared" si="149"/>
        <v/>
      </c>
      <c r="BE178" s="55" t="str">
        <f t="shared" si="150"/>
        <v/>
      </c>
      <c r="BF178" s="55" t="str">
        <f t="shared" si="151"/>
        <v/>
      </c>
      <c r="BG178" s="55" t="str">
        <f t="shared" si="152"/>
        <v/>
      </c>
      <c r="BL178" s="2" t="str">
        <f t="shared" si="185"/>
        <v/>
      </c>
      <c r="BM178" s="2" t="str">
        <f t="shared" si="185"/>
        <v/>
      </c>
      <c r="BN178" s="2" t="str">
        <f t="shared" si="185"/>
        <v/>
      </c>
      <c r="BO178" s="2" t="str">
        <f t="shared" si="185"/>
        <v/>
      </c>
      <c r="BP178" s="2" t="str">
        <f t="shared" si="185"/>
        <v/>
      </c>
      <c r="BS178" s="2" t="str">
        <f t="shared" si="186"/>
        <v/>
      </c>
      <c r="BT178" s="2" t="str">
        <f t="shared" si="186"/>
        <v/>
      </c>
      <c r="BU178" s="2" t="str">
        <f t="shared" si="186"/>
        <v/>
      </c>
      <c r="BV178" s="2" t="str">
        <f t="shared" si="186"/>
        <v/>
      </c>
      <c r="BW178" s="2" t="str">
        <f t="shared" si="186"/>
        <v/>
      </c>
      <c r="BZ178" s="2" t="str">
        <f t="shared" si="166"/>
        <v/>
      </c>
      <c r="CA178" s="2" t="str">
        <f t="shared" si="153"/>
        <v/>
      </c>
      <c r="CB178" s="2" t="str">
        <f t="shared" si="154"/>
        <v/>
      </c>
      <c r="CC178" s="2" t="str">
        <f t="shared" si="155"/>
        <v/>
      </c>
      <c r="CD178" s="2" t="str">
        <f t="shared" si="156"/>
        <v/>
      </c>
      <c r="CG178" s="2" t="str">
        <f t="shared" si="167"/>
        <v/>
      </c>
      <c r="CH178" s="2" t="str">
        <f t="shared" si="157"/>
        <v/>
      </c>
      <c r="CI178" s="2" t="str">
        <f t="shared" si="158"/>
        <v/>
      </c>
      <c r="CJ178" s="2" t="str">
        <f t="shared" si="159"/>
        <v/>
      </c>
      <c r="CK178" s="2" t="str">
        <f t="shared" si="160"/>
        <v/>
      </c>
    </row>
    <row r="179" spans="1:89" x14ac:dyDescent="0.25">
      <c r="B179" s="3" t="s">
        <v>26</v>
      </c>
      <c r="C179" s="3">
        <v>28</v>
      </c>
      <c r="D179" s="4">
        <v>41724</v>
      </c>
      <c r="E179" s="3">
        <v>2</v>
      </c>
      <c r="F179" s="4">
        <v>41771</v>
      </c>
      <c r="G179" s="4">
        <v>41795</v>
      </c>
      <c r="H179" s="5">
        <v>0.6</v>
      </c>
      <c r="I179" s="5">
        <v>0.75</v>
      </c>
      <c r="J179" s="5">
        <v>0.75</v>
      </c>
      <c r="K179" s="5">
        <v>0.25</v>
      </c>
      <c r="L179" s="3">
        <v>0.32</v>
      </c>
      <c r="M179" s="3" t="s">
        <v>13</v>
      </c>
      <c r="N179" s="3">
        <v>1</v>
      </c>
      <c r="P179" s="1" t="str">
        <f t="shared" si="139"/>
        <v/>
      </c>
      <c r="R179" s="5"/>
      <c r="S179" s="5"/>
      <c r="T179" s="5"/>
      <c r="U179" s="5"/>
      <c r="V179" s="5"/>
      <c r="X179" s="1" t="str">
        <f t="shared" si="161"/>
        <v/>
      </c>
      <c r="Z179" s="55" t="str">
        <f t="shared" si="141"/>
        <v/>
      </c>
      <c r="AA179" s="55" t="str">
        <f t="shared" si="142"/>
        <v/>
      </c>
      <c r="AB179" s="55" t="str">
        <f t="shared" si="143"/>
        <v/>
      </c>
      <c r="AC179" s="55" t="str">
        <f t="shared" si="144"/>
        <v/>
      </c>
      <c r="AD179" s="55" t="str">
        <f t="shared" si="145"/>
        <v/>
      </c>
      <c r="AG179" s="55" t="str">
        <f t="shared" si="187"/>
        <v/>
      </c>
      <c r="AH179" s="55" t="str">
        <f t="shared" si="187"/>
        <v/>
      </c>
      <c r="AI179" s="55" t="str">
        <f t="shared" si="187"/>
        <v/>
      </c>
      <c r="AL179" s="55" t="str">
        <f t="shared" si="162"/>
        <v/>
      </c>
      <c r="AM179" s="55" t="str">
        <f t="shared" si="162"/>
        <v/>
      </c>
      <c r="AN179" s="55" t="str">
        <f t="shared" si="162"/>
        <v/>
      </c>
      <c r="AQ179" s="2" t="str">
        <f t="shared" si="163"/>
        <v/>
      </c>
      <c r="AR179" s="2" t="str">
        <f t="shared" si="146"/>
        <v/>
      </c>
      <c r="AS179" s="2" t="str">
        <f t="shared" si="147"/>
        <v/>
      </c>
      <c r="AV179" s="55" t="str">
        <f t="shared" si="169"/>
        <v/>
      </c>
      <c r="AW179" s="55" t="str">
        <f t="shared" si="170"/>
        <v/>
      </c>
      <c r="AX179" s="55" t="str">
        <f t="shared" si="171"/>
        <v/>
      </c>
      <c r="AY179" s="55" t="str">
        <f t="shared" si="148"/>
        <v/>
      </c>
      <c r="AZ179" s="55" t="str">
        <f t="shared" si="172"/>
        <v/>
      </c>
      <c r="BA179" s="55" t="str">
        <f t="shared" si="149"/>
        <v/>
      </c>
      <c r="BE179" s="55" t="str">
        <f t="shared" si="150"/>
        <v/>
      </c>
      <c r="BF179" s="55" t="str">
        <f t="shared" si="151"/>
        <v/>
      </c>
      <c r="BG179" s="55" t="str">
        <f t="shared" si="152"/>
        <v/>
      </c>
      <c r="BL179" s="2" t="str">
        <f t="shared" si="185"/>
        <v/>
      </c>
      <c r="BM179" s="2" t="str">
        <f t="shared" si="185"/>
        <v/>
      </c>
      <c r="BN179" s="2" t="str">
        <f t="shared" si="185"/>
        <v/>
      </c>
      <c r="BO179" s="2" t="str">
        <f t="shared" si="185"/>
        <v/>
      </c>
      <c r="BP179" s="2" t="str">
        <f t="shared" si="185"/>
        <v/>
      </c>
      <c r="BS179" s="2" t="str">
        <f t="shared" si="186"/>
        <v/>
      </c>
      <c r="BT179" s="2" t="str">
        <f t="shared" si="186"/>
        <v/>
      </c>
      <c r="BU179" s="2" t="str">
        <f t="shared" si="186"/>
        <v/>
      </c>
      <c r="BV179" s="2" t="str">
        <f t="shared" si="186"/>
        <v/>
      </c>
      <c r="BW179" s="2" t="str">
        <f t="shared" si="186"/>
        <v/>
      </c>
      <c r="BZ179" s="2" t="str">
        <f t="shared" si="166"/>
        <v/>
      </c>
      <c r="CA179" s="2" t="str">
        <f t="shared" si="153"/>
        <v/>
      </c>
      <c r="CB179" s="2" t="str">
        <f t="shared" si="154"/>
        <v/>
      </c>
      <c r="CC179" s="2" t="str">
        <f t="shared" si="155"/>
        <v/>
      </c>
      <c r="CD179" s="2" t="str">
        <f t="shared" si="156"/>
        <v/>
      </c>
      <c r="CG179" s="2" t="str">
        <f t="shared" si="167"/>
        <v/>
      </c>
      <c r="CH179" s="2" t="str">
        <f t="shared" si="157"/>
        <v/>
      </c>
      <c r="CI179" s="2" t="str">
        <f t="shared" si="158"/>
        <v/>
      </c>
      <c r="CJ179" s="2" t="str">
        <f t="shared" si="159"/>
        <v/>
      </c>
      <c r="CK179" s="2" t="str">
        <f t="shared" si="160"/>
        <v/>
      </c>
    </row>
    <row r="180" spans="1:89" s="21" customFormat="1" x14ac:dyDescent="0.25">
      <c r="A180" s="16"/>
      <c r="B180" s="17" t="s">
        <v>28</v>
      </c>
      <c r="C180" s="17">
        <v>28</v>
      </c>
      <c r="D180" s="19">
        <v>41724</v>
      </c>
      <c r="E180" s="17">
        <v>2</v>
      </c>
      <c r="F180" s="19">
        <v>41771</v>
      </c>
      <c r="G180" s="19">
        <v>41795</v>
      </c>
      <c r="H180" s="20">
        <v>0.03</v>
      </c>
      <c r="I180" s="20">
        <v>0.09</v>
      </c>
      <c r="J180" s="20">
        <v>0.02</v>
      </c>
      <c r="K180" s="20">
        <v>0.02</v>
      </c>
      <c r="L180" s="17">
        <v>0.32</v>
      </c>
      <c r="M180" s="17" t="s">
        <v>13</v>
      </c>
      <c r="N180" s="17">
        <v>1</v>
      </c>
      <c r="P180" s="16">
        <f t="shared" si="139"/>
        <v>47</v>
      </c>
      <c r="R180" s="20">
        <f>AVERAGE(H177:H180)</f>
        <v>0.25750000000000001</v>
      </c>
      <c r="S180" s="20">
        <f t="shared" ref="S180:V180" si="191">AVERAGE(I177:I180)</f>
        <v>0.33500000000000002</v>
      </c>
      <c r="T180" s="20">
        <f t="shared" si="191"/>
        <v>0.29249999999999998</v>
      </c>
      <c r="U180" s="20">
        <f t="shared" si="191"/>
        <v>0.1925</v>
      </c>
      <c r="V180" s="20">
        <f t="shared" si="191"/>
        <v>0.35500000000000004</v>
      </c>
      <c r="X180" s="16">
        <f t="shared" si="161"/>
        <v>0</v>
      </c>
      <c r="Y180" s="65"/>
      <c r="Z180" s="54">
        <f t="shared" si="141"/>
        <v>0.25750000000000001</v>
      </c>
      <c r="AA180" s="54">
        <f t="shared" si="142"/>
        <v>0.33500000000000002</v>
      </c>
      <c r="AB180" s="54">
        <f t="shared" si="143"/>
        <v>0.29249999999999998</v>
      </c>
      <c r="AC180" s="54">
        <f t="shared" si="144"/>
        <v>0.1925</v>
      </c>
      <c r="AD180" s="54">
        <f t="shared" si="145"/>
        <v>0.35500000000000004</v>
      </c>
      <c r="AF180" s="71"/>
      <c r="AG180" s="54" t="str">
        <f t="shared" si="187"/>
        <v/>
      </c>
      <c r="AH180" s="54">
        <f t="shared" si="187"/>
        <v>0.33500000000000002</v>
      </c>
      <c r="AI180" s="54" t="str">
        <f t="shared" si="187"/>
        <v/>
      </c>
      <c r="AL180" s="54" t="str">
        <f t="shared" si="162"/>
        <v/>
      </c>
      <c r="AM180" s="54">
        <f t="shared" si="162"/>
        <v>0.35500000000000004</v>
      </c>
      <c r="AN180" s="54" t="str">
        <f t="shared" si="162"/>
        <v/>
      </c>
      <c r="AQ180" s="21" t="str">
        <f t="shared" si="163"/>
        <v/>
      </c>
      <c r="AR180" s="21" t="str">
        <f t="shared" si="146"/>
        <v>Imput</v>
      </c>
      <c r="AS180" s="21" t="str">
        <f t="shared" si="147"/>
        <v/>
      </c>
      <c r="AT180" s="81"/>
      <c r="AV180" s="54">
        <f t="shared" si="169"/>
        <v>0.33500000000000002</v>
      </c>
      <c r="AW180" s="54">
        <f t="shared" si="170"/>
        <v>0.35500000000000004</v>
      </c>
      <c r="AX180" s="54">
        <f t="shared" si="171"/>
        <v>0.33500000000000002</v>
      </c>
      <c r="AY180" s="54">
        <f t="shared" si="148"/>
        <v>0.35500000000000004</v>
      </c>
      <c r="AZ180" s="54" t="str">
        <f t="shared" si="172"/>
        <v/>
      </c>
      <c r="BA180" s="54" t="str">
        <f t="shared" si="149"/>
        <v/>
      </c>
      <c r="BE180" s="54">
        <f t="shared" si="150"/>
        <v>2.0000000000000018E-2</v>
      </c>
      <c r="BF180" s="54">
        <f t="shared" si="151"/>
        <v>2.0000000000000018E-2</v>
      </c>
      <c r="BG180" s="54" t="str">
        <f t="shared" si="152"/>
        <v/>
      </c>
      <c r="BI180" s="81"/>
      <c r="BL180" s="21" t="str">
        <f t="shared" si="185"/>
        <v/>
      </c>
      <c r="BM180" s="21">
        <f t="shared" si="185"/>
        <v>0.33500000000000002</v>
      </c>
      <c r="BN180" s="21" t="str">
        <f t="shared" si="185"/>
        <v/>
      </c>
      <c r="BO180" s="21" t="str">
        <f t="shared" si="185"/>
        <v/>
      </c>
      <c r="BP180" s="21" t="str">
        <f t="shared" si="185"/>
        <v/>
      </c>
      <c r="BS180" s="21" t="str">
        <f t="shared" si="186"/>
        <v/>
      </c>
      <c r="BT180" s="21">
        <f t="shared" si="186"/>
        <v>0.35500000000000004</v>
      </c>
      <c r="BU180" s="21" t="str">
        <f t="shared" si="186"/>
        <v/>
      </c>
      <c r="BV180" s="21" t="str">
        <f t="shared" si="186"/>
        <v/>
      </c>
      <c r="BW180" s="21" t="str">
        <f t="shared" si="186"/>
        <v/>
      </c>
      <c r="BZ180" s="21" t="str">
        <f t="shared" si="166"/>
        <v/>
      </c>
      <c r="CA180" s="21">
        <f t="shared" si="153"/>
        <v>0</v>
      </c>
      <c r="CB180" s="21" t="str">
        <f t="shared" si="154"/>
        <v/>
      </c>
      <c r="CC180" s="21" t="str">
        <f t="shared" si="155"/>
        <v/>
      </c>
      <c r="CD180" s="21" t="str">
        <f t="shared" si="156"/>
        <v/>
      </c>
      <c r="CG180" s="21" t="str">
        <f t="shared" si="167"/>
        <v/>
      </c>
      <c r="CH180" s="21">
        <f t="shared" si="157"/>
        <v>0</v>
      </c>
      <c r="CI180" s="21" t="str">
        <f t="shared" si="158"/>
        <v/>
      </c>
      <c r="CJ180" s="21" t="str">
        <f t="shared" si="159"/>
        <v/>
      </c>
      <c r="CK180" s="21" t="str">
        <f t="shared" si="160"/>
        <v/>
      </c>
    </row>
    <row r="181" spans="1:89" x14ac:dyDescent="0.25">
      <c r="A181" s="1">
        <v>69</v>
      </c>
      <c r="B181" s="3" t="s">
        <v>12</v>
      </c>
      <c r="C181" s="3">
        <v>28</v>
      </c>
      <c r="D181" s="4">
        <v>41724</v>
      </c>
      <c r="E181" s="3">
        <v>3</v>
      </c>
      <c r="F181" s="4">
        <v>41771</v>
      </c>
      <c r="G181" s="4">
        <v>41788</v>
      </c>
      <c r="H181" s="5">
        <v>0.1</v>
      </c>
      <c r="I181" s="5">
        <v>0.3</v>
      </c>
      <c r="J181" s="5">
        <v>0.3</v>
      </c>
      <c r="K181" s="5">
        <v>0.4</v>
      </c>
      <c r="L181" s="3">
        <v>0.21</v>
      </c>
      <c r="M181" s="3" t="s">
        <v>13</v>
      </c>
      <c r="N181" s="3">
        <v>1</v>
      </c>
      <c r="P181" s="1" t="str">
        <f t="shared" si="139"/>
        <v/>
      </c>
      <c r="R181" s="5"/>
      <c r="S181" s="5"/>
      <c r="T181" s="5"/>
      <c r="U181" s="5"/>
      <c r="V181" s="5"/>
      <c r="X181" s="1" t="str">
        <f t="shared" si="161"/>
        <v/>
      </c>
      <c r="Z181" s="55" t="str">
        <f t="shared" si="141"/>
        <v/>
      </c>
      <c r="AA181" s="55" t="str">
        <f t="shared" si="142"/>
        <v/>
      </c>
      <c r="AB181" s="55" t="str">
        <f t="shared" si="143"/>
        <v/>
      </c>
      <c r="AC181" s="55" t="str">
        <f t="shared" si="144"/>
        <v/>
      </c>
      <c r="AD181" s="55" t="str">
        <f t="shared" si="145"/>
        <v/>
      </c>
      <c r="AG181" s="55" t="str">
        <f t="shared" si="187"/>
        <v/>
      </c>
      <c r="AH181" s="55" t="str">
        <f t="shared" si="187"/>
        <v/>
      </c>
      <c r="AI181" s="55" t="str">
        <f t="shared" si="187"/>
        <v/>
      </c>
      <c r="AL181" s="55" t="str">
        <f t="shared" si="162"/>
        <v/>
      </c>
      <c r="AM181" s="55" t="str">
        <f t="shared" si="162"/>
        <v/>
      </c>
      <c r="AN181" s="55" t="str">
        <f t="shared" si="162"/>
        <v/>
      </c>
      <c r="AQ181" s="2" t="str">
        <f t="shared" si="163"/>
        <v/>
      </c>
      <c r="AR181" s="2" t="str">
        <f t="shared" si="146"/>
        <v/>
      </c>
      <c r="AS181" s="2" t="str">
        <f t="shared" si="147"/>
        <v/>
      </c>
      <c r="AV181" s="55" t="str">
        <f t="shared" si="169"/>
        <v/>
      </c>
      <c r="AW181" s="55" t="str">
        <f t="shared" si="170"/>
        <v/>
      </c>
      <c r="AX181" s="55" t="str">
        <f t="shared" si="171"/>
        <v/>
      </c>
      <c r="AY181" s="55" t="str">
        <f t="shared" si="148"/>
        <v/>
      </c>
      <c r="AZ181" s="55" t="str">
        <f t="shared" si="172"/>
        <v/>
      </c>
      <c r="BA181" s="55" t="str">
        <f t="shared" si="149"/>
        <v/>
      </c>
      <c r="BE181" s="55" t="str">
        <f t="shared" si="150"/>
        <v/>
      </c>
      <c r="BF181" s="55" t="str">
        <f t="shared" si="151"/>
        <v/>
      </c>
      <c r="BG181" s="55" t="str">
        <f t="shared" si="152"/>
        <v/>
      </c>
      <c r="BL181" s="2" t="str">
        <f t="shared" ref="BL181:BP196" si="192">IF($S181="","",IF(AND($S181&gt;=BL$2,$S181&lt;=BL$3),$S181,""))</f>
        <v/>
      </c>
      <c r="BM181" s="2" t="str">
        <f t="shared" si="192"/>
        <v/>
      </c>
      <c r="BN181" s="2" t="str">
        <f t="shared" si="192"/>
        <v/>
      </c>
      <c r="BO181" s="2" t="str">
        <f t="shared" si="192"/>
        <v/>
      </c>
      <c r="BP181" s="2" t="str">
        <f t="shared" si="192"/>
        <v/>
      </c>
      <c r="BS181" s="2" t="str">
        <f t="shared" ref="BS181:BW196" si="193">IF($V181="","",IF(AND($V181&gt;=BS$2,$V181&lt;=BS$3),$V181,""))</f>
        <v/>
      </c>
      <c r="BT181" s="2" t="str">
        <f t="shared" si="193"/>
        <v/>
      </c>
      <c r="BU181" s="2" t="str">
        <f t="shared" si="193"/>
        <v/>
      </c>
      <c r="BV181" s="2" t="str">
        <f t="shared" si="193"/>
        <v/>
      </c>
      <c r="BW181" s="2" t="str">
        <f t="shared" si="193"/>
        <v/>
      </c>
      <c r="BZ181" s="2" t="str">
        <f t="shared" si="166"/>
        <v/>
      </c>
      <c r="CA181" s="2" t="str">
        <f t="shared" si="153"/>
        <v/>
      </c>
      <c r="CB181" s="2" t="str">
        <f t="shared" si="154"/>
        <v/>
      </c>
      <c r="CC181" s="2" t="str">
        <f t="shared" si="155"/>
        <v/>
      </c>
      <c r="CD181" s="2" t="str">
        <f t="shared" si="156"/>
        <v/>
      </c>
      <c r="CG181" s="2" t="str">
        <f t="shared" si="167"/>
        <v/>
      </c>
      <c r="CH181" s="2" t="str">
        <f t="shared" si="157"/>
        <v/>
      </c>
      <c r="CI181" s="2" t="str">
        <f t="shared" si="158"/>
        <v/>
      </c>
      <c r="CJ181" s="2" t="str">
        <f t="shared" si="159"/>
        <v/>
      </c>
      <c r="CK181" s="2" t="str">
        <f t="shared" si="160"/>
        <v/>
      </c>
    </row>
    <row r="182" spans="1:89" x14ac:dyDescent="0.25">
      <c r="B182" s="3" t="s">
        <v>14</v>
      </c>
      <c r="C182" s="3">
        <v>28</v>
      </c>
      <c r="D182" s="4">
        <v>41724</v>
      </c>
      <c r="E182" s="3">
        <v>3</v>
      </c>
      <c r="F182" s="4">
        <v>41771</v>
      </c>
      <c r="G182" s="4">
        <v>41786</v>
      </c>
      <c r="H182" s="5">
        <v>0.4</v>
      </c>
      <c r="I182" s="5">
        <v>0.3</v>
      </c>
      <c r="J182" s="5">
        <v>0.25</v>
      </c>
      <c r="K182" s="5">
        <v>0.2</v>
      </c>
      <c r="L182" s="3">
        <v>0.38</v>
      </c>
      <c r="M182" s="3" t="s">
        <v>13</v>
      </c>
      <c r="N182" s="3">
        <v>1</v>
      </c>
      <c r="P182" s="1" t="str">
        <f t="shared" si="139"/>
        <v/>
      </c>
      <c r="R182" s="5"/>
      <c r="S182" s="5"/>
      <c r="T182" s="5"/>
      <c r="U182" s="5"/>
      <c r="V182" s="5"/>
      <c r="X182" s="1" t="str">
        <f t="shared" si="161"/>
        <v/>
      </c>
      <c r="Z182" s="55" t="str">
        <f t="shared" si="141"/>
        <v/>
      </c>
      <c r="AA182" s="55" t="str">
        <f t="shared" si="142"/>
        <v/>
      </c>
      <c r="AB182" s="55" t="str">
        <f t="shared" si="143"/>
        <v/>
      </c>
      <c r="AC182" s="55" t="str">
        <f t="shared" si="144"/>
        <v/>
      </c>
      <c r="AD182" s="55" t="str">
        <f t="shared" si="145"/>
        <v/>
      </c>
      <c r="AG182" s="55" t="str">
        <f t="shared" si="187"/>
        <v/>
      </c>
      <c r="AH182" s="55" t="str">
        <f t="shared" si="187"/>
        <v/>
      </c>
      <c r="AI182" s="55" t="str">
        <f t="shared" si="187"/>
        <v/>
      </c>
      <c r="AL182" s="55" t="str">
        <f t="shared" si="162"/>
        <v/>
      </c>
      <c r="AM182" s="55" t="str">
        <f t="shared" si="162"/>
        <v/>
      </c>
      <c r="AN182" s="55" t="str">
        <f t="shared" si="162"/>
        <v/>
      </c>
      <c r="AQ182" s="2" t="str">
        <f t="shared" si="163"/>
        <v/>
      </c>
      <c r="AR182" s="2" t="str">
        <f t="shared" si="146"/>
        <v/>
      </c>
      <c r="AS182" s="2" t="str">
        <f t="shared" si="147"/>
        <v/>
      </c>
      <c r="AV182" s="55" t="str">
        <f t="shared" si="169"/>
        <v/>
      </c>
      <c r="AW182" s="55" t="str">
        <f t="shared" si="170"/>
        <v/>
      </c>
      <c r="AX182" s="55" t="str">
        <f t="shared" si="171"/>
        <v/>
      </c>
      <c r="AY182" s="55" t="str">
        <f t="shared" si="148"/>
        <v/>
      </c>
      <c r="AZ182" s="55" t="str">
        <f t="shared" si="172"/>
        <v/>
      </c>
      <c r="BA182" s="55" t="str">
        <f t="shared" si="149"/>
        <v/>
      </c>
      <c r="BE182" s="55" t="str">
        <f t="shared" si="150"/>
        <v/>
      </c>
      <c r="BF182" s="55" t="str">
        <f t="shared" si="151"/>
        <v/>
      </c>
      <c r="BG182" s="55" t="str">
        <f t="shared" si="152"/>
        <v/>
      </c>
      <c r="BL182" s="2" t="str">
        <f t="shared" si="192"/>
        <v/>
      </c>
      <c r="BM182" s="2" t="str">
        <f t="shared" si="192"/>
        <v/>
      </c>
      <c r="BN182" s="2" t="str">
        <f t="shared" si="192"/>
        <v/>
      </c>
      <c r="BO182" s="2" t="str">
        <f t="shared" si="192"/>
        <v/>
      </c>
      <c r="BP182" s="2" t="str">
        <f t="shared" si="192"/>
        <v/>
      </c>
      <c r="BS182" s="2" t="str">
        <f t="shared" si="193"/>
        <v/>
      </c>
      <c r="BT182" s="2" t="str">
        <f t="shared" si="193"/>
        <v/>
      </c>
      <c r="BU182" s="2" t="str">
        <f t="shared" si="193"/>
        <v/>
      </c>
      <c r="BV182" s="2" t="str">
        <f t="shared" si="193"/>
        <v/>
      </c>
      <c r="BW182" s="2" t="str">
        <f t="shared" si="193"/>
        <v/>
      </c>
      <c r="BZ182" s="2" t="str">
        <f t="shared" si="166"/>
        <v/>
      </c>
      <c r="CA182" s="2" t="str">
        <f t="shared" si="153"/>
        <v/>
      </c>
      <c r="CB182" s="2" t="str">
        <f t="shared" si="154"/>
        <v/>
      </c>
      <c r="CC182" s="2" t="str">
        <f t="shared" si="155"/>
        <v/>
      </c>
      <c r="CD182" s="2" t="str">
        <f t="shared" si="156"/>
        <v/>
      </c>
      <c r="CG182" s="2" t="str">
        <f t="shared" si="167"/>
        <v/>
      </c>
      <c r="CH182" s="2" t="str">
        <f t="shared" si="157"/>
        <v/>
      </c>
      <c r="CI182" s="2" t="str">
        <f t="shared" si="158"/>
        <v/>
      </c>
      <c r="CJ182" s="2" t="str">
        <f t="shared" si="159"/>
        <v/>
      </c>
      <c r="CK182" s="2" t="str">
        <f t="shared" si="160"/>
        <v/>
      </c>
    </row>
    <row r="183" spans="1:89" x14ac:dyDescent="0.25">
      <c r="B183" s="3" t="s">
        <v>26</v>
      </c>
      <c r="C183" s="3">
        <v>28</v>
      </c>
      <c r="D183" s="4">
        <v>41724</v>
      </c>
      <c r="E183" s="3">
        <v>3</v>
      </c>
      <c r="F183" s="4">
        <v>41771</v>
      </c>
      <c r="G183" s="4">
        <v>41795</v>
      </c>
      <c r="H183" s="5">
        <v>0.5</v>
      </c>
      <c r="I183" s="5">
        <v>0.3</v>
      </c>
      <c r="J183" s="5">
        <v>0.3</v>
      </c>
      <c r="K183" s="5">
        <v>0.2</v>
      </c>
      <c r="L183" s="3">
        <v>0.17</v>
      </c>
      <c r="M183" s="3" t="s">
        <v>13</v>
      </c>
      <c r="N183" s="3">
        <v>1</v>
      </c>
      <c r="P183" s="1" t="str">
        <f t="shared" si="139"/>
        <v/>
      </c>
      <c r="R183" s="5"/>
      <c r="S183" s="5"/>
      <c r="T183" s="5"/>
      <c r="U183" s="5"/>
      <c r="V183" s="5"/>
      <c r="X183" s="1" t="str">
        <f t="shared" si="161"/>
        <v/>
      </c>
      <c r="Z183" s="55" t="str">
        <f t="shared" si="141"/>
        <v/>
      </c>
      <c r="AA183" s="55" t="str">
        <f t="shared" si="142"/>
        <v/>
      </c>
      <c r="AB183" s="55" t="str">
        <f t="shared" si="143"/>
        <v/>
      </c>
      <c r="AC183" s="55" t="str">
        <f t="shared" si="144"/>
        <v/>
      </c>
      <c r="AD183" s="55" t="str">
        <f t="shared" si="145"/>
        <v/>
      </c>
      <c r="AG183" s="55" t="str">
        <f t="shared" si="187"/>
        <v/>
      </c>
      <c r="AH183" s="55" t="str">
        <f t="shared" si="187"/>
        <v/>
      </c>
      <c r="AI183" s="55" t="str">
        <f t="shared" si="187"/>
        <v/>
      </c>
      <c r="AL183" s="55" t="str">
        <f t="shared" si="162"/>
        <v/>
      </c>
      <c r="AM183" s="55" t="str">
        <f t="shared" si="162"/>
        <v/>
      </c>
      <c r="AN183" s="55" t="str">
        <f t="shared" si="162"/>
        <v/>
      </c>
      <c r="AQ183" s="2" t="str">
        <f t="shared" si="163"/>
        <v/>
      </c>
      <c r="AR183" s="2" t="str">
        <f t="shared" si="146"/>
        <v/>
      </c>
      <c r="AS183" s="2" t="str">
        <f t="shared" si="147"/>
        <v/>
      </c>
      <c r="AV183" s="55" t="str">
        <f t="shared" si="169"/>
        <v/>
      </c>
      <c r="AW183" s="55" t="str">
        <f t="shared" si="170"/>
        <v/>
      </c>
      <c r="AX183" s="55" t="str">
        <f t="shared" si="171"/>
        <v/>
      </c>
      <c r="AY183" s="55" t="str">
        <f t="shared" si="148"/>
        <v/>
      </c>
      <c r="AZ183" s="55" t="str">
        <f t="shared" si="172"/>
        <v/>
      </c>
      <c r="BA183" s="55" t="str">
        <f t="shared" si="149"/>
        <v/>
      </c>
      <c r="BE183" s="55" t="str">
        <f t="shared" si="150"/>
        <v/>
      </c>
      <c r="BF183" s="55" t="str">
        <f t="shared" si="151"/>
        <v/>
      </c>
      <c r="BG183" s="55" t="str">
        <f t="shared" si="152"/>
        <v/>
      </c>
      <c r="BL183" s="2" t="str">
        <f t="shared" si="192"/>
        <v/>
      </c>
      <c r="BM183" s="2" t="str">
        <f t="shared" si="192"/>
        <v/>
      </c>
      <c r="BN183" s="2" t="str">
        <f t="shared" si="192"/>
        <v/>
      </c>
      <c r="BO183" s="2" t="str">
        <f t="shared" si="192"/>
        <v/>
      </c>
      <c r="BP183" s="2" t="str">
        <f t="shared" si="192"/>
        <v/>
      </c>
      <c r="BS183" s="2" t="str">
        <f t="shared" si="193"/>
        <v/>
      </c>
      <c r="BT183" s="2" t="str">
        <f t="shared" si="193"/>
        <v/>
      </c>
      <c r="BU183" s="2" t="str">
        <f t="shared" si="193"/>
        <v/>
      </c>
      <c r="BV183" s="2" t="str">
        <f t="shared" si="193"/>
        <v/>
      </c>
      <c r="BW183" s="2" t="str">
        <f t="shared" si="193"/>
        <v/>
      </c>
      <c r="BZ183" s="2" t="str">
        <f t="shared" si="166"/>
        <v/>
      </c>
      <c r="CA183" s="2" t="str">
        <f t="shared" si="153"/>
        <v/>
      </c>
      <c r="CB183" s="2" t="str">
        <f t="shared" si="154"/>
        <v/>
      </c>
      <c r="CC183" s="2" t="str">
        <f t="shared" si="155"/>
        <v/>
      </c>
      <c r="CD183" s="2" t="str">
        <f t="shared" si="156"/>
        <v/>
      </c>
      <c r="CG183" s="2" t="str">
        <f t="shared" si="167"/>
        <v/>
      </c>
      <c r="CH183" s="2" t="str">
        <f t="shared" si="157"/>
        <v/>
      </c>
      <c r="CI183" s="2" t="str">
        <f t="shared" si="158"/>
        <v/>
      </c>
      <c r="CJ183" s="2" t="str">
        <f t="shared" si="159"/>
        <v/>
      </c>
      <c r="CK183" s="2" t="str">
        <f t="shared" si="160"/>
        <v/>
      </c>
    </row>
    <row r="184" spans="1:89" s="14" customFormat="1" ht="15.75" thickBot="1" x14ac:dyDescent="0.3">
      <c r="A184" s="9"/>
      <c r="B184" s="10" t="s">
        <v>28</v>
      </c>
      <c r="C184" s="10">
        <v>28</v>
      </c>
      <c r="D184" s="12">
        <v>41724</v>
      </c>
      <c r="E184" s="10">
        <v>3</v>
      </c>
      <c r="F184" s="12">
        <v>41771</v>
      </c>
      <c r="G184" s="12">
        <v>41795</v>
      </c>
      <c r="H184" s="13">
        <v>0.02</v>
      </c>
      <c r="I184" s="13">
        <v>0.11</v>
      </c>
      <c r="J184" s="13">
        <v>0.02</v>
      </c>
      <c r="K184" s="13">
        <v>0.02</v>
      </c>
      <c r="L184" s="10">
        <v>0.17</v>
      </c>
      <c r="M184" s="10" t="s">
        <v>13</v>
      </c>
      <c r="N184" s="10">
        <v>1</v>
      </c>
      <c r="P184" s="9">
        <f t="shared" si="139"/>
        <v>47</v>
      </c>
      <c r="R184" s="13">
        <f>AVERAGE(H181:H184)</f>
        <v>0.255</v>
      </c>
      <c r="S184" s="13">
        <f t="shared" ref="S184:V184" si="194">AVERAGE(I181:I184)</f>
        <v>0.2525</v>
      </c>
      <c r="T184" s="13">
        <f t="shared" si="194"/>
        <v>0.21750000000000003</v>
      </c>
      <c r="U184" s="13">
        <f t="shared" si="194"/>
        <v>0.20500000000000002</v>
      </c>
      <c r="V184" s="13">
        <f t="shared" si="194"/>
        <v>0.23250000000000001</v>
      </c>
      <c r="X184" s="9">
        <f t="shared" si="161"/>
        <v>0</v>
      </c>
      <c r="Y184" s="45"/>
      <c r="Z184" s="56">
        <f t="shared" si="141"/>
        <v>0.255</v>
      </c>
      <c r="AA184" s="56">
        <f t="shared" si="142"/>
        <v>0.2525</v>
      </c>
      <c r="AB184" s="56">
        <f t="shared" si="143"/>
        <v>0.21750000000000003</v>
      </c>
      <c r="AC184" s="56">
        <f t="shared" si="144"/>
        <v>0.20500000000000002</v>
      </c>
      <c r="AD184" s="56">
        <f t="shared" si="145"/>
        <v>0.23250000000000001</v>
      </c>
      <c r="AF184" s="73"/>
      <c r="AG184" s="56" t="str">
        <f t="shared" si="187"/>
        <v/>
      </c>
      <c r="AH184" s="56">
        <f t="shared" si="187"/>
        <v>0.2525</v>
      </c>
      <c r="AI184" s="56" t="str">
        <f t="shared" si="187"/>
        <v/>
      </c>
      <c r="AL184" s="56" t="str">
        <f t="shared" si="162"/>
        <v/>
      </c>
      <c r="AM184" s="56">
        <f t="shared" si="162"/>
        <v>0.23250000000000001</v>
      </c>
      <c r="AN184" s="56" t="str">
        <f t="shared" si="162"/>
        <v/>
      </c>
      <c r="AQ184" s="14" t="str">
        <f t="shared" si="163"/>
        <v/>
      </c>
      <c r="AR184" s="14" t="str">
        <f t="shared" si="146"/>
        <v>ICPM</v>
      </c>
      <c r="AS184" s="14" t="str">
        <f t="shared" si="147"/>
        <v/>
      </c>
      <c r="AT184" s="82"/>
      <c r="AV184" s="56">
        <f t="shared" si="169"/>
        <v>0.2525</v>
      </c>
      <c r="AW184" s="56">
        <f t="shared" si="170"/>
        <v>0.23250000000000001</v>
      </c>
      <c r="AX184" s="56">
        <f t="shared" si="171"/>
        <v>0.2525</v>
      </c>
      <c r="AY184" s="56">
        <f t="shared" si="148"/>
        <v>0.23250000000000001</v>
      </c>
      <c r="AZ184" s="56" t="str">
        <f t="shared" si="172"/>
        <v/>
      </c>
      <c r="BA184" s="56" t="str">
        <f t="shared" si="149"/>
        <v/>
      </c>
      <c r="BE184" s="56">
        <f t="shared" si="150"/>
        <v>-1.999999999999999E-2</v>
      </c>
      <c r="BF184" s="56">
        <f t="shared" si="151"/>
        <v>-1.999999999999999E-2</v>
      </c>
      <c r="BG184" s="56" t="str">
        <f t="shared" si="152"/>
        <v/>
      </c>
      <c r="BI184" s="82"/>
      <c r="BL184" s="14" t="str">
        <f t="shared" si="192"/>
        <v/>
      </c>
      <c r="BM184" s="14">
        <f t="shared" si="192"/>
        <v>0.2525</v>
      </c>
      <c r="BN184" s="14" t="str">
        <f t="shared" si="192"/>
        <v/>
      </c>
      <c r="BO184" s="14" t="str">
        <f t="shared" si="192"/>
        <v/>
      </c>
      <c r="BP184" s="14" t="str">
        <f t="shared" si="192"/>
        <v/>
      </c>
      <c r="BS184" s="14" t="str">
        <f t="shared" si="193"/>
        <v/>
      </c>
      <c r="BT184" s="14">
        <f t="shared" si="193"/>
        <v>0.23250000000000001</v>
      </c>
      <c r="BU184" s="14" t="str">
        <f t="shared" si="193"/>
        <v/>
      </c>
      <c r="BV184" s="14" t="str">
        <f t="shared" si="193"/>
        <v/>
      </c>
      <c r="BW184" s="14" t="str">
        <f t="shared" si="193"/>
        <v/>
      </c>
      <c r="BZ184" s="14" t="str">
        <f t="shared" si="166"/>
        <v/>
      </c>
      <c r="CA184" s="14">
        <f t="shared" si="153"/>
        <v>0</v>
      </c>
      <c r="CB184" s="14" t="str">
        <f t="shared" si="154"/>
        <v/>
      </c>
      <c r="CC184" s="14" t="str">
        <f t="shared" si="155"/>
        <v/>
      </c>
      <c r="CD184" s="14" t="str">
        <f t="shared" si="156"/>
        <v/>
      </c>
      <c r="CG184" s="14" t="str">
        <f t="shared" si="167"/>
        <v/>
      </c>
      <c r="CH184" s="14">
        <f t="shared" si="157"/>
        <v>0</v>
      </c>
      <c r="CI184" s="14" t="str">
        <f t="shared" si="158"/>
        <v/>
      </c>
      <c r="CJ184" s="14" t="str">
        <f t="shared" si="159"/>
        <v/>
      </c>
      <c r="CK184" s="14" t="str">
        <f t="shared" si="160"/>
        <v/>
      </c>
    </row>
    <row r="185" spans="1:89" x14ac:dyDescent="0.25">
      <c r="A185" s="1">
        <v>70</v>
      </c>
      <c r="B185" s="3" t="s">
        <v>12</v>
      </c>
      <c r="C185" s="3">
        <v>29</v>
      </c>
      <c r="D185" s="4">
        <v>41711</v>
      </c>
      <c r="E185" s="3">
        <v>1</v>
      </c>
      <c r="F185" s="4">
        <v>41771</v>
      </c>
      <c r="G185" s="4">
        <v>41782</v>
      </c>
      <c r="H185" s="5">
        <v>0.05</v>
      </c>
      <c r="I185" s="5">
        <v>0.1</v>
      </c>
      <c r="J185" s="5">
        <v>0.1</v>
      </c>
      <c r="K185" s="5">
        <v>0.1</v>
      </c>
      <c r="L185" s="3">
        <v>0.1</v>
      </c>
      <c r="M185" s="3" t="s">
        <v>13</v>
      </c>
      <c r="N185" s="3">
        <v>1</v>
      </c>
      <c r="P185" s="1" t="str">
        <f t="shared" si="139"/>
        <v/>
      </c>
      <c r="R185" s="5"/>
      <c r="S185" s="5"/>
      <c r="T185" s="5"/>
      <c r="U185" s="5"/>
      <c r="V185" s="5"/>
      <c r="X185" s="1" t="str">
        <f t="shared" si="161"/>
        <v/>
      </c>
      <c r="Z185" s="55" t="str">
        <f t="shared" si="141"/>
        <v/>
      </c>
      <c r="AA185" s="55" t="str">
        <f t="shared" si="142"/>
        <v/>
      </c>
      <c r="AB185" s="55" t="str">
        <f t="shared" si="143"/>
        <v/>
      </c>
      <c r="AC185" s="55" t="str">
        <f t="shared" si="144"/>
        <v/>
      </c>
      <c r="AD185" s="55" t="str">
        <f t="shared" si="145"/>
        <v/>
      </c>
      <c r="AG185" s="55" t="str">
        <f t="shared" si="187"/>
        <v/>
      </c>
      <c r="AH185" s="55" t="str">
        <f t="shared" si="187"/>
        <v/>
      </c>
      <c r="AI185" s="55" t="str">
        <f t="shared" si="187"/>
        <v/>
      </c>
      <c r="AL185" s="55" t="str">
        <f t="shared" si="162"/>
        <v/>
      </c>
      <c r="AM185" s="55" t="str">
        <f t="shared" si="162"/>
        <v/>
      </c>
      <c r="AN185" s="55" t="str">
        <f t="shared" si="162"/>
        <v/>
      </c>
      <c r="AQ185" s="2" t="str">
        <f t="shared" si="163"/>
        <v/>
      </c>
      <c r="AR185" s="2" t="str">
        <f t="shared" si="146"/>
        <v/>
      </c>
      <c r="AS185" s="2" t="str">
        <f t="shared" si="147"/>
        <v/>
      </c>
      <c r="AV185" s="55" t="str">
        <f t="shared" si="169"/>
        <v/>
      </c>
      <c r="AW185" s="55" t="str">
        <f t="shared" si="170"/>
        <v/>
      </c>
      <c r="AX185" s="55" t="str">
        <f t="shared" si="171"/>
        <v/>
      </c>
      <c r="AY185" s="55" t="str">
        <f t="shared" si="148"/>
        <v/>
      </c>
      <c r="AZ185" s="55" t="str">
        <f t="shared" si="172"/>
        <v/>
      </c>
      <c r="BA185" s="55" t="str">
        <f t="shared" si="149"/>
        <v/>
      </c>
      <c r="BE185" s="55" t="str">
        <f t="shared" si="150"/>
        <v/>
      </c>
      <c r="BF185" s="55" t="str">
        <f t="shared" si="151"/>
        <v/>
      </c>
      <c r="BG185" s="55" t="str">
        <f t="shared" si="152"/>
        <v/>
      </c>
      <c r="BL185" s="2" t="str">
        <f t="shared" si="192"/>
        <v/>
      </c>
      <c r="BM185" s="2" t="str">
        <f t="shared" si="192"/>
        <v/>
      </c>
      <c r="BN185" s="2" t="str">
        <f t="shared" si="192"/>
        <v/>
      </c>
      <c r="BO185" s="2" t="str">
        <f t="shared" si="192"/>
        <v/>
      </c>
      <c r="BP185" s="2" t="str">
        <f t="shared" si="192"/>
        <v/>
      </c>
      <c r="BS185" s="2" t="str">
        <f t="shared" si="193"/>
        <v/>
      </c>
      <c r="BT185" s="2" t="str">
        <f t="shared" si="193"/>
        <v/>
      </c>
      <c r="BU185" s="2" t="str">
        <f t="shared" si="193"/>
        <v/>
      </c>
      <c r="BV185" s="2" t="str">
        <f t="shared" si="193"/>
        <v/>
      </c>
      <c r="BW185" s="2" t="str">
        <f t="shared" si="193"/>
        <v/>
      </c>
      <c r="BZ185" s="2" t="str">
        <f t="shared" si="166"/>
        <v/>
      </c>
      <c r="CA185" s="2" t="str">
        <f t="shared" si="153"/>
        <v/>
      </c>
      <c r="CB185" s="2" t="str">
        <f t="shared" si="154"/>
        <v/>
      </c>
      <c r="CC185" s="2" t="str">
        <f t="shared" si="155"/>
        <v/>
      </c>
      <c r="CD185" s="2" t="str">
        <f t="shared" si="156"/>
        <v/>
      </c>
      <c r="CG185" s="2" t="str">
        <f t="shared" si="167"/>
        <v/>
      </c>
      <c r="CH185" s="2" t="str">
        <f t="shared" si="157"/>
        <v/>
      </c>
      <c r="CI185" s="2" t="str">
        <f t="shared" si="158"/>
        <v/>
      </c>
      <c r="CJ185" s="2" t="str">
        <f t="shared" si="159"/>
        <v/>
      </c>
      <c r="CK185" s="2" t="str">
        <f t="shared" si="160"/>
        <v/>
      </c>
    </row>
    <row r="186" spans="1:89" x14ac:dyDescent="0.25">
      <c r="B186" s="3" t="s">
        <v>14</v>
      </c>
      <c r="C186" s="3">
        <v>29</v>
      </c>
      <c r="D186" s="4">
        <v>41711</v>
      </c>
      <c r="E186" s="3">
        <v>1</v>
      </c>
      <c r="F186" s="4">
        <v>41771</v>
      </c>
      <c r="G186" s="4">
        <v>41781</v>
      </c>
      <c r="H186" s="5">
        <v>0.2</v>
      </c>
      <c r="I186" s="5">
        <v>0.7</v>
      </c>
      <c r="J186" s="5">
        <v>0.2</v>
      </c>
      <c r="K186" s="5">
        <v>0.1</v>
      </c>
      <c r="L186" s="3">
        <v>0.1</v>
      </c>
      <c r="M186" s="3" t="s">
        <v>13</v>
      </c>
      <c r="N186" s="3">
        <v>1</v>
      </c>
      <c r="P186" s="1" t="str">
        <f t="shared" si="139"/>
        <v/>
      </c>
      <c r="R186" s="5"/>
      <c r="S186" s="5"/>
      <c r="T186" s="5"/>
      <c r="U186" s="5"/>
      <c r="V186" s="5"/>
      <c r="X186" s="1" t="str">
        <f t="shared" si="161"/>
        <v/>
      </c>
      <c r="Z186" s="55" t="str">
        <f t="shared" si="141"/>
        <v/>
      </c>
      <c r="AA186" s="55" t="str">
        <f t="shared" si="142"/>
        <v/>
      </c>
      <c r="AB186" s="55" t="str">
        <f t="shared" si="143"/>
        <v/>
      </c>
      <c r="AC186" s="55" t="str">
        <f t="shared" si="144"/>
        <v/>
      </c>
      <c r="AD186" s="55" t="str">
        <f t="shared" si="145"/>
        <v/>
      </c>
      <c r="AG186" s="55" t="str">
        <f t="shared" si="187"/>
        <v/>
      </c>
      <c r="AH186" s="55" t="str">
        <f t="shared" si="187"/>
        <v/>
      </c>
      <c r="AI186" s="55" t="str">
        <f t="shared" si="187"/>
        <v/>
      </c>
      <c r="AL186" s="55" t="str">
        <f t="shared" si="162"/>
        <v/>
      </c>
      <c r="AM186" s="55" t="str">
        <f t="shared" si="162"/>
        <v/>
      </c>
      <c r="AN186" s="55" t="str">
        <f t="shared" si="162"/>
        <v/>
      </c>
      <c r="AQ186" s="2" t="str">
        <f t="shared" si="163"/>
        <v/>
      </c>
      <c r="AR186" s="2" t="str">
        <f t="shared" si="146"/>
        <v/>
      </c>
      <c r="AS186" s="2" t="str">
        <f t="shared" si="147"/>
        <v/>
      </c>
      <c r="AV186" s="55" t="str">
        <f t="shared" si="169"/>
        <v/>
      </c>
      <c r="AW186" s="55" t="str">
        <f t="shared" si="170"/>
        <v/>
      </c>
      <c r="AX186" s="55" t="str">
        <f t="shared" si="171"/>
        <v/>
      </c>
      <c r="AY186" s="55" t="str">
        <f t="shared" si="148"/>
        <v/>
      </c>
      <c r="AZ186" s="55" t="str">
        <f t="shared" si="172"/>
        <v/>
      </c>
      <c r="BA186" s="55" t="str">
        <f t="shared" si="149"/>
        <v/>
      </c>
      <c r="BE186" s="55" t="str">
        <f t="shared" si="150"/>
        <v/>
      </c>
      <c r="BF186" s="55" t="str">
        <f t="shared" si="151"/>
        <v/>
      </c>
      <c r="BG186" s="55" t="str">
        <f t="shared" si="152"/>
        <v/>
      </c>
      <c r="BL186" s="2" t="str">
        <f t="shared" si="192"/>
        <v/>
      </c>
      <c r="BM186" s="2" t="str">
        <f t="shared" si="192"/>
        <v/>
      </c>
      <c r="BN186" s="2" t="str">
        <f t="shared" si="192"/>
        <v/>
      </c>
      <c r="BO186" s="2" t="str">
        <f t="shared" si="192"/>
        <v/>
      </c>
      <c r="BP186" s="2" t="str">
        <f t="shared" si="192"/>
        <v/>
      </c>
      <c r="BS186" s="2" t="str">
        <f t="shared" si="193"/>
        <v/>
      </c>
      <c r="BT186" s="2" t="str">
        <f t="shared" si="193"/>
        <v/>
      </c>
      <c r="BU186" s="2" t="str">
        <f t="shared" si="193"/>
        <v/>
      </c>
      <c r="BV186" s="2" t="str">
        <f t="shared" si="193"/>
        <v/>
      </c>
      <c r="BW186" s="2" t="str">
        <f t="shared" si="193"/>
        <v/>
      </c>
      <c r="BZ186" s="2" t="str">
        <f t="shared" si="166"/>
        <v/>
      </c>
      <c r="CA186" s="2" t="str">
        <f t="shared" si="153"/>
        <v/>
      </c>
      <c r="CB186" s="2" t="str">
        <f t="shared" si="154"/>
        <v/>
      </c>
      <c r="CC186" s="2" t="str">
        <f t="shared" si="155"/>
        <v/>
      </c>
      <c r="CD186" s="2" t="str">
        <f t="shared" si="156"/>
        <v/>
      </c>
      <c r="CG186" s="2" t="str">
        <f t="shared" si="167"/>
        <v/>
      </c>
      <c r="CH186" s="2" t="str">
        <f t="shared" si="157"/>
        <v/>
      </c>
      <c r="CI186" s="2" t="str">
        <f t="shared" si="158"/>
        <v/>
      </c>
      <c r="CJ186" s="2" t="str">
        <f t="shared" si="159"/>
        <v/>
      </c>
      <c r="CK186" s="2" t="str">
        <f t="shared" si="160"/>
        <v/>
      </c>
    </row>
    <row r="187" spans="1:89" x14ac:dyDescent="0.25">
      <c r="B187" s="3" t="s">
        <v>26</v>
      </c>
      <c r="C187" s="3">
        <v>29</v>
      </c>
      <c r="D187" s="4">
        <v>41711</v>
      </c>
      <c r="E187" s="3">
        <v>1</v>
      </c>
      <c r="F187" s="4">
        <v>41771</v>
      </c>
      <c r="G187" s="4">
        <v>41793</v>
      </c>
      <c r="H187" s="5">
        <v>0.25</v>
      </c>
      <c r="I187" s="5">
        <v>0.5</v>
      </c>
      <c r="J187" s="5">
        <v>0.4</v>
      </c>
      <c r="K187" s="5">
        <v>0.2</v>
      </c>
      <c r="L187" s="3">
        <v>0.12</v>
      </c>
      <c r="M187" s="3" t="s">
        <v>13</v>
      </c>
      <c r="N187" s="3">
        <v>1</v>
      </c>
      <c r="P187" s="1" t="str">
        <f t="shared" si="139"/>
        <v/>
      </c>
      <c r="R187" s="5"/>
      <c r="S187" s="5"/>
      <c r="T187" s="5"/>
      <c r="U187" s="5"/>
      <c r="V187" s="5"/>
      <c r="X187" s="1" t="str">
        <f t="shared" si="161"/>
        <v/>
      </c>
      <c r="Z187" s="55" t="str">
        <f t="shared" si="141"/>
        <v/>
      </c>
      <c r="AA187" s="55" t="str">
        <f t="shared" si="142"/>
        <v/>
      </c>
      <c r="AB187" s="55" t="str">
        <f t="shared" si="143"/>
        <v/>
      </c>
      <c r="AC187" s="55" t="str">
        <f t="shared" si="144"/>
        <v/>
      </c>
      <c r="AD187" s="55" t="str">
        <f t="shared" si="145"/>
        <v/>
      </c>
      <c r="AG187" s="55" t="str">
        <f t="shared" ref="AG187:AI206" si="195">IF($S187="","",IF(AND($P187&gt;AG$2,$P187&lt;AG$3),$S187,""))</f>
        <v/>
      </c>
      <c r="AH187" s="55" t="str">
        <f t="shared" si="195"/>
        <v/>
      </c>
      <c r="AI187" s="55" t="str">
        <f t="shared" si="195"/>
        <v/>
      </c>
      <c r="AL187" s="55" t="str">
        <f t="shared" si="162"/>
        <v/>
      </c>
      <c r="AM187" s="55" t="str">
        <f t="shared" si="162"/>
        <v/>
      </c>
      <c r="AN187" s="55" t="str">
        <f t="shared" si="162"/>
        <v/>
      </c>
      <c r="AQ187" s="2" t="str">
        <f t="shared" si="163"/>
        <v/>
      </c>
      <c r="AR187" s="2" t="str">
        <f t="shared" si="146"/>
        <v/>
      </c>
      <c r="AS187" s="2" t="str">
        <f t="shared" si="147"/>
        <v/>
      </c>
      <c r="AV187" s="55" t="str">
        <f t="shared" si="169"/>
        <v/>
      </c>
      <c r="AW187" s="55" t="str">
        <f t="shared" si="170"/>
        <v/>
      </c>
      <c r="AX187" s="55" t="str">
        <f t="shared" si="171"/>
        <v/>
      </c>
      <c r="AY187" s="55" t="str">
        <f t="shared" si="148"/>
        <v/>
      </c>
      <c r="AZ187" s="55" t="str">
        <f t="shared" si="172"/>
        <v/>
      </c>
      <c r="BA187" s="55" t="str">
        <f t="shared" si="149"/>
        <v/>
      </c>
      <c r="BE187" s="55" t="str">
        <f t="shared" si="150"/>
        <v/>
      </c>
      <c r="BF187" s="55" t="str">
        <f t="shared" si="151"/>
        <v/>
      </c>
      <c r="BG187" s="55" t="str">
        <f t="shared" si="152"/>
        <v/>
      </c>
      <c r="BL187" s="2" t="str">
        <f t="shared" si="192"/>
        <v/>
      </c>
      <c r="BM187" s="2" t="str">
        <f t="shared" si="192"/>
        <v/>
      </c>
      <c r="BN187" s="2" t="str">
        <f t="shared" si="192"/>
        <v/>
      </c>
      <c r="BO187" s="2" t="str">
        <f t="shared" si="192"/>
        <v/>
      </c>
      <c r="BP187" s="2" t="str">
        <f t="shared" si="192"/>
        <v/>
      </c>
      <c r="BS187" s="2" t="str">
        <f t="shared" si="193"/>
        <v/>
      </c>
      <c r="BT187" s="2" t="str">
        <f t="shared" si="193"/>
        <v/>
      </c>
      <c r="BU187" s="2" t="str">
        <f t="shared" si="193"/>
        <v/>
      </c>
      <c r="BV187" s="2" t="str">
        <f t="shared" si="193"/>
        <v/>
      </c>
      <c r="BW187" s="2" t="str">
        <f t="shared" si="193"/>
        <v/>
      </c>
      <c r="BZ187" s="2" t="str">
        <f t="shared" si="166"/>
        <v/>
      </c>
      <c r="CA187" s="2" t="str">
        <f t="shared" si="153"/>
        <v/>
      </c>
      <c r="CB187" s="2" t="str">
        <f t="shared" si="154"/>
        <v/>
      </c>
      <c r="CC187" s="2" t="str">
        <f t="shared" si="155"/>
        <v/>
      </c>
      <c r="CD187" s="2" t="str">
        <f t="shared" si="156"/>
        <v/>
      </c>
      <c r="CG187" s="2" t="str">
        <f t="shared" si="167"/>
        <v/>
      </c>
      <c r="CH187" s="2" t="str">
        <f t="shared" si="157"/>
        <v/>
      </c>
      <c r="CI187" s="2" t="str">
        <f t="shared" si="158"/>
        <v/>
      </c>
      <c r="CJ187" s="2" t="str">
        <f t="shared" si="159"/>
        <v/>
      </c>
      <c r="CK187" s="2" t="str">
        <f t="shared" si="160"/>
        <v/>
      </c>
    </row>
    <row r="188" spans="1:89" s="21" customFormat="1" x14ac:dyDescent="0.25">
      <c r="A188" s="16"/>
      <c r="B188" s="17" t="s">
        <v>28</v>
      </c>
      <c r="C188" s="17">
        <v>29</v>
      </c>
      <c r="D188" s="19">
        <v>41711</v>
      </c>
      <c r="E188" s="17">
        <v>1</v>
      </c>
      <c r="F188" s="19">
        <v>41771</v>
      </c>
      <c r="G188" s="19">
        <v>41792</v>
      </c>
      <c r="H188" s="20">
        <v>0.02</v>
      </c>
      <c r="I188" s="20">
        <v>0.05</v>
      </c>
      <c r="J188" s="20">
        <v>0.04</v>
      </c>
      <c r="K188" s="20">
        <v>0.04</v>
      </c>
      <c r="L188" s="17">
        <v>0.12</v>
      </c>
      <c r="M188" s="17" t="s">
        <v>13</v>
      </c>
      <c r="N188" s="17">
        <v>1</v>
      </c>
      <c r="P188" s="16">
        <f t="shared" si="139"/>
        <v>60</v>
      </c>
      <c r="R188" s="20">
        <f>AVERAGE(H185:H188)</f>
        <v>0.13</v>
      </c>
      <c r="S188" s="20">
        <f t="shared" ref="S188:V188" si="196">AVERAGE(I185:I188)</f>
        <v>0.33749999999999997</v>
      </c>
      <c r="T188" s="20">
        <f t="shared" si="196"/>
        <v>0.18500000000000003</v>
      </c>
      <c r="U188" s="20">
        <f t="shared" si="196"/>
        <v>0.11</v>
      </c>
      <c r="V188" s="20">
        <f t="shared" si="196"/>
        <v>0.11</v>
      </c>
      <c r="X188" s="16">
        <f t="shared" si="161"/>
        <v>0</v>
      </c>
      <c r="Y188" s="65"/>
      <c r="Z188" s="54">
        <f t="shared" si="141"/>
        <v>0.13</v>
      </c>
      <c r="AA188" s="54">
        <f t="shared" si="142"/>
        <v>0.33749999999999997</v>
      </c>
      <c r="AB188" s="54">
        <f t="shared" si="143"/>
        <v>0.18500000000000003</v>
      </c>
      <c r="AC188" s="54">
        <f t="shared" si="144"/>
        <v>0.11</v>
      </c>
      <c r="AD188" s="54">
        <f t="shared" si="145"/>
        <v>0.11</v>
      </c>
      <c r="AF188" s="71"/>
      <c r="AG188" s="54" t="str">
        <f t="shared" si="195"/>
        <v/>
      </c>
      <c r="AH188" s="54" t="str">
        <f t="shared" si="195"/>
        <v/>
      </c>
      <c r="AI188" s="54">
        <f t="shared" si="195"/>
        <v>0.33749999999999997</v>
      </c>
      <c r="AL188" s="54" t="str">
        <f t="shared" si="162"/>
        <v/>
      </c>
      <c r="AM188" s="54" t="str">
        <f t="shared" si="162"/>
        <v/>
      </c>
      <c r="AN188" s="54">
        <f t="shared" si="162"/>
        <v>0.11</v>
      </c>
      <c r="AQ188" s="21" t="str">
        <f t="shared" si="163"/>
        <v/>
      </c>
      <c r="AR188" s="21" t="str">
        <f t="shared" si="146"/>
        <v/>
      </c>
      <c r="AS188" s="21" t="str">
        <f t="shared" si="147"/>
        <v>ICPM</v>
      </c>
      <c r="AT188" s="81"/>
      <c r="AV188" s="54">
        <f t="shared" si="169"/>
        <v>0.33749999999999997</v>
      </c>
      <c r="AW188" s="54">
        <f t="shared" si="170"/>
        <v>0.11</v>
      </c>
      <c r="AX188" s="54">
        <f t="shared" si="171"/>
        <v>0.33749999999999997</v>
      </c>
      <c r="AY188" s="54">
        <f t="shared" si="148"/>
        <v>0.11</v>
      </c>
      <c r="AZ188" s="54" t="str">
        <f t="shared" si="172"/>
        <v/>
      </c>
      <c r="BA188" s="54" t="str">
        <f t="shared" si="149"/>
        <v/>
      </c>
      <c r="BE188" s="54">
        <f t="shared" si="150"/>
        <v>-0.22749999999999998</v>
      </c>
      <c r="BF188" s="54">
        <f t="shared" si="151"/>
        <v>-0.22749999999999998</v>
      </c>
      <c r="BG188" s="54" t="str">
        <f t="shared" si="152"/>
        <v/>
      </c>
      <c r="BI188" s="81"/>
      <c r="BL188" s="21" t="str">
        <f t="shared" si="192"/>
        <v/>
      </c>
      <c r="BM188" s="21">
        <f t="shared" si="192"/>
        <v>0.33749999999999997</v>
      </c>
      <c r="BN188" s="21" t="str">
        <f t="shared" si="192"/>
        <v/>
      </c>
      <c r="BO188" s="21" t="str">
        <f t="shared" si="192"/>
        <v/>
      </c>
      <c r="BP188" s="21" t="str">
        <f t="shared" si="192"/>
        <v/>
      </c>
      <c r="BS188" s="21">
        <f t="shared" si="193"/>
        <v>0.11</v>
      </c>
      <c r="BT188" s="21" t="str">
        <f t="shared" si="193"/>
        <v/>
      </c>
      <c r="BU188" s="21" t="str">
        <f t="shared" si="193"/>
        <v/>
      </c>
      <c r="BV188" s="21" t="str">
        <f t="shared" si="193"/>
        <v/>
      </c>
      <c r="BW188" s="21" t="str">
        <f t="shared" si="193"/>
        <v/>
      </c>
      <c r="BZ188" s="21" t="str">
        <f t="shared" si="166"/>
        <v/>
      </c>
      <c r="CA188" s="21">
        <f t="shared" si="153"/>
        <v>0</v>
      </c>
      <c r="CB188" s="21" t="str">
        <f t="shared" si="154"/>
        <v/>
      </c>
      <c r="CC188" s="21" t="str">
        <f t="shared" si="155"/>
        <v/>
      </c>
      <c r="CD188" s="21" t="str">
        <f t="shared" si="156"/>
        <v/>
      </c>
      <c r="CG188" s="21">
        <f t="shared" si="167"/>
        <v>0</v>
      </c>
      <c r="CH188" s="21" t="str">
        <f t="shared" si="157"/>
        <v/>
      </c>
      <c r="CI188" s="21" t="str">
        <f t="shared" si="158"/>
        <v/>
      </c>
      <c r="CJ188" s="21" t="str">
        <f t="shared" si="159"/>
        <v/>
      </c>
      <c r="CK188" s="21" t="str">
        <f t="shared" si="160"/>
        <v/>
      </c>
    </row>
    <row r="189" spans="1:89" x14ac:dyDescent="0.25">
      <c r="A189" s="1">
        <v>71</v>
      </c>
      <c r="B189" s="3" t="s">
        <v>12</v>
      </c>
      <c r="C189" s="3">
        <v>29</v>
      </c>
      <c r="D189" s="4">
        <v>41711</v>
      </c>
      <c r="E189" s="3">
        <v>2</v>
      </c>
      <c r="F189" s="4">
        <v>41771</v>
      </c>
      <c r="G189" s="4">
        <v>41782</v>
      </c>
      <c r="H189" s="5">
        <v>0.05</v>
      </c>
      <c r="I189" s="5">
        <v>0.1</v>
      </c>
      <c r="J189" s="5">
        <v>0.1</v>
      </c>
      <c r="K189" s="5">
        <v>0.1</v>
      </c>
      <c r="L189" s="3">
        <v>0.18</v>
      </c>
      <c r="M189" s="3" t="s">
        <v>13</v>
      </c>
      <c r="N189" s="3">
        <v>1</v>
      </c>
      <c r="P189" s="1" t="str">
        <f t="shared" si="139"/>
        <v/>
      </c>
      <c r="R189" s="5"/>
      <c r="S189" s="5"/>
      <c r="T189" s="5"/>
      <c r="U189" s="5"/>
      <c r="V189" s="5"/>
      <c r="X189" s="1" t="str">
        <f t="shared" si="161"/>
        <v/>
      </c>
      <c r="Z189" s="55" t="str">
        <f t="shared" si="141"/>
        <v/>
      </c>
      <c r="AA189" s="55" t="str">
        <f t="shared" si="142"/>
        <v/>
      </c>
      <c r="AB189" s="55" t="str">
        <f t="shared" si="143"/>
        <v/>
      </c>
      <c r="AC189" s="55" t="str">
        <f t="shared" si="144"/>
        <v/>
      </c>
      <c r="AD189" s="55" t="str">
        <f t="shared" si="145"/>
        <v/>
      </c>
      <c r="AG189" s="55" t="str">
        <f t="shared" si="195"/>
        <v/>
      </c>
      <c r="AH189" s="55" t="str">
        <f t="shared" si="195"/>
        <v/>
      </c>
      <c r="AI189" s="55" t="str">
        <f t="shared" si="195"/>
        <v/>
      </c>
      <c r="AL189" s="55" t="str">
        <f t="shared" si="162"/>
        <v/>
      </c>
      <c r="AM189" s="55" t="str">
        <f t="shared" si="162"/>
        <v/>
      </c>
      <c r="AN189" s="55" t="str">
        <f t="shared" si="162"/>
        <v/>
      </c>
      <c r="AQ189" s="2" t="str">
        <f t="shared" si="163"/>
        <v/>
      </c>
      <c r="AR189" s="2" t="str">
        <f t="shared" si="146"/>
        <v/>
      </c>
      <c r="AS189" s="2" t="str">
        <f t="shared" si="147"/>
        <v/>
      </c>
      <c r="AV189" s="55" t="str">
        <f t="shared" si="169"/>
        <v/>
      </c>
      <c r="AW189" s="55" t="str">
        <f t="shared" si="170"/>
        <v/>
      </c>
      <c r="AX189" s="55" t="str">
        <f t="shared" si="171"/>
        <v/>
      </c>
      <c r="AY189" s="55" t="str">
        <f t="shared" si="148"/>
        <v/>
      </c>
      <c r="AZ189" s="55" t="str">
        <f t="shared" si="172"/>
        <v/>
      </c>
      <c r="BA189" s="55" t="str">
        <f t="shared" si="149"/>
        <v/>
      </c>
      <c r="BE189" s="55" t="str">
        <f t="shared" si="150"/>
        <v/>
      </c>
      <c r="BF189" s="55" t="str">
        <f t="shared" si="151"/>
        <v/>
      </c>
      <c r="BG189" s="55" t="str">
        <f t="shared" si="152"/>
        <v/>
      </c>
      <c r="BL189" s="2" t="str">
        <f t="shared" si="192"/>
        <v/>
      </c>
      <c r="BM189" s="2" t="str">
        <f t="shared" si="192"/>
        <v/>
      </c>
      <c r="BN189" s="2" t="str">
        <f t="shared" si="192"/>
        <v/>
      </c>
      <c r="BO189" s="2" t="str">
        <f t="shared" si="192"/>
        <v/>
      </c>
      <c r="BP189" s="2" t="str">
        <f t="shared" si="192"/>
        <v/>
      </c>
      <c r="BS189" s="2" t="str">
        <f t="shared" si="193"/>
        <v/>
      </c>
      <c r="BT189" s="2" t="str">
        <f t="shared" si="193"/>
        <v/>
      </c>
      <c r="BU189" s="2" t="str">
        <f t="shared" si="193"/>
        <v/>
      </c>
      <c r="BV189" s="2" t="str">
        <f t="shared" si="193"/>
        <v/>
      </c>
      <c r="BW189" s="2" t="str">
        <f t="shared" si="193"/>
        <v/>
      </c>
      <c r="BZ189" s="2" t="str">
        <f t="shared" si="166"/>
        <v/>
      </c>
      <c r="CA189" s="2" t="str">
        <f t="shared" si="153"/>
        <v/>
      </c>
      <c r="CB189" s="2" t="str">
        <f t="shared" si="154"/>
        <v/>
      </c>
      <c r="CC189" s="2" t="str">
        <f t="shared" si="155"/>
        <v/>
      </c>
      <c r="CD189" s="2" t="str">
        <f t="shared" si="156"/>
        <v/>
      </c>
      <c r="CG189" s="2" t="str">
        <f t="shared" si="167"/>
        <v/>
      </c>
      <c r="CH189" s="2" t="str">
        <f t="shared" si="157"/>
        <v/>
      </c>
      <c r="CI189" s="2" t="str">
        <f t="shared" si="158"/>
        <v/>
      </c>
      <c r="CJ189" s="2" t="str">
        <f t="shared" si="159"/>
        <v/>
      </c>
      <c r="CK189" s="2" t="str">
        <f t="shared" si="160"/>
        <v/>
      </c>
    </row>
    <row r="190" spans="1:89" x14ac:dyDescent="0.25">
      <c r="B190" s="3" t="s">
        <v>14</v>
      </c>
      <c r="C190" s="3">
        <v>29</v>
      </c>
      <c r="D190" s="4">
        <v>41711</v>
      </c>
      <c r="E190" s="3">
        <v>2</v>
      </c>
      <c r="F190" s="4">
        <v>41771</v>
      </c>
      <c r="G190" s="4">
        <v>41781</v>
      </c>
      <c r="H190" s="5">
        <v>0.3</v>
      </c>
      <c r="I190" s="5">
        <v>0.3</v>
      </c>
      <c r="J190" s="5">
        <v>0.2</v>
      </c>
      <c r="K190" s="5">
        <v>0.1</v>
      </c>
      <c r="L190" s="3">
        <v>0.18</v>
      </c>
      <c r="M190" s="3" t="s">
        <v>13</v>
      </c>
      <c r="N190" s="3">
        <v>1</v>
      </c>
      <c r="P190" s="1" t="str">
        <f t="shared" si="139"/>
        <v/>
      </c>
      <c r="R190" s="5"/>
      <c r="S190" s="5"/>
      <c r="T190" s="5"/>
      <c r="U190" s="5"/>
      <c r="V190" s="5"/>
      <c r="X190" s="1" t="str">
        <f t="shared" si="161"/>
        <v/>
      </c>
      <c r="Z190" s="55" t="str">
        <f t="shared" si="141"/>
        <v/>
      </c>
      <c r="AA190" s="55" t="str">
        <f t="shared" si="142"/>
        <v/>
      </c>
      <c r="AB190" s="55" t="str">
        <f t="shared" si="143"/>
        <v/>
      </c>
      <c r="AC190" s="55" t="str">
        <f t="shared" si="144"/>
        <v/>
      </c>
      <c r="AD190" s="55" t="str">
        <f t="shared" si="145"/>
        <v/>
      </c>
      <c r="AG190" s="55" t="str">
        <f t="shared" si="195"/>
        <v/>
      </c>
      <c r="AH190" s="55" t="str">
        <f t="shared" si="195"/>
        <v/>
      </c>
      <c r="AI190" s="55" t="str">
        <f t="shared" si="195"/>
        <v/>
      </c>
      <c r="AL190" s="55" t="str">
        <f t="shared" si="162"/>
        <v/>
      </c>
      <c r="AM190" s="55" t="str">
        <f t="shared" si="162"/>
        <v/>
      </c>
      <c r="AN190" s="55" t="str">
        <f t="shared" si="162"/>
        <v/>
      </c>
      <c r="AQ190" s="2" t="str">
        <f t="shared" si="163"/>
        <v/>
      </c>
      <c r="AR190" s="2" t="str">
        <f t="shared" si="146"/>
        <v/>
      </c>
      <c r="AS190" s="2" t="str">
        <f t="shared" si="147"/>
        <v/>
      </c>
      <c r="AV190" s="55" t="str">
        <f t="shared" si="169"/>
        <v/>
      </c>
      <c r="AW190" s="55" t="str">
        <f t="shared" si="170"/>
        <v/>
      </c>
      <c r="AX190" s="55" t="str">
        <f t="shared" si="171"/>
        <v/>
      </c>
      <c r="AY190" s="55" t="str">
        <f t="shared" si="148"/>
        <v/>
      </c>
      <c r="AZ190" s="55" t="str">
        <f t="shared" si="172"/>
        <v/>
      </c>
      <c r="BA190" s="55" t="str">
        <f t="shared" si="149"/>
        <v/>
      </c>
      <c r="BE190" s="55" t="str">
        <f t="shared" si="150"/>
        <v/>
      </c>
      <c r="BF190" s="55" t="str">
        <f t="shared" si="151"/>
        <v/>
      </c>
      <c r="BG190" s="55" t="str">
        <f t="shared" si="152"/>
        <v/>
      </c>
      <c r="BL190" s="2" t="str">
        <f t="shared" si="192"/>
        <v/>
      </c>
      <c r="BM190" s="2" t="str">
        <f t="shared" si="192"/>
        <v/>
      </c>
      <c r="BN190" s="2" t="str">
        <f t="shared" si="192"/>
        <v/>
      </c>
      <c r="BO190" s="2" t="str">
        <f t="shared" si="192"/>
        <v/>
      </c>
      <c r="BP190" s="2" t="str">
        <f t="shared" si="192"/>
        <v/>
      </c>
      <c r="BS190" s="2" t="str">
        <f t="shared" si="193"/>
        <v/>
      </c>
      <c r="BT190" s="2" t="str">
        <f t="shared" si="193"/>
        <v/>
      </c>
      <c r="BU190" s="2" t="str">
        <f t="shared" si="193"/>
        <v/>
      </c>
      <c r="BV190" s="2" t="str">
        <f t="shared" si="193"/>
        <v/>
      </c>
      <c r="BW190" s="2" t="str">
        <f t="shared" si="193"/>
        <v/>
      </c>
      <c r="BZ190" s="2" t="str">
        <f t="shared" si="166"/>
        <v/>
      </c>
      <c r="CA190" s="2" t="str">
        <f t="shared" si="153"/>
        <v/>
      </c>
      <c r="CB190" s="2" t="str">
        <f t="shared" si="154"/>
        <v/>
      </c>
      <c r="CC190" s="2" t="str">
        <f t="shared" si="155"/>
        <v/>
      </c>
      <c r="CD190" s="2" t="str">
        <f t="shared" si="156"/>
        <v/>
      </c>
      <c r="CG190" s="2" t="str">
        <f t="shared" si="167"/>
        <v/>
      </c>
      <c r="CH190" s="2" t="str">
        <f t="shared" si="157"/>
        <v/>
      </c>
      <c r="CI190" s="2" t="str">
        <f t="shared" si="158"/>
        <v/>
      </c>
      <c r="CJ190" s="2" t="str">
        <f t="shared" si="159"/>
        <v/>
      </c>
      <c r="CK190" s="2" t="str">
        <f t="shared" si="160"/>
        <v/>
      </c>
    </row>
    <row r="191" spans="1:89" x14ac:dyDescent="0.25">
      <c r="B191" s="3" t="s">
        <v>26</v>
      </c>
      <c r="C191" s="3">
        <v>29</v>
      </c>
      <c r="D191" s="4">
        <v>41711</v>
      </c>
      <c r="E191" s="3">
        <v>2</v>
      </c>
      <c r="F191" s="4">
        <v>41771</v>
      </c>
      <c r="G191" s="4">
        <v>41793</v>
      </c>
      <c r="H191" s="5">
        <v>0.3</v>
      </c>
      <c r="I191" s="5">
        <v>0.6</v>
      </c>
      <c r="J191" s="5">
        <v>0.6</v>
      </c>
      <c r="K191" s="5">
        <v>0.25</v>
      </c>
      <c r="L191" s="3">
        <v>0.15</v>
      </c>
      <c r="M191" s="3" t="s">
        <v>13</v>
      </c>
      <c r="N191" s="3">
        <v>1</v>
      </c>
      <c r="P191" s="1" t="str">
        <f t="shared" si="139"/>
        <v/>
      </c>
      <c r="R191" s="5"/>
      <c r="S191" s="5"/>
      <c r="T191" s="5"/>
      <c r="U191" s="5"/>
      <c r="V191" s="5"/>
      <c r="X191" s="1" t="str">
        <f t="shared" si="161"/>
        <v/>
      </c>
      <c r="Z191" s="55" t="str">
        <f t="shared" si="141"/>
        <v/>
      </c>
      <c r="AA191" s="55" t="str">
        <f t="shared" si="142"/>
        <v/>
      </c>
      <c r="AB191" s="55" t="str">
        <f t="shared" si="143"/>
        <v/>
      </c>
      <c r="AC191" s="55" t="str">
        <f t="shared" si="144"/>
        <v/>
      </c>
      <c r="AD191" s="55" t="str">
        <f t="shared" si="145"/>
        <v/>
      </c>
      <c r="AG191" s="55" t="str">
        <f t="shared" si="195"/>
        <v/>
      </c>
      <c r="AH191" s="55" t="str">
        <f t="shared" si="195"/>
        <v/>
      </c>
      <c r="AI191" s="55" t="str">
        <f t="shared" si="195"/>
        <v/>
      </c>
      <c r="AL191" s="55" t="str">
        <f t="shared" si="162"/>
        <v/>
      </c>
      <c r="AM191" s="55" t="str">
        <f t="shared" si="162"/>
        <v/>
      </c>
      <c r="AN191" s="55" t="str">
        <f t="shared" si="162"/>
        <v/>
      </c>
      <c r="AQ191" s="2" t="str">
        <f t="shared" si="163"/>
        <v/>
      </c>
      <c r="AR191" s="2" t="str">
        <f t="shared" si="146"/>
        <v/>
      </c>
      <c r="AS191" s="2" t="str">
        <f t="shared" si="147"/>
        <v/>
      </c>
      <c r="AV191" s="55" t="str">
        <f t="shared" si="169"/>
        <v/>
      </c>
      <c r="AW191" s="55" t="str">
        <f t="shared" si="170"/>
        <v/>
      </c>
      <c r="AX191" s="55" t="str">
        <f t="shared" si="171"/>
        <v/>
      </c>
      <c r="AY191" s="55" t="str">
        <f t="shared" si="148"/>
        <v/>
      </c>
      <c r="AZ191" s="55" t="str">
        <f t="shared" si="172"/>
        <v/>
      </c>
      <c r="BA191" s="55" t="str">
        <f t="shared" si="149"/>
        <v/>
      </c>
      <c r="BE191" s="55" t="str">
        <f t="shared" si="150"/>
        <v/>
      </c>
      <c r="BF191" s="55" t="str">
        <f t="shared" si="151"/>
        <v/>
      </c>
      <c r="BG191" s="55" t="str">
        <f t="shared" si="152"/>
        <v/>
      </c>
      <c r="BL191" s="2" t="str">
        <f t="shared" si="192"/>
        <v/>
      </c>
      <c r="BM191" s="2" t="str">
        <f t="shared" si="192"/>
        <v/>
      </c>
      <c r="BN191" s="2" t="str">
        <f t="shared" si="192"/>
        <v/>
      </c>
      <c r="BO191" s="2" t="str">
        <f t="shared" si="192"/>
        <v/>
      </c>
      <c r="BP191" s="2" t="str">
        <f t="shared" si="192"/>
        <v/>
      </c>
      <c r="BS191" s="2" t="str">
        <f t="shared" si="193"/>
        <v/>
      </c>
      <c r="BT191" s="2" t="str">
        <f t="shared" si="193"/>
        <v/>
      </c>
      <c r="BU191" s="2" t="str">
        <f t="shared" si="193"/>
        <v/>
      </c>
      <c r="BV191" s="2" t="str">
        <f t="shared" si="193"/>
        <v/>
      </c>
      <c r="BW191" s="2" t="str">
        <f t="shared" si="193"/>
        <v/>
      </c>
      <c r="BZ191" s="2" t="str">
        <f t="shared" si="166"/>
        <v/>
      </c>
      <c r="CA191" s="2" t="str">
        <f t="shared" si="153"/>
        <v/>
      </c>
      <c r="CB191" s="2" t="str">
        <f t="shared" si="154"/>
        <v/>
      </c>
      <c r="CC191" s="2" t="str">
        <f t="shared" si="155"/>
        <v/>
      </c>
      <c r="CD191" s="2" t="str">
        <f t="shared" si="156"/>
        <v/>
      </c>
      <c r="CG191" s="2" t="str">
        <f t="shared" si="167"/>
        <v/>
      </c>
      <c r="CH191" s="2" t="str">
        <f t="shared" si="157"/>
        <v/>
      </c>
      <c r="CI191" s="2" t="str">
        <f t="shared" si="158"/>
        <v/>
      </c>
      <c r="CJ191" s="2" t="str">
        <f t="shared" si="159"/>
        <v/>
      </c>
      <c r="CK191" s="2" t="str">
        <f t="shared" si="160"/>
        <v/>
      </c>
    </row>
    <row r="192" spans="1:89" s="21" customFormat="1" x14ac:dyDescent="0.25">
      <c r="A192" s="16"/>
      <c r="B192" s="17" t="s">
        <v>28</v>
      </c>
      <c r="C192" s="17">
        <v>29</v>
      </c>
      <c r="D192" s="19">
        <v>41711</v>
      </c>
      <c r="E192" s="17">
        <v>2</v>
      </c>
      <c r="F192" s="19">
        <v>41771</v>
      </c>
      <c r="G192" s="19">
        <v>41792</v>
      </c>
      <c r="H192" s="20">
        <v>0.02</v>
      </c>
      <c r="I192" s="20">
        <v>0.05</v>
      </c>
      <c r="J192" s="20">
        <v>0.04</v>
      </c>
      <c r="K192" s="20">
        <v>0.04</v>
      </c>
      <c r="L192" s="17">
        <v>0.16</v>
      </c>
      <c r="M192" s="17" t="s">
        <v>13</v>
      </c>
      <c r="N192" s="17">
        <v>1</v>
      </c>
      <c r="P192" s="16">
        <f t="shared" si="139"/>
        <v>60</v>
      </c>
      <c r="R192" s="20">
        <f>AVERAGE(H189:H192)</f>
        <v>0.16749999999999998</v>
      </c>
      <c r="S192" s="20">
        <f t="shared" ref="S192:V192" si="197">AVERAGE(I189:I192)</f>
        <v>0.26250000000000001</v>
      </c>
      <c r="T192" s="20">
        <f t="shared" si="197"/>
        <v>0.23500000000000001</v>
      </c>
      <c r="U192" s="20">
        <f t="shared" si="197"/>
        <v>0.1225</v>
      </c>
      <c r="V192" s="20">
        <f t="shared" si="197"/>
        <v>0.16750000000000001</v>
      </c>
      <c r="X192" s="16">
        <f t="shared" si="161"/>
        <v>0</v>
      </c>
      <c r="Y192" s="65"/>
      <c r="Z192" s="54">
        <f t="shared" si="141"/>
        <v>0.16749999999999998</v>
      </c>
      <c r="AA192" s="54">
        <f t="shared" si="142"/>
        <v>0.26250000000000001</v>
      </c>
      <c r="AB192" s="54">
        <f t="shared" si="143"/>
        <v>0.23500000000000001</v>
      </c>
      <c r="AC192" s="54">
        <f t="shared" si="144"/>
        <v>0.1225</v>
      </c>
      <c r="AD192" s="54">
        <f t="shared" si="145"/>
        <v>0.16750000000000001</v>
      </c>
      <c r="AF192" s="71"/>
      <c r="AG192" s="54" t="str">
        <f t="shared" si="195"/>
        <v/>
      </c>
      <c r="AH192" s="54" t="str">
        <f t="shared" si="195"/>
        <v/>
      </c>
      <c r="AI192" s="54">
        <f t="shared" si="195"/>
        <v>0.26250000000000001</v>
      </c>
      <c r="AL192" s="54" t="str">
        <f t="shared" si="162"/>
        <v/>
      </c>
      <c r="AM192" s="54" t="str">
        <f t="shared" si="162"/>
        <v/>
      </c>
      <c r="AN192" s="54">
        <f t="shared" si="162"/>
        <v>0.16750000000000001</v>
      </c>
      <c r="AQ192" s="21" t="str">
        <f t="shared" si="163"/>
        <v/>
      </c>
      <c r="AR192" s="21" t="str">
        <f t="shared" si="146"/>
        <v/>
      </c>
      <c r="AS192" s="21" t="str">
        <f t="shared" si="147"/>
        <v>ICPM</v>
      </c>
      <c r="AT192" s="81"/>
      <c r="AV192" s="54">
        <f t="shared" si="169"/>
        <v>0.26250000000000001</v>
      </c>
      <c r="AW192" s="54">
        <f t="shared" si="170"/>
        <v>0.16750000000000001</v>
      </c>
      <c r="AX192" s="54">
        <f t="shared" si="171"/>
        <v>0.26250000000000001</v>
      </c>
      <c r="AY192" s="54">
        <f t="shared" si="148"/>
        <v>0.16750000000000001</v>
      </c>
      <c r="AZ192" s="54" t="str">
        <f t="shared" si="172"/>
        <v/>
      </c>
      <c r="BA192" s="54" t="str">
        <f t="shared" si="149"/>
        <v/>
      </c>
      <c r="BE192" s="54">
        <f t="shared" si="150"/>
        <v>-9.5000000000000001E-2</v>
      </c>
      <c r="BF192" s="54">
        <f t="shared" si="151"/>
        <v>-9.5000000000000001E-2</v>
      </c>
      <c r="BG192" s="54" t="str">
        <f t="shared" si="152"/>
        <v/>
      </c>
      <c r="BI192" s="81"/>
      <c r="BL192" s="21" t="str">
        <f t="shared" si="192"/>
        <v/>
      </c>
      <c r="BM192" s="21">
        <f t="shared" si="192"/>
        <v>0.26250000000000001</v>
      </c>
      <c r="BN192" s="21" t="str">
        <f t="shared" si="192"/>
        <v/>
      </c>
      <c r="BO192" s="21" t="str">
        <f t="shared" si="192"/>
        <v/>
      </c>
      <c r="BP192" s="21" t="str">
        <f t="shared" si="192"/>
        <v/>
      </c>
      <c r="BS192" s="21">
        <f t="shared" si="193"/>
        <v>0.16750000000000001</v>
      </c>
      <c r="BT192" s="21" t="str">
        <f t="shared" si="193"/>
        <v/>
      </c>
      <c r="BU192" s="21" t="str">
        <f t="shared" si="193"/>
        <v/>
      </c>
      <c r="BV192" s="21" t="str">
        <f t="shared" si="193"/>
        <v/>
      </c>
      <c r="BW192" s="21" t="str">
        <f t="shared" si="193"/>
        <v/>
      </c>
      <c r="BZ192" s="21" t="str">
        <f t="shared" si="166"/>
        <v/>
      </c>
      <c r="CA192" s="21">
        <f t="shared" si="153"/>
        <v>0</v>
      </c>
      <c r="CB192" s="21" t="str">
        <f t="shared" si="154"/>
        <v/>
      </c>
      <c r="CC192" s="21" t="str">
        <f t="shared" si="155"/>
        <v/>
      </c>
      <c r="CD192" s="21" t="str">
        <f t="shared" si="156"/>
        <v/>
      </c>
      <c r="CG192" s="21">
        <f t="shared" si="167"/>
        <v>0</v>
      </c>
      <c r="CH192" s="21" t="str">
        <f t="shared" si="157"/>
        <v/>
      </c>
      <c r="CI192" s="21" t="str">
        <f t="shared" si="158"/>
        <v/>
      </c>
      <c r="CJ192" s="21" t="str">
        <f t="shared" si="159"/>
        <v/>
      </c>
      <c r="CK192" s="21" t="str">
        <f t="shared" si="160"/>
        <v/>
      </c>
    </row>
    <row r="193" spans="1:89" x14ac:dyDescent="0.25">
      <c r="A193" s="1">
        <v>72</v>
      </c>
      <c r="B193" s="3" t="s">
        <v>12</v>
      </c>
      <c r="C193" s="3">
        <v>29</v>
      </c>
      <c r="D193" s="4">
        <v>41711</v>
      </c>
      <c r="E193" s="3">
        <v>3</v>
      </c>
      <c r="F193" s="4">
        <v>41771</v>
      </c>
      <c r="G193" s="4">
        <v>41782</v>
      </c>
      <c r="H193" s="5">
        <v>0.2</v>
      </c>
      <c r="I193" s="5">
        <v>0.3</v>
      </c>
      <c r="J193" s="5">
        <v>0.3</v>
      </c>
      <c r="K193" s="5">
        <v>0.3</v>
      </c>
      <c r="L193" s="3">
        <v>0.16</v>
      </c>
      <c r="M193" s="3" t="s">
        <v>13</v>
      </c>
      <c r="N193" s="3">
        <v>1</v>
      </c>
      <c r="P193" s="1" t="str">
        <f t="shared" si="139"/>
        <v/>
      </c>
      <c r="R193" s="5"/>
      <c r="S193" s="5"/>
      <c r="T193" s="5"/>
      <c r="U193" s="5"/>
      <c r="V193" s="5"/>
      <c r="X193" s="1" t="str">
        <f t="shared" si="161"/>
        <v/>
      </c>
      <c r="Z193" s="55" t="str">
        <f t="shared" si="141"/>
        <v/>
      </c>
      <c r="AA193" s="55" t="str">
        <f t="shared" si="142"/>
        <v/>
      </c>
      <c r="AB193" s="55" t="str">
        <f t="shared" si="143"/>
        <v/>
      </c>
      <c r="AC193" s="55" t="str">
        <f t="shared" si="144"/>
        <v/>
      </c>
      <c r="AD193" s="55" t="str">
        <f t="shared" si="145"/>
        <v/>
      </c>
      <c r="AG193" s="55" t="str">
        <f t="shared" si="195"/>
        <v/>
      </c>
      <c r="AH193" s="55" t="str">
        <f t="shared" si="195"/>
        <v/>
      </c>
      <c r="AI193" s="55" t="str">
        <f t="shared" si="195"/>
        <v/>
      </c>
      <c r="AL193" s="55" t="str">
        <f t="shared" si="162"/>
        <v/>
      </c>
      <c r="AM193" s="55" t="str">
        <f t="shared" si="162"/>
        <v/>
      </c>
      <c r="AN193" s="55" t="str">
        <f t="shared" si="162"/>
        <v/>
      </c>
      <c r="AQ193" s="2" t="str">
        <f t="shared" si="163"/>
        <v/>
      </c>
      <c r="AR193" s="2" t="str">
        <f t="shared" si="146"/>
        <v/>
      </c>
      <c r="AS193" s="2" t="str">
        <f t="shared" si="147"/>
        <v/>
      </c>
      <c r="AV193" s="55" t="str">
        <f t="shared" si="169"/>
        <v/>
      </c>
      <c r="AW193" s="55" t="str">
        <f t="shared" si="170"/>
        <v/>
      </c>
      <c r="AX193" s="55" t="str">
        <f t="shared" si="171"/>
        <v/>
      </c>
      <c r="AY193" s="55" t="str">
        <f t="shared" si="148"/>
        <v/>
      </c>
      <c r="AZ193" s="55" t="str">
        <f t="shared" si="172"/>
        <v/>
      </c>
      <c r="BA193" s="55" t="str">
        <f t="shared" si="149"/>
        <v/>
      </c>
      <c r="BE193" s="55" t="str">
        <f t="shared" si="150"/>
        <v/>
      </c>
      <c r="BF193" s="55" t="str">
        <f t="shared" si="151"/>
        <v/>
      </c>
      <c r="BG193" s="55" t="str">
        <f t="shared" si="152"/>
        <v/>
      </c>
      <c r="BL193" s="2" t="str">
        <f t="shared" si="192"/>
        <v/>
      </c>
      <c r="BM193" s="2" t="str">
        <f t="shared" si="192"/>
        <v/>
      </c>
      <c r="BN193" s="2" t="str">
        <f t="shared" si="192"/>
        <v/>
      </c>
      <c r="BO193" s="2" t="str">
        <f t="shared" si="192"/>
        <v/>
      </c>
      <c r="BP193" s="2" t="str">
        <f t="shared" si="192"/>
        <v/>
      </c>
      <c r="BS193" s="2" t="str">
        <f t="shared" si="193"/>
        <v/>
      </c>
      <c r="BT193" s="2" t="str">
        <f t="shared" si="193"/>
        <v/>
      </c>
      <c r="BU193" s="2" t="str">
        <f t="shared" si="193"/>
        <v/>
      </c>
      <c r="BV193" s="2" t="str">
        <f t="shared" si="193"/>
        <v/>
      </c>
      <c r="BW193" s="2" t="str">
        <f t="shared" si="193"/>
        <v/>
      </c>
      <c r="BZ193" s="2" t="str">
        <f t="shared" si="166"/>
        <v/>
      </c>
      <c r="CA193" s="2" t="str">
        <f t="shared" si="153"/>
        <v/>
      </c>
      <c r="CB193" s="2" t="str">
        <f t="shared" si="154"/>
        <v/>
      </c>
      <c r="CC193" s="2" t="str">
        <f t="shared" si="155"/>
        <v/>
      </c>
      <c r="CD193" s="2" t="str">
        <f t="shared" si="156"/>
        <v/>
      </c>
      <c r="CG193" s="2" t="str">
        <f t="shared" si="167"/>
        <v/>
      </c>
      <c r="CH193" s="2" t="str">
        <f t="shared" si="157"/>
        <v/>
      </c>
      <c r="CI193" s="2" t="str">
        <f t="shared" si="158"/>
        <v/>
      </c>
      <c r="CJ193" s="2" t="str">
        <f t="shared" si="159"/>
        <v/>
      </c>
      <c r="CK193" s="2" t="str">
        <f t="shared" si="160"/>
        <v/>
      </c>
    </row>
    <row r="194" spans="1:89" x14ac:dyDescent="0.25">
      <c r="B194" s="3" t="s">
        <v>14</v>
      </c>
      <c r="C194" s="3">
        <v>29</v>
      </c>
      <c r="D194" s="4">
        <v>41711</v>
      </c>
      <c r="E194" s="3">
        <v>3</v>
      </c>
      <c r="F194" s="4">
        <v>41771</v>
      </c>
      <c r="G194" s="4">
        <v>41781</v>
      </c>
      <c r="H194" s="5">
        <v>0.1</v>
      </c>
      <c r="I194" s="5">
        <v>0.5</v>
      </c>
      <c r="J194" s="5">
        <v>0.1</v>
      </c>
      <c r="K194" s="5">
        <v>0.05</v>
      </c>
      <c r="L194" s="3">
        <v>0.16</v>
      </c>
      <c r="M194" s="3" t="s">
        <v>13</v>
      </c>
      <c r="N194" s="3">
        <v>1</v>
      </c>
      <c r="P194" s="1" t="str">
        <f t="shared" si="139"/>
        <v/>
      </c>
      <c r="R194" s="5"/>
      <c r="S194" s="5"/>
      <c r="T194" s="5"/>
      <c r="U194" s="5"/>
      <c r="V194" s="5"/>
      <c r="X194" s="1" t="str">
        <f t="shared" si="161"/>
        <v/>
      </c>
      <c r="Z194" s="55" t="str">
        <f t="shared" si="141"/>
        <v/>
      </c>
      <c r="AA194" s="55" t="str">
        <f t="shared" si="142"/>
        <v/>
      </c>
      <c r="AB194" s="55" t="str">
        <f t="shared" si="143"/>
        <v/>
      </c>
      <c r="AC194" s="55" t="str">
        <f t="shared" si="144"/>
        <v/>
      </c>
      <c r="AD194" s="55" t="str">
        <f t="shared" si="145"/>
        <v/>
      </c>
      <c r="AG194" s="55" t="str">
        <f t="shared" si="195"/>
        <v/>
      </c>
      <c r="AH194" s="55" t="str">
        <f t="shared" si="195"/>
        <v/>
      </c>
      <c r="AI194" s="55" t="str">
        <f t="shared" si="195"/>
        <v/>
      </c>
      <c r="AL194" s="55" t="str">
        <f t="shared" si="162"/>
        <v/>
      </c>
      <c r="AM194" s="55" t="str">
        <f t="shared" si="162"/>
        <v/>
      </c>
      <c r="AN194" s="55" t="str">
        <f t="shared" si="162"/>
        <v/>
      </c>
      <c r="AQ194" s="2" t="str">
        <f t="shared" si="163"/>
        <v/>
      </c>
      <c r="AR194" s="2" t="str">
        <f t="shared" si="146"/>
        <v/>
      </c>
      <c r="AS194" s="2" t="str">
        <f t="shared" si="147"/>
        <v/>
      </c>
      <c r="AV194" s="55" t="str">
        <f t="shared" si="169"/>
        <v/>
      </c>
      <c r="AW194" s="55" t="str">
        <f t="shared" si="170"/>
        <v/>
      </c>
      <c r="AX194" s="55" t="str">
        <f t="shared" si="171"/>
        <v/>
      </c>
      <c r="AY194" s="55" t="str">
        <f t="shared" si="148"/>
        <v/>
      </c>
      <c r="AZ194" s="55" t="str">
        <f t="shared" si="172"/>
        <v/>
      </c>
      <c r="BA194" s="55" t="str">
        <f t="shared" si="149"/>
        <v/>
      </c>
      <c r="BE194" s="55" t="str">
        <f t="shared" si="150"/>
        <v/>
      </c>
      <c r="BF194" s="55" t="str">
        <f t="shared" si="151"/>
        <v/>
      </c>
      <c r="BG194" s="55" t="str">
        <f t="shared" si="152"/>
        <v/>
      </c>
      <c r="BL194" s="2" t="str">
        <f t="shared" si="192"/>
        <v/>
      </c>
      <c r="BM194" s="2" t="str">
        <f t="shared" si="192"/>
        <v/>
      </c>
      <c r="BN194" s="2" t="str">
        <f t="shared" si="192"/>
        <v/>
      </c>
      <c r="BO194" s="2" t="str">
        <f t="shared" si="192"/>
        <v/>
      </c>
      <c r="BP194" s="2" t="str">
        <f t="shared" si="192"/>
        <v/>
      </c>
      <c r="BS194" s="2" t="str">
        <f t="shared" si="193"/>
        <v/>
      </c>
      <c r="BT194" s="2" t="str">
        <f t="shared" si="193"/>
        <v/>
      </c>
      <c r="BU194" s="2" t="str">
        <f t="shared" si="193"/>
        <v/>
      </c>
      <c r="BV194" s="2" t="str">
        <f t="shared" si="193"/>
        <v/>
      </c>
      <c r="BW194" s="2" t="str">
        <f t="shared" si="193"/>
        <v/>
      </c>
      <c r="BZ194" s="2" t="str">
        <f t="shared" si="166"/>
        <v/>
      </c>
      <c r="CA194" s="2" t="str">
        <f t="shared" si="153"/>
        <v/>
      </c>
      <c r="CB194" s="2" t="str">
        <f t="shared" si="154"/>
        <v/>
      </c>
      <c r="CC194" s="2" t="str">
        <f t="shared" si="155"/>
        <v/>
      </c>
      <c r="CD194" s="2" t="str">
        <f t="shared" si="156"/>
        <v/>
      </c>
      <c r="CG194" s="2" t="str">
        <f t="shared" si="167"/>
        <v/>
      </c>
      <c r="CH194" s="2" t="str">
        <f t="shared" si="157"/>
        <v/>
      </c>
      <c r="CI194" s="2" t="str">
        <f t="shared" si="158"/>
        <v/>
      </c>
      <c r="CJ194" s="2" t="str">
        <f t="shared" si="159"/>
        <v/>
      </c>
      <c r="CK194" s="2" t="str">
        <f t="shared" si="160"/>
        <v/>
      </c>
    </row>
    <row r="195" spans="1:89" x14ac:dyDescent="0.25">
      <c r="B195" s="3" t="s">
        <v>26</v>
      </c>
      <c r="C195" s="3">
        <v>29</v>
      </c>
      <c r="D195" s="4">
        <v>41711</v>
      </c>
      <c r="E195" s="3">
        <v>3</v>
      </c>
      <c r="F195" s="4">
        <v>41771</v>
      </c>
      <c r="G195" s="4">
        <v>41793</v>
      </c>
      <c r="H195" s="5">
        <v>0.35</v>
      </c>
      <c r="I195" s="5">
        <v>0.6</v>
      </c>
      <c r="J195" s="5">
        <v>0.65</v>
      </c>
      <c r="K195" s="5">
        <v>0.75</v>
      </c>
      <c r="L195" s="3">
        <v>0.18</v>
      </c>
      <c r="M195" s="3" t="s">
        <v>13</v>
      </c>
      <c r="N195" s="3">
        <v>1</v>
      </c>
      <c r="P195" s="1" t="str">
        <f t="shared" si="139"/>
        <v/>
      </c>
      <c r="R195" s="5"/>
      <c r="S195" s="5"/>
      <c r="T195" s="5"/>
      <c r="U195" s="5"/>
      <c r="V195" s="5"/>
      <c r="X195" s="1" t="str">
        <f t="shared" si="161"/>
        <v/>
      </c>
      <c r="Z195" s="55" t="str">
        <f t="shared" si="141"/>
        <v/>
      </c>
      <c r="AA195" s="55" t="str">
        <f t="shared" si="142"/>
        <v/>
      </c>
      <c r="AB195" s="55" t="str">
        <f t="shared" si="143"/>
        <v/>
      </c>
      <c r="AC195" s="55" t="str">
        <f t="shared" si="144"/>
        <v/>
      </c>
      <c r="AD195" s="55" t="str">
        <f t="shared" si="145"/>
        <v/>
      </c>
      <c r="AG195" s="55" t="str">
        <f t="shared" si="195"/>
        <v/>
      </c>
      <c r="AH195" s="55" t="str">
        <f t="shared" si="195"/>
        <v/>
      </c>
      <c r="AI195" s="55" t="str">
        <f t="shared" si="195"/>
        <v/>
      </c>
      <c r="AL195" s="55" t="str">
        <f t="shared" si="162"/>
        <v/>
      </c>
      <c r="AM195" s="55" t="str">
        <f t="shared" si="162"/>
        <v/>
      </c>
      <c r="AN195" s="55" t="str">
        <f t="shared" si="162"/>
        <v/>
      </c>
      <c r="AQ195" s="2" t="str">
        <f t="shared" si="163"/>
        <v/>
      </c>
      <c r="AR195" s="2" t="str">
        <f t="shared" si="146"/>
        <v/>
      </c>
      <c r="AS195" s="2" t="str">
        <f t="shared" si="147"/>
        <v/>
      </c>
      <c r="AV195" s="55" t="str">
        <f t="shared" si="169"/>
        <v/>
      </c>
      <c r="AW195" s="55" t="str">
        <f t="shared" si="170"/>
        <v/>
      </c>
      <c r="AX195" s="55" t="str">
        <f t="shared" si="171"/>
        <v/>
      </c>
      <c r="AY195" s="55" t="str">
        <f t="shared" si="148"/>
        <v/>
      </c>
      <c r="AZ195" s="55" t="str">
        <f t="shared" si="172"/>
        <v/>
      </c>
      <c r="BA195" s="55" t="str">
        <f t="shared" si="149"/>
        <v/>
      </c>
      <c r="BE195" s="55" t="str">
        <f t="shared" si="150"/>
        <v/>
      </c>
      <c r="BF195" s="55" t="str">
        <f t="shared" si="151"/>
        <v/>
      </c>
      <c r="BG195" s="55" t="str">
        <f t="shared" si="152"/>
        <v/>
      </c>
      <c r="BL195" s="2" t="str">
        <f t="shared" si="192"/>
        <v/>
      </c>
      <c r="BM195" s="2" t="str">
        <f t="shared" si="192"/>
        <v/>
      </c>
      <c r="BN195" s="2" t="str">
        <f t="shared" si="192"/>
        <v/>
      </c>
      <c r="BO195" s="2" t="str">
        <f t="shared" si="192"/>
        <v/>
      </c>
      <c r="BP195" s="2" t="str">
        <f t="shared" si="192"/>
        <v/>
      </c>
      <c r="BS195" s="2" t="str">
        <f t="shared" si="193"/>
        <v/>
      </c>
      <c r="BT195" s="2" t="str">
        <f t="shared" si="193"/>
        <v/>
      </c>
      <c r="BU195" s="2" t="str">
        <f t="shared" si="193"/>
        <v/>
      </c>
      <c r="BV195" s="2" t="str">
        <f t="shared" si="193"/>
        <v/>
      </c>
      <c r="BW195" s="2" t="str">
        <f t="shared" si="193"/>
        <v/>
      </c>
      <c r="BZ195" s="2" t="str">
        <f t="shared" si="166"/>
        <v/>
      </c>
      <c r="CA195" s="2" t="str">
        <f t="shared" si="153"/>
        <v/>
      </c>
      <c r="CB195" s="2" t="str">
        <f t="shared" si="154"/>
        <v/>
      </c>
      <c r="CC195" s="2" t="str">
        <f t="shared" si="155"/>
        <v/>
      </c>
      <c r="CD195" s="2" t="str">
        <f t="shared" si="156"/>
        <v/>
      </c>
      <c r="CG195" s="2" t="str">
        <f t="shared" si="167"/>
        <v/>
      </c>
      <c r="CH195" s="2" t="str">
        <f t="shared" si="157"/>
        <v/>
      </c>
      <c r="CI195" s="2" t="str">
        <f t="shared" si="158"/>
        <v/>
      </c>
      <c r="CJ195" s="2" t="str">
        <f t="shared" si="159"/>
        <v/>
      </c>
      <c r="CK195" s="2" t="str">
        <f t="shared" si="160"/>
        <v/>
      </c>
    </row>
    <row r="196" spans="1:89" s="14" customFormat="1" ht="15.75" thickBot="1" x14ac:dyDescent="0.3">
      <c r="A196" s="9"/>
      <c r="B196" s="10" t="s">
        <v>28</v>
      </c>
      <c r="C196" s="10">
        <v>29</v>
      </c>
      <c r="D196" s="12">
        <v>41711</v>
      </c>
      <c r="E196" s="10">
        <v>3</v>
      </c>
      <c r="F196" s="12">
        <v>41771</v>
      </c>
      <c r="G196" s="12">
        <v>41792</v>
      </c>
      <c r="H196" s="13">
        <v>0.04</v>
      </c>
      <c r="I196" s="13">
        <v>0.05</v>
      </c>
      <c r="J196" s="13">
        <v>0.04</v>
      </c>
      <c r="K196" s="13">
        <v>0.04</v>
      </c>
      <c r="L196" s="10">
        <v>0.18</v>
      </c>
      <c r="M196" s="10" t="s">
        <v>13</v>
      </c>
      <c r="N196" s="10">
        <v>1</v>
      </c>
      <c r="P196" s="9">
        <f t="shared" ref="P196:P261" si="198">IF(R196="","",F196-D196)</f>
        <v>60</v>
      </c>
      <c r="R196" s="13">
        <f>AVERAGE(H193:H196)</f>
        <v>0.17250000000000001</v>
      </c>
      <c r="S196" s="13">
        <f t="shared" ref="S196:V196" si="199">AVERAGE(I193:I196)</f>
        <v>0.36249999999999999</v>
      </c>
      <c r="T196" s="13">
        <f t="shared" si="199"/>
        <v>0.27250000000000002</v>
      </c>
      <c r="U196" s="13">
        <f t="shared" si="199"/>
        <v>0.28500000000000003</v>
      </c>
      <c r="V196" s="13">
        <f t="shared" si="199"/>
        <v>0.16999999999999998</v>
      </c>
      <c r="X196" s="9">
        <f t="shared" si="161"/>
        <v>0</v>
      </c>
      <c r="Y196" s="45"/>
      <c r="Z196" s="56">
        <f t="shared" ref="Z196:Z261" si="200">IF(R196="","",ABS(R196-$X196))</f>
        <v>0.17250000000000001</v>
      </c>
      <c r="AA196" s="56">
        <f t="shared" ref="AA196:AA261" si="201">IF(S196="","",ABS(S196-$X196))</f>
        <v>0.36249999999999999</v>
      </c>
      <c r="AB196" s="56">
        <f t="shared" ref="AB196:AB261" si="202">IF(T196="","",ABS(T196-$X196))</f>
        <v>0.27250000000000002</v>
      </c>
      <c r="AC196" s="56">
        <f t="shared" ref="AC196:AC261" si="203">IF(U196="","",ABS(U196-$X196))</f>
        <v>0.28500000000000003</v>
      </c>
      <c r="AD196" s="56">
        <f t="shared" ref="AD196:AD261" si="204">IF(V196="","",ABS(V196-$X196))</f>
        <v>0.16999999999999998</v>
      </c>
      <c r="AF196" s="73"/>
      <c r="AG196" s="56" t="str">
        <f t="shared" si="195"/>
        <v/>
      </c>
      <c r="AH196" s="56" t="str">
        <f t="shared" si="195"/>
        <v/>
      </c>
      <c r="AI196" s="56">
        <f t="shared" si="195"/>
        <v>0.36249999999999999</v>
      </c>
      <c r="AL196" s="56" t="str">
        <f t="shared" si="162"/>
        <v/>
      </c>
      <c r="AM196" s="56" t="str">
        <f t="shared" si="162"/>
        <v/>
      </c>
      <c r="AN196" s="56">
        <f t="shared" si="162"/>
        <v>0.16999999999999998</v>
      </c>
      <c r="AQ196" s="14" t="str">
        <f t="shared" si="163"/>
        <v/>
      </c>
      <c r="AR196" s="14" t="str">
        <f t="shared" ref="AR196:AR259" si="205">IF(AM196="","",IF(AH196&lt;AM196,"Imput","ICPM"))</f>
        <v/>
      </c>
      <c r="AS196" s="14" t="str">
        <f t="shared" ref="AS196:AS259" si="206">IF(AN196="","",IF(AI196&lt;AN196,"Imput","ICPM"))</f>
        <v>ICPM</v>
      </c>
      <c r="AT196" s="82"/>
      <c r="AV196" s="56">
        <f t="shared" si="169"/>
        <v>0.36249999999999999</v>
      </c>
      <c r="AW196" s="56">
        <f t="shared" si="170"/>
        <v>0.16999999999999998</v>
      </c>
      <c r="AX196" s="56">
        <f t="shared" si="171"/>
        <v>0.36249999999999999</v>
      </c>
      <c r="AY196" s="56">
        <f t="shared" ref="AY196:AY259" si="207">IF(AW196="","",IF($N196=1,AW196,""))</f>
        <v>0.16999999999999998</v>
      </c>
      <c r="AZ196" s="56" t="str">
        <f t="shared" si="172"/>
        <v/>
      </c>
      <c r="BA196" s="56" t="str">
        <f t="shared" ref="BA196:BA259" si="208">IF(AW196="","",IF($N196=0,AW196,""))</f>
        <v/>
      </c>
      <c r="BE196" s="56">
        <f t="shared" ref="BE196:BE261" si="209">IF(AD196="","",AD196-AA196)</f>
        <v>-0.1925</v>
      </c>
      <c r="BF196" s="56">
        <f t="shared" ref="BF196:BF259" si="210">IF(AD196="","",IF(N196=1,BE196,""))</f>
        <v>-0.1925</v>
      </c>
      <c r="BG196" s="56" t="str">
        <f t="shared" ref="BG196:BG261" si="211">IF(AD196="","",IF(N196=0,BE196,""))</f>
        <v/>
      </c>
      <c r="BI196" s="82"/>
      <c r="BL196" s="14" t="str">
        <f t="shared" si="192"/>
        <v/>
      </c>
      <c r="BM196" s="14">
        <f t="shared" si="192"/>
        <v>0.36249999999999999</v>
      </c>
      <c r="BN196" s="14" t="str">
        <f t="shared" si="192"/>
        <v/>
      </c>
      <c r="BO196" s="14" t="str">
        <f t="shared" si="192"/>
        <v/>
      </c>
      <c r="BP196" s="14" t="str">
        <f t="shared" si="192"/>
        <v/>
      </c>
      <c r="BS196" s="14">
        <f t="shared" si="193"/>
        <v>0.16999999999999998</v>
      </c>
      <c r="BT196" s="14" t="str">
        <f t="shared" si="193"/>
        <v/>
      </c>
      <c r="BU196" s="14" t="str">
        <f t="shared" si="193"/>
        <v/>
      </c>
      <c r="BV196" s="14" t="str">
        <f t="shared" si="193"/>
        <v/>
      </c>
      <c r="BW196" s="14" t="str">
        <f t="shared" si="193"/>
        <v/>
      </c>
      <c r="BZ196" s="14" t="str">
        <f t="shared" si="166"/>
        <v/>
      </c>
      <c r="CA196" s="14">
        <f t="shared" ref="CA196:CA259" si="212">IF(BM196="","",$X196)</f>
        <v>0</v>
      </c>
      <c r="CB196" s="14" t="str">
        <f t="shared" ref="CB196:CB259" si="213">IF(BN196="","",$X196)</f>
        <v/>
      </c>
      <c r="CC196" s="14" t="str">
        <f t="shared" ref="CC196:CC259" si="214">IF(BO196="","",$X196)</f>
        <v/>
      </c>
      <c r="CD196" s="14" t="str">
        <f t="shared" ref="CD196:CD259" si="215">IF(BP196="","",$X196)</f>
        <v/>
      </c>
      <c r="CG196" s="14">
        <f t="shared" si="167"/>
        <v>0</v>
      </c>
      <c r="CH196" s="14" t="str">
        <f t="shared" ref="CH196:CH259" si="216">IF(BT196="","",$X196)</f>
        <v/>
      </c>
      <c r="CI196" s="14" t="str">
        <f t="shared" ref="CI196:CI259" si="217">IF(BU196="","",$X196)</f>
        <v/>
      </c>
      <c r="CJ196" s="14" t="str">
        <f t="shared" ref="CJ196:CJ259" si="218">IF(BV196="","",$X196)</f>
        <v/>
      </c>
      <c r="CK196" s="14" t="str">
        <f t="shared" ref="CK196:CK259" si="219">IF(BW196="","",$X196)</f>
        <v/>
      </c>
    </row>
    <row r="197" spans="1:89" x14ac:dyDescent="0.25">
      <c r="A197" s="1">
        <v>73</v>
      </c>
      <c r="B197" s="3" t="s">
        <v>12</v>
      </c>
      <c r="C197" s="3">
        <v>30</v>
      </c>
      <c r="D197" s="4">
        <v>41737</v>
      </c>
      <c r="E197" s="3">
        <v>1</v>
      </c>
      <c r="F197" s="4">
        <v>41771</v>
      </c>
      <c r="G197" s="4">
        <v>41796</v>
      </c>
      <c r="H197" s="5">
        <v>0.01</v>
      </c>
      <c r="I197" s="5">
        <v>0.1</v>
      </c>
      <c r="J197" s="5">
        <v>0.02</v>
      </c>
      <c r="K197" s="5">
        <v>0.02</v>
      </c>
      <c r="L197" s="3">
        <v>0.06</v>
      </c>
      <c r="M197" s="3" t="s">
        <v>13</v>
      </c>
      <c r="N197" s="3">
        <v>1</v>
      </c>
      <c r="P197" s="1" t="str">
        <f t="shared" si="198"/>
        <v/>
      </c>
      <c r="R197" s="5"/>
      <c r="S197" s="5"/>
      <c r="T197" s="5"/>
      <c r="U197" s="5"/>
      <c r="V197" s="5"/>
      <c r="X197" s="1" t="str">
        <f t="shared" ref="X197:X260" si="220">IF(V197="","",IF(M197="y",1,0))</f>
        <v/>
      </c>
      <c r="Z197" s="55" t="str">
        <f t="shared" si="200"/>
        <v/>
      </c>
      <c r="AA197" s="55" t="str">
        <f t="shared" si="201"/>
        <v/>
      </c>
      <c r="AB197" s="55" t="str">
        <f t="shared" si="202"/>
        <v/>
      </c>
      <c r="AC197" s="55" t="str">
        <f t="shared" si="203"/>
        <v/>
      </c>
      <c r="AD197" s="55" t="str">
        <f t="shared" si="204"/>
        <v/>
      </c>
      <c r="AG197" s="55" t="str">
        <f t="shared" si="195"/>
        <v/>
      </c>
      <c r="AH197" s="55" t="str">
        <f t="shared" si="195"/>
        <v/>
      </c>
      <c r="AI197" s="55" t="str">
        <f t="shared" si="195"/>
        <v/>
      </c>
      <c r="AL197" s="55" t="str">
        <f t="shared" ref="AL197:AN260" si="221">IF($V197="","",IF(AND($P197&gt;AL$2,$P197&lt;AL$3),$V197,""))</f>
        <v/>
      </c>
      <c r="AM197" s="55" t="str">
        <f t="shared" si="221"/>
        <v/>
      </c>
      <c r="AN197" s="55" t="str">
        <f t="shared" si="221"/>
        <v/>
      </c>
      <c r="AQ197" s="2" t="str">
        <f t="shared" ref="AQ197:AQ260" si="222">IF(AL197="","",IF(AG197&lt;AL197,"Imput","ICPM"))</f>
        <v/>
      </c>
      <c r="AR197" s="2" t="str">
        <f t="shared" si="205"/>
        <v/>
      </c>
      <c r="AS197" s="2" t="str">
        <f t="shared" si="206"/>
        <v/>
      </c>
      <c r="AV197" s="55" t="str">
        <f t="shared" si="169"/>
        <v/>
      </c>
      <c r="AW197" s="55" t="str">
        <f t="shared" si="170"/>
        <v/>
      </c>
      <c r="AX197" s="55" t="str">
        <f t="shared" si="171"/>
        <v/>
      </c>
      <c r="AY197" s="55" t="str">
        <f t="shared" si="207"/>
        <v/>
      </c>
      <c r="AZ197" s="55" t="str">
        <f t="shared" si="172"/>
        <v/>
      </c>
      <c r="BA197" s="55" t="str">
        <f t="shared" si="208"/>
        <v/>
      </c>
      <c r="BE197" s="55" t="str">
        <f t="shared" si="209"/>
        <v/>
      </c>
      <c r="BF197" s="55" t="str">
        <f t="shared" si="210"/>
        <v/>
      </c>
      <c r="BG197" s="55" t="str">
        <f t="shared" si="211"/>
        <v/>
      </c>
      <c r="BL197" s="2" t="str">
        <f t="shared" ref="BL197:BP212" si="223">IF($S197="","",IF(AND($S197&gt;=BL$2,$S197&lt;=BL$3),$S197,""))</f>
        <v/>
      </c>
      <c r="BM197" s="2" t="str">
        <f t="shared" si="223"/>
        <v/>
      </c>
      <c r="BN197" s="2" t="str">
        <f t="shared" si="223"/>
        <v/>
      </c>
      <c r="BO197" s="2" t="str">
        <f t="shared" si="223"/>
        <v/>
      </c>
      <c r="BP197" s="2" t="str">
        <f t="shared" si="223"/>
        <v/>
      </c>
      <c r="BS197" s="2" t="str">
        <f t="shared" ref="BS197:BW212" si="224">IF($V197="","",IF(AND($V197&gt;=BS$2,$V197&lt;=BS$3),$V197,""))</f>
        <v/>
      </c>
      <c r="BT197" s="2" t="str">
        <f t="shared" si="224"/>
        <v/>
      </c>
      <c r="BU197" s="2" t="str">
        <f t="shared" si="224"/>
        <v/>
      </c>
      <c r="BV197" s="2" t="str">
        <f t="shared" si="224"/>
        <v/>
      </c>
      <c r="BW197" s="2" t="str">
        <f t="shared" si="224"/>
        <v/>
      </c>
      <c r="BZ197" s="2" t="str">
        <f t="shared" ref="BZ197:BZ260" si="225">IF(BL197="","",$X197)</f>
        <v/>
      </c>
      <c r="CA197" s="2" t="str">
        <f t="shared" si="212"/>
        <v/>
      </c>
      <c r="CB197" s="2" t="str">
        <f t="shared" si="213"/>
        <v/>
      </c>
      <c r="CC197" s="2" t="str">
        <f t="shared" si="214"/>
        <v/>
      </c>
      <c r="CD197" s="2" t="str">
        <f t="shared" si="215"/>
        <v/>
      </c>
      <c r="CG197" s="2" t="str">
        <f t="shared" ref="CG197:CG260" si="226">IF(BS197="","",$X197)</f>
        <v/>
      </c>
      <c r="CH197" s="2" t="str">
        <f t="shared" si="216"/>
        <v/>
      </c>
      <c r="CI197" s="2" t="str">
        <f t="shared" si="217"/>
        <v/>
      </c>
      <c r="CJ197" s="2" t="str">
        <f t="shared" si="218"/>
        <v/>
      </c>
      <c r="CK197" s="2" t="str">
        <f t="shared" si="219"/>
        <v/>
      </c>
    </row>
    <row r="198" spans="1:89" x14ac:dyDescent="0.25">
      <c r="B198" s="3" t="s">
        <v>14</v>
      </c>
      <c r="C198" s="3">
        <v>30</v>
      </c>
      <c r="D198" s="4">
        <v>41737</v>
      </c>
      <c r="E198" s="3">
        <v>1</v>
      </c>
      <c r="F198" s="4">
        <v>41771</v>
      </c>
      <c r="G198" s="4">
        <v>41799</v>
      </c>
      <c r="H198" s="5">
        <v>0.2</v>
      </c>
      <c r="I198" s="5">
        <v>0.2</v>
      </c>
      <c r="J198" s="5">
        <v>0.05</v>
      </c>
      <c r="K198" s="5">
        <v>0.05</v>
      </c>
      <c r="L198" s="3">
        <v>0.06</v>
      </c>
      <c r="M198" s="3" t="s">
        <v>13</v>
      </c>
      <c r="N198" s="3">
        <v>1</v>
      </c>
      <c r="P198" s="1" t="str">
        <f t="shared" si="198"/>
        <v/>
      </c>
      <c r="R198" s="5"/>
      <c r="S198" s="5"/>
      <c r="T198" s="5"/>
      <c r="U198" s="5"/>
      <c r="V198" s="5"/>
      <c r="X198" s="1" t="str">
        <f t="shared" si="220"/>
        <v/>
      </c>
      <c r="Z198" s="55" t="str">
        <f t="shared" si="200"/>
        <v/>
      </c>
      <c r="AA198" s="55" t="str">
        <f t="shared" si="201"/>
        <v/>
      </c>
      <c r="AB198" s="55" t="str">
        <f t="shared" si="202"/>
        <v/>
      </c>
      <c r="AC198" s="55" t="str">
        <f t="shared" si="203"/>
        <v/>
      </c>
      <c r="AD198" s="55" t="str">
        <f t="shared" si="204"/>
        <v/>
      </c>
      <c r="AG198" s="55" t="str">
        <f t="shared" si="195"/>
        <v/>
      </c>
      <c r="AH198" s="55" t="str">
        <f t="shared" si="195"/>
        <v/>
      </c>
      <c r="AI198" s="55" t="str">
        <f t="shared" si="195"/>
        <v/>
      </c>
      <c r="AL198" s="55" t="str">
        <f t="shared" si="221"/>
        <v/>
      </c>
      <c r="AM198" s="55" t="str">
        <f t="shared" si="221"/>
        <v/>
      </c>
      <c r="AN198" s="55" t="str">
        <f t="shared" si="221"/>
        <v/>
      </c>
      <c r="AQ198" s="2" t="str">
        <f t="shared" si="222"/>
        <v/>
      </c>
      <c r="AR198" s="2" t="str">
        <f t="shared" si="205"/>
        <v/>
      </c>
      <c r="AS198" s="2" t="str">
        <f t="shared" si="206"/>
        <v/>
      </c>
      <c r="AV198" s="55" t="str">
        <f t="shared" si="169"/>
        <v/>
      </c>
      <c r="AW198" s="55" t="str">
        <f t="shared" si="170"/>
        <v/>
      </c>
      <c r="AX198" s="55" t="str">
        <f t="shared" si="171"/>
        <v/>
      </c>
      <c r="AY198" s="55" t="str">
        <f t="shared" si="207"/>
        <v/>
      </c>
      <c r="AZ198" s="55" t="str">
        <f t="shared" si="172"/>
        <v/>
      </c>
      <c r="BA198" s="55" t="str">
        <f t="shared" si="208"/>
        <v/>
      </c>
      <c r="BE198" s="55" t="str">
        <f t="shared" si="209"/>
        <v/>
      </c>
      <c r="BF198" s="55" t="str">
        <f t="shared" si="210"/>
        <v/>
      </c>
      <c r="BG198" s="55" t="str">
        <f t="shared" si="211"/>
        <v/>
      </c>
      <c r="BL198" s="2" t="str">
        <f t="shared" si="223"/>
        <v/>
      </c>
      <c r="BM198" s="2" t="str">
        <f t="shared" si="223"/>
        <v/>
      </c>
      <c r="BN198" s="2" t="str">
        <f t="shared" si="223"/>
        <v/>
      </c>
      <c r="BO198" s="2" t="str">
        <f t="shared" si="223"/>
        <v/>
      </c>
      <c r="BP198" s="2" t="str">
        <f t="shared" si="223"/>
        <v/>
      </c>
      <c r="BS198" s="2" t="str">
        <f t="shared" si="224"/>
        <v/>
      </c>
      <c r="BT198" s="2" t="str">
        <f t="shared" si="224"/>
        <v/>
      </c>
      <c r="BU198" s="2" t="str">
        <f t="shared" si="224"/>
        <v/>
      </c>
      <c r="BV198" s="2" t="str">
        <f t="shared" si="224"/>
        <v/>
      </c>
      <c r="BW198" s="2" t="str">
        <f t="shared" si="224"/>
        <v/>
      </c>
      <c r="BZ198" s="2" t="str">
        <f t="shared" si="225"/>
        <v/>
      </c>
      <c r="CA198" s="2" t="str">
        <f t="shared" si="212"/>
        <v/>
      </c>
      <c r="CB198" s="2" t="str">
        <f t="shared" si="213"/>
        <v/>
      </c>
      <c r="CC198" s="2" t="str">
        <f t="shared" si="214"/>
        <v/>
      </c>
      <c r="CD198" s="2" t="str">
        <f t="shared" si="215"/>
        <v/>
      </c>
      <c r="CG198" s="2" t="str">
        <f t="shared" si="226"/>
        <v/>
      </c>
      <c r="CH198" s="2" t="str">
        <f t="shared" si="216"/>
        <v/>
      </c>
      <c r="CI198" s="2" t="str">
        <f t="shared" si="217"/>
        <v/>
      </c>
      <c r="CJ198" s="2" t="str">
        <f t="shared" si="218"/>
        <v/>
      </c>
      <c r="CK198" s="2" t="str">
        <f t="shared" si="219"/>
        <v/>
      </c>
    </row>
    <row r="199" spans="1:89" x14ac:dyDescent="0.25">
      <c r="B199" s="3" t="s">
        <v>26</v>
      </c>
      <c r="C199" s="3">
        <v>30</v>
      </c>
      <c r="D199" s="4">
        <v>41737</v>
      </c>
      <c r="E199" s="3">
        <v>1</v>
      </c>
      <c r="F199" s="4">
        <v>41771</v>
      </c>
      <c r="G199" s="4">
        <v>41802</v>
      </c>
      <c r="H199" s="5">
        <v>0.05</v>
      </c>
      <c r="I199" s="5">
        <v>0.65</v>
      </c>
      <c r="J199" s="5">
        <v>0.65</v>
      </c>
      <c r="K199" s="5">
        <v>0.15</v>
      </c>
      <c r="L199" s="3">
        <v>0.06</v>
      </c>
      <c r="M199" s="3" t="s">
        <v>13</v>
      </c>
      <c r="N199" s="3">
        <v>1</v>
      </c>
      <c r="P199" s="1" t="str">
        <f t="shared" si="198"/>
        <v/>
      </c>
      <c r="R199" s="5"/>
      <c r="S199" s="5"/>
      <c r="T199" s="5"/>
      <c r="U199" s="5"/>
      <c r="V199" s="5"/>
      <c r="X199" s="1" t="str">
        <f t="shared" si="220"/>
        <v/>
      </c>
      <c r="Z199" s="55" t="str">
        <f t="shared" si="200"/>
        <v/>
      </c>
      <c r="AA199" s="55" t="str">
        <f t="shared" si="201"/>
        <v/>
      </c>
      <c r="AB199" s="55" t="str">
        <f t="shared" si="202"/>
        <v/>
      </c>
      <c r="AC199" s="55" t="str">
        <f t="shared" si="203"/>
        <v/>
      </c>
      <c r="AD199" s="55" t="str">
        <f t="shared" si="204"/>
        <v/>
      </c>
      <c r="AG199" s="55" t="str">
        <f t="shared" si="195"/>
        <v/>
      </c>
      <c r="AH199" s="55" t="str">
        <f t="shared" si="195"/>
        <v/>
      </c>
      <c r="AI199" s="55" t="str">
        <f t="shared" si="195"/>
        <v/>
      </c>
      <c r="AL199" s="55" t="str">
        <f t="shared" si="221"/>
        <v/>
      </c>
      <c r="AM199" s="55" t="str">
        <f t="shared" si="221"/>
        <v/>
      </c>
      <c r="AN199" s="55" t="str">
        <f t="shared" si="221"/>
        <v/>
      </c>
      <c r="AQ199" s="2" t="str">
        <f t="shared" si="222"/>
        <v/>
      </c>
      <c r="AR199" s="2" t="str">
        <f t="shared" si="205"/>
        <v/>
      </c>
      <c r="AS199" s="2" t="str">
        <f t="shared" si="206"/>
        <v/>
      </c>
      <c r="AV199" s="55" t="str">
        <f t="shared" ref="AV199:AV261" si="227">IF(AA199="","",AA199)</f>
        <v/>
      </c>
      <c r="AW199" s="55" t="str">
        <f t="shared" ref="AW199:AW261" si="228">IF(AD199="","",AD199)</f>
        <v/>
      </c>
      <c r="AX199" s="55" t="str">
        <f t="shared" ref="AX199:AX261" si="229">IF(AV199="","",IF($N199=1,AV199,""))</f>
        <v/>
      </c>
      <c r="AY199" s="55" t="str">
        <f t="shared" si="207"/>
        <v/>
      </c>
      <c r="AZ199" s="55" t="str">
        <f t="shared" ref="AZ199:AZ261" si="230">IF(AV199="","",IF($N199=0,AV199,""))</f>
        <v/>
      </c>
      <c r="BA199" s="55" t="str">
        <f t="shared" si="208"/>
        <v/>
      </c>
      <c r="BE199" s="55" t="str">
        <f t="shared" si="209"/>
        <v/>
      </c>
      <c r="BF199" s="55" t="str">
        <f t="shared" si="210"/>
        <v/>
      </c>
      <c r="BG199" s="55" t="str">
        <f t="shared" si="211"/>
        <v/>
      </c>
      <c r="BL199" s="2" t="str">
        <f t="shared" si="223"/>
        <v/>
      </c>
      <c r="BM199" s="2" t="str">
        <f t="shared" si="223"/>
        <v/>
      </c>
      <c r="BN199" s="2" t="str">
        <f t="shared" si="223"/>
        <v/>
      </c>
      <c r="BO199" s="2" t="str">
        <f t="shared" si="223"/>
        <v/>
      </c>
      <c r="BP199" s="2" t="str">
        <f t="shared" si="223"/>
        <v/>
      </c>
      <c r="BS199" s="2" t="str">
        <f t="shared" si="224"/>
        <v/>
      </c>
      <c r="BT199" s="2" t="str">
        <f t="shared" si="224"/>
        <v/>
      </c>
      <c r="BU199" s="2" t="str">
        <f t="shared" si="224"/>
        <v/>
      </c>
      <c r="BV199" s="2" t="str">
        <f t="shared" si="224"/>
        <v/>
      </c>
      <c r="BW199" s="2" t="str">
        <f t="shared" si="224"/>
        <v/>
      </c>
      <c r="BZ199" s="2" t="str">
        <f t="shared" si="225"/>
        <v/>
      </c>
      <c r="CA199" s="2" t="str">
        <f t="shared" si="212"/>
        <v/>
      </c>
      <c r="CB199" s="2" t="str">
        <f t="shared" si="213"/>
        <v/>
      </c>
      <c r="CC199" s="2" t="str">
        <f t="shared" si="214"/>
        <v/>
      </c>
      <c r="CD199" s="2" t="str">
        <f t="shared" si="215"/>
        <v/>
      </c>
      <c r="CG199" s="2" t="str">
        <f t="shared" si="226"/>
        <v/>
      </c>
      <c r="CH199" s="2" t="str">
        <f t="shared" si="216"/>
        <v/>
      </c>
      <c r="CI199" s="2" t="str">
        <f t="shared" si="217"/>
        <v/>
      </c>
      <c r="CJ199" s="2" t="str">
        <f t="shared" si="218"/>
        <v/>
      </c>
      <c r="CK199" s="2" t="str">
        <f t="shared" si="219"/>
        <v/>
      </c>
    </row>
    <row r="200" spans="1:89" s="14" customFormat="1" ht="15.75" thickBot="1" x14ac:dyDescent="0.3">
      <c r="A200" s="9"/>
      <c r="B200" s="10" t="s">
        <v>28</v>
      </c>
      <c r="C200" s="10">
        <v>30</v>
      </c>
      <c r="D200" s="12">
        <v>41737</v>
      </c>
      <c r="E200" s="10">
        <v>1</v>
      </c>
      <c r="F200" s="12">
        <v>41771</v>
      </c>
      <c r="G200" s="12">
        <v>41789</v>
      </c>
      <c r="H200" s="13">
        <v>0.05</v>
      </c>
      <c r="I200" s="13">
        <v>0.1</v>
      </c>
      <c r="J200" s="13">
        <v>0.05</v>
      </c>
      <c r="K200" s="13">
        <v>0.05</v>
      </c>
      <c r="L200" s="10">
        <v>0.06</v>
      </c>
      <c r="M200" s="10" t="s">
        <v>13</v>
      </c>
      <c r="N200" s="10">
        <v>1</v>
      </c>
      <c r="P200" s="9">
        <f t="shared" si="198"/>
        <v>34</v>
      </c>
      <c r="R200" s="13">
        <f>AVERAGE(H197:H200)</f>
        <v>7.7499999999999999E-2</v>
      </c>
      <c r="S200" s="13">
        <f t="shared" ref="S200:V200" si="231">AVERAGE(I197:I200)</f>
        <v>0.26250000000000001</v>
      </c>
      <c r="T200" s="13">
        <f t="shared" si="231"/>
        <v>0.1925</v>
      </c>
      <c r="U200" s="13">
        <f t="shared" si="231"/>
        <v>6.7500000000000004E-2</v>
      </c>
      <c r="V200" s="13">
        <f t="shared" si="231"/>
        <v>0.06</v>
      </c>
      <c r="X200" s="9">
        <f t="shared" si="220"/>
        <v>0</v>
      </c>
      <c r="Y200" s="45"/>
      <c r="Z200" s="56">
        <f t="shared" si="200"/>
        <v>7.7499999999999999E-2</v>
      </c>
      <c r="AA200" s="56">
        <f t="shared" si="201"/>
        <v>0.26250000000000001</v>
      </c>
      <c r="AB200" s="56">
        <f t="shared" si="202"/>
        <v>0.1925</v>
      </c>
      <c r="AC200" s="56">
        <f t="shared" si="203"/>
        <v>6.7500000000000004E-2</v>
      </c>
      <c r="AD200" s="56">
        <f t="shared" si="204"/>
        <v>0.06</v>
      </c>
      <c r="AF200" s="73"/>
      <c r="AG200" s="56">
        <f t="shared" si="195"/>
        <v>0.26250000000000001</v>
      </c>
      <c r="AH200" s="56" t="str">
        <f t="shared" si="195"/>
        <v/>
      </c>
      <c r="AI200" s="56" t="str">
        <f t="shared" si="195"/>
        <v/>
      </c>
      <c r="AL200" s="56">
        <f t="shared" si="221"/>
        <v>0.06</v>
      </c>
      <c r="AM200" s="56" t="str">
        <f t="shared" si="221"/>
        <v/>
      </c>
      <c r="AN200" s="56" t="str">
        <f t="shared" si="221"/>
        <v/>
      </c>
      <c r="AQ200" s="14" t="str">
        <f t="shared" si="222"/>
        <v>ICPM</v>
      </c>
      <c r="AR200" s="14" t="str">
        <f t="shared" si="205"/>
        <v/>
      </c>
      <c r="AS200" s="14" t="str">
        <f t="shared" si="206"/>
        <v/>
      </c>
      <c r="AT200" s="82"/>
      <c r="AV200" s="56">
        <f t="shared" si="227"/>
        <v>0.26250000000000001</v>
      </c>
      <c r="AW200" s="56">
        <f t="shared" si="228"/>
        <v>0.06</v>
      </c>
      <c r="AX200" s="56">
        <f t="shared" si="229"/>
        <v>0.26250000000000001</v>
      </c>
      <c r="AY200" s="56">
        <f t="shared" si="207"/>
        <v>0.06</v>
      </c>
      <c r="AZ200" s="56" t="str">
        <f t="shared" si="230"/>
        <v/>
      </c>
      <c r="BA200" s="56" t="str">
        <f t="shared" si="208"/>
        <v/>
      </c>
      <c r="BE200" s="56">
        <f t="shared" si="209"/>
        <v>-0.20250000000000001</v>
      </c>
      <c r="BF200" s="56">
        <f t="shared" si="210"/>
        <v>-0.20250000000000001</v>
      </c>
      <c r="BG200" s="56" t="str">
        <f t="shared" si="211"/>
        <v/>
      </c>
      <c r="BI200" s="82"/>
      <c r="BL200" s="14" t="str">
        <f t="shared" si="223"/>
        <v/>
      </c>
      <c r="BM200" s="14">
        <f t="shared" si="223"/>
        <v>0.26250000000000001</v>
      </c>
      <c r="BN200" s="14" t="str">
        <f t="shared" si="223"/>
        <v/>
      </c>
      <c r="BO200" s="14" t="str">
        <f t="shared" si="223"/>
        <v/>
      </c>
      <c r="BP200" s="14" t="str">
        <f t="shared" si="223"/>
        <v/>
      </c>
      <c r="BS200" s="14">
        <f t="shared" si="224"/>
        <v>0.06</v>
      </c>
      <c r="BT200" s="14" t="str">
        <f t="shared" si="224"/>
        <v/>
      </c>
      <c r="BU200" s="14" t="str">
        <f t="shared" si="224"/>
        <v/>
      </c>
      <c r="BV200" s="14" t="str">
        <f t="shared" si="224"/>
        <v/>
      </c>
      <c r="BW200" s="14" t="str">
        <f t="shared" si="224"/>
        <v/>
      </c>
      <c r="BZ200" s="14" t="str">
        <f t="shared" si="225"/>
        <v/>
      </c>
      <c r="CA200" s="14">
        <f t="shared" si="212"/>
        <v>0</v>
      </c>
      <c r="CB200" s="14" t="str">
        <f t="shared" si="213"/>
        <v/>
      </c>
      <c r="CC200" s="14" t="str">
        <f t="shared" si="214"/>
        <v/>
      </c>
      <c r="CD200" s="14" t="str">
        <f t="shared" si="215"/>
        <v/>
      </c>
      <c r="CG200" s="14">
        <f t="shared" si="226"/>
        <v>0</v>
      </c>
      <c r="CH200" s="14" t="str">
        <f t="shared" si="216"/>
        <v/>
      </c>
      <c r="CI200" s="14" t="str">
        <f t="shared" si="217"/>
        <v/>
      </c>
      <c r="CJ200" s="14" t="str">
        <f t="shared" si="218"/>
        <v/>
      </c>
      <c r="CK200" s="14" t="str">
        <f t="shared" si="219"/>
        <v/>
      </c>
    </row>
    <row r="201" spans="1:89" x14ac:dyDescent="0.25">
      <c r="A201" s="1">
        <v>74</v>
      </c>
      <c r="B201" s="3" t="s">
        <v>12</v>
      </c>
      <c r="C201" s="3">
        <v>31</v>
      </c>
      <c r="D201" s="4">
        <v>41730</v>
      </c>
      <c r="E201" s="3">
        <v>1</v>
      </c>
      <c r="F201" s="4">
        <v>41771</v>
      </c>
      <c r="G201" s="4">
        <v>41788</v>
      </c>
      <c r="H201" s="5">
        <v>0.2</v>
      </c>
      <c r="I201" s="5">
        <v>0.7</v>
      </c>
      <c r="J201" s="5">
        <v>0.7</v>
      </c>
      <c r="K201" s="5">
        <v>0.7</v>
      </c>
      <c r="L201" s="3">
        <v>7.0000000000000007E-2</v>
      </c>
      <c r="M201" s="3" t="s">
        <v>13</v>
      </c>
      <c r="N201" s="3">
        <v>1</v>
      </c>
      <c r="P201" s="1" t="str">
        <f t="shared" si="198"/>
        <v/>
      </c>
      <c r="R201" s="5"/>
      <c r="S201" s="5"/>
      <c r="T201" s="5"/>
      <c r="U201" s="5"/>
      <c r="V201" s="5"/>
      <c r="X201" s="1" t="str">
        <f t="shared" si="220"/>
        <v/>
      </c>
      <c r="Z201" s="55" t="str">
        <f t="shared" si="200"/>
        <v/>
      </c>
      <c r="AA201" s="55" t="str">
        <f t="shared" si="201"/>
        <v/>
      </c>
      <c r="AB201" s="55" t="str">
        <f t="shared" si="202"/>
        <v/>
      </c>
      <c r="AC201" s="55" t="str">
        <f t="shared" si="203"/>
        <v/>
      </c>
      <c r="AD201" s="55" t="str">
        <f t="shared" si="204"/>
        <v/>
      </c>
      <c r="AG201" s="55" t="str">
        <f t="shared" si="195"/>
        <v/>
      </c>
      <c r="AH201" s="55" t="str">
        <f t="shared" si="195"/>
        <v/>
      </c>
      <c r="AI201" s="55" t="str">
        <f t="shared" si="195"/>
        <v/>
      </c>
      <c r="AL201" s="55" t="str">
        <f t="shared" si="221"/>
        <v/>
      </c>
      <c r="AM201" s="55" t="str">
        <f t="shared" si="221"/>
        <v/>
      </c>
      <c r="AN201" s="55" t="str">
        <f t="shared" si="221"/>
        <v/>
      </c>
      <c r="AQ201" s="2" t="str">
        <f t="shared" si="222"/>
        <v/>
      </c>
      <c r="AR201" s="2" t="str">
        <f t="shared" si="205"/>
        <v/>
      </c>
      <c r="AS201" s="2" t="str">
        <f t="shared" si="206"/>
        <v/>
      </c>
      <c r="AV201" s="55" t="str">
        <f t="shared" si="227"/>
        <v/>
      </c>
      <c r="AW201" s="55" t="str">
        <f t="shared" si="228"/>
        <v/>
      </c>
      <c r="AX201" s="55" t="str">
        <f t="shared" si="229"/>
        <v/>
      </c>
      <c r="AY201" s="55" t="str">
        <f t="shared" si="207"/>
        <v/>
      </c>
      <c r="AZ201" s="55" t="str">
        <f t="shared" si="230"/>
        <v/>
      </c>
      <c r="BA201" s="55" t="str">
        <f t="shared" si="208"/>
        <v/>
      </c>
      <c r="BE201" s="55" t="str">
        <f t="shared" si="209"/>
        <v/>
      </c>
      <c r="BF201" s="55" t="str">
        <f t="shared" si="210"/>
        <v/>
      </c>
      <c r="BG201" s="55" t="str">
        <f t="shared" si="211"/>
        <v/>
      </c>
      <c r="BL201" s="2" t="str">
        <f t="shared" si="223"/>
        <v/>
      </c>
      <c r="BM201" s="2" t="str">
        <f t="shared" si="223"/>
        <v/>
      </c>
      <c r="BN201" s="2" t="str">
        <f t="shared" si="223"/>
        <v/>
      </c>
      <c r="BO201" s="2" t="str">
        <f t="shared" si="223"/>
        <v/>
      </c>
      <c r="BP201" s="2" t="str">
        <f t="shared" si="223"/>
        <v/>
      </c>
      <c r="BS201" s="2" t="str">
        <f t="shared" si="224"/>
        <v/>
      </c>
      <c r="BT201" s="2" t="str">
        <f t="shared" si="224"/>
        <v/>
      </c>
      <c r="BU201" s="2" t="str">
        <f t="shared" si="224"/>
        <v/>
      </c>
      <c r="BV201" s="2" t="str">
        <f t="shared" si="224"/>
        <v/>
      </c>
      <c r="BW201" s="2" t="str">
        <f t="shared" si="224"/>
        <v/>
      </c>
      <c r="BZ201" s="2" t="str">
        <f t="shared" si="225"/>
        <v/>
      </c>
      <c r="CA201" s="2" t="str">
        <f t="shared" si="212"/>
        <v/>
      </c>
      <c r="CB201" s="2" t="str">
        <f t="shared" si="213"/>
        <v/>
      </c>
      <c r="CC201" s="2" t="str">
        <f t="shared" si="214"/>
        <v/>
      </c>
      <c r="CD201" s="2" t="str">
        <f t="shared" si="215"/>
        <v/>
      </c>
      <c r="CG201" s="2" t="str">
        <f t="shared" si="226"/>
        <v/>
      </c>
      <c r="CH201" s="2" t="str">
        <f t="shared" si="216"/>
        <v/>
      </c>
      <c r="CI201" s="2" t="str">
        <f t="shared" si="217"/>
        <v/>
      </c>
      <c r="CJ201" s="2" t="str">
        <f t="shared" si="218"/>
        <v/>
      </c>
      <c r="CK201" s="2" t="str">
        <f t="shared" si="219"/>
        <v/>
      </c>
    </row>
    <row r="202" spans="1:89" x14ac:dyDescent="0.25">
      <c r="B202" s="3" t="s">
        <v>14</v>
      </c>
      <c r="C202" s="3">
        <v>31</v>
      </c>
      <c r="D202" s="4">
        <v>41730</v>
      </c>
      <c r="E202" s="3">
        <v>1</v>
      </c>
      <c r="F202" s="4">
        <v>41771</v>
      </c>
      <c r="G202" s="4">
        <v>41795</v>
      </c>
      <c r="H202" s="5">
        <v>0.1</v>
      </c>
      <c r="I202" s="5">
        <v>0.8</v>
      </c>
      <c r="J202" s="5">
        <v>0.6</v>
      </c>
      <c r="K202" s="5">
        <v>0.2</v>
      </c>
      <c r="L202" s="3">
        <v>0.13</v>
      </c>
      <c r="M202" s="3" t="s">
        <v>13</v>
      </c>
      <c r="N202" s="3">
        <v>1</v>
      </c>
      <c r="P202" s="1" t="str">
        <f t="shared" si="198"/>
        <v/>
      </c>
      <c r="R202" s="5"/>
      <c r="S202" s="5"/>
      <c r="T202" s="5"/>
      <c r="U202" s="5"/>
      <c r="V202" s="5"/>
      <c r="X202" s="1" t="str">
        <f t="shared" si="220"/>
        <v/>
      </c>
      <c r="Z202" s="55" t="str">
        <f t="shared" si="200"/>
        <v/>
      </c>
      <c r="AA202" s="55" t="str">
        <f t="shared" si="201"/>
        <v/>
      </c>
      <c r="AB202" s="55" t="str">
        <f t="shared" si="202"/>
        <v/>
      </c>
      <c r="AC202" s="55" t="str">
        <f t="shared" si="203"/>
        <v/>
      </c>
      <c r="AD202" s="55" t="str">
        <f t="shared" si="204"/>
        <v/>
      </c>
      <c r="AG202" s="55" t="str">
        <f t="shared" si="195"/>
        <v/>
      </c>
      <c r="AH202" s="55" t="str">
        <f t="shared" si="195"/>
        <v/>
      </c>
      <c r="AI202" s="55" t="str">
        <f t="shared" si="195"/>
        <v/>
      </c>
      <c r="AL202" s="55" t="str">
        <f t="shared" si="221"/>
        <v/>
      </c>
      <c r="AM202" s="55" t="str">
        <f t="shared" si="221"/>
        <v/>
      </c>
      <c r="AN202" s="55" t="str">
        <f t="shared" si="221"/>
        <v/>
      </c>
      <c r="AQ202" s="2" t="str">
        <f t="shared" si="222"/>
        <v/>
      </c>
      <c r="AR202" s="2" t="str">
        <f t="shared" si="205"/>
        <v/>
      </c>
      <c r="AS202" s="2" t="str">
        <f t="shared" si="206"/>
        <v/>
      </c>
      <c r="AV202" s="55" t="str">
        <f t="shared" si="227"/>
        <v/>
      </c>
      <c r="AW202" s="55" t="str">
        <f t="shared" si="228"/>
        <v/>
      </c>
      <c r="AX202" s="55" t="str">
        <f t="shared" si="229"/>
        <v/>
      </c>
      <c r="AY202" s="55" t="str">
        <f t="shared" si="207"/>
        <v/>
      </c>
      <c r="AZ202" s="55" t="str">
        <f t="shared" si="230"/>
        <v/>
      </c>
      <c r="BA202" s="55" t="str">
        <f t="shared" si="208"/>
        <v/>
      </c>
      <c r="BE202" s="55" t="str">
        <f t="shared" si="209"/>
        <v/>
      </c>
      <c r="BF202" s="55" t="str">
        <f t="shared" si="210"/>
        <v/>
      </c>
      <c r="BG202" s="55" t="str">
        <f t="shared" si="211"/>
        <v/>
      </c>
      <c r="BL202" s="2" t="str">
        <f t="shared" si="223"/>
        <v/>
      </c>
      <c r="BM202" s="2" t="str">
        <f t="shared" si="223"/>
        <v/>
      </c>
      <c r="BN202" s="2" t="str">
        <f t="shared" si="223"/>
        <v/>
      </c>
      <c r="BO202" s="2" t="str">
        <f t="shared" si="223"/>
        <v/>
      </c>
      <c r="BP202" s="2" t="str">
        <f t="shared" si="223"/>
        <v/>
      </c>
      <c r="BS202" s="2" t="str">
        <f t="shared" si="224"/>
        <v/>
      </c>
      <c r="BT202" s="2" t="str">
        <f t="shared" si="224"/>
        <v/>
      </c>
      <c r="BU202" s="2" t="str">
        <f t="shared" si="224"/>
        <v/>
      </c>
      <c r="BV202" s="2" t="str">
        <f t="shared" si="224"/>
        <v/>
      </c>
      <c r="BW202" s="2" t="str">
        <f t="shared" si="224"/>
        <v/>
      </c>
      <c r="BZ202" s="2" t="str">
        <f t="shared" si="225"/>
        <v/>
      </c>
      <c r="CA202" s="2" t="str">
        <f t="shared" si="212"/>
        <v/>
      </c>
      <c r="CB202" s="2" t="str">
        <f t="shared" si="213"/>
        <v/>
      </c>
      <c r="CC202" s="2" t="str">
        <f t="shared" si="214"/>
        <v/>
      </c>
      <c r="CD202" s="2" t="str">
        <f t="shared" si="215"/>
        <v/>
      </c>
      <c r="CG202" s="2" t="str">
        <f t="shared" si="226"/>
        <v/>
      </c>
      <c r="CH202" s="2" t="str">
        <f t="shared" si="216"/>
        <v/>
      </c>
      <c r="CI202" s="2" t="str">
        <f t="shared" si="217"/>
        <v/>
      </c>
      <c r="CJ202" s="2" t="str">
        <f t="shared" si="218"/>
        <v/>
      </c>
      <c r="CK202" s="2" t="str">
        <f t="shared" si="219"/>
        <v/>
      </c>
    </row>
    <row r="203" spans="1:89" x14ac:dyDescent="0.25">
      <c r="B203" s="3" t="s">
        <v>26</v>
      </c>
      <c r="C203" s="3">
        <v>31</v>
      </c>
      <c r="D203" s="4">
        <v>41730</v>
      </c>
      <c r="E203" s="3">
        <v>1</v>
      </c>
      <c r="F203" s="4">
        <v>41771</v>
      </c>
      <c r="G203" s="4">
        <v>41801</v>
      </c>
      <c r="H203" s="5">
        <v>0.5</v>
      </c>
      <c r="I203" s="5">
        <v>0.75</v>
      </c>
      <c r="J203" s="5">
        <v>0.8</v>
      </c>
      <c r="K203" s="5">
        <v>0.8</v>
      </c>
      <c r="L203" s="3">
        <v>0.11</v>
      </c>
      <c r="M203" s="3" t="s">
        <v>13</v>
      </c>
      <c r="N203" s="3">
        <v>1</v>
      </c>
      <c r="P203" s="1" t="str">
        <f t="shared" si="198"/>
        <v/>
      </c>
      <c r="R203" s="5"/>
      <c r="S203" s="5"/>
      <c r="T203" s="5"/>
      <c r="U203" s="5"/>
      <c r="V203" s="5"/>
      <c r="X203" s="1" t="str">
        <f t="shared" si="220"/>
        <v/>
      </c>
      <c r="Z203" s="55" t="str">
        <f t="shared" si="200"/>
        <v/>
      </c>
      <c r="AA203" s="55" t="str">
        <f t="shared" si="201"/>
        <v/>
      </c>
      <c r="AB203" s="55" t="str">
        <f t="shared" si="202"/>
        <v/>
      </c>
      <c r="AC203" s="55" t="str">
        <f t="shared" si="203"/>
        <v/>
      </c>
      <c r="AD203" s="55" t="str">
        <f t="shared" si="204"/>
        <v/>
      </c>
      <c r="AG203" s="55" t="str">
        <f t="shared" si="195"/>
        <v/>
      </c>
      <c r="AH203" s="55" t="str">
        <f t="shared" si="195"/>
        <v/>
      </c>
      <c r="AI203" s="55" t="str">
        <f t="shared" si="195"/>
        <v/>
      </c>
      <c r="AL203" s="55" t="str">
        <f t="shared" si="221"/>
        <v/>
      </c>
      <c r="AM203" s="55" t="str">
        <f t="shared" si="221"/>
        <v/>
      </c>
      <c r="AN203" s="55" t="str">
        <f t="shared" si="221"/>
        <v/>
      </c>
      <c r="AQ203" s="2" t="str">
        <f t="shared" si="222"/>
        <v/>
      </c>
      <c r="AR203" s="2" t="str">
        <f t="shared" si="205"/>
        <v/>
      </c>
      <c r="AS203" s="2" t="str">
        <f t="shared" si="206"/>
        <v/>
      </c>
      <c r="AV203" s="55" t="str">
        <f t="shared" si="227"/>
        <v/>
      </c>
      <c r="AW203" s="55" t="str">
        <f t="shared" si="228"/>
        <v/>
      </c>
      <c r="AX203" s="55" t="str">
        <f t="shared" si="229"/>
        <v/>
      </c>
      <c r="AY203" s="55" t="str">
        <f t="shared" si="207"/>
        <v/>
      </c>
      <c r="AZ203" s="55" t="str">
        <f t="shared" si="230"/>
        <v/>
      </c>
      <c r="BA203" s="55" t="str">
        <f t="shared" si="208"/>
        <v/>
      </c>
      <c r="BE203" s="55" t="str">
        <f t="shared" si="209"/>
        <v/>
      </c>
      <c r="BF203" s="55" t="str">
        <f t="shared" si="210"/>
        <v/>
      </c>
      <c r="BG203" s="55" t="str">
        <f t="shared" si="211"/>
        <v/>
      </c>
      <c r="BL203" s="2" t="str">
        <f t="shared" si="223"/>
        <v/>
      </c>
      <c r="BM203" s="2" t="str">
        <f t="shared" si="223"/>
        <v/>
      </c>
      <c r="BN203" s="2" t="str">
        <f t="shared" si="223"/>
        <v/>
      </c>
      <c r="BO203" s="2" t="str">
        <f t="shared" si="223"/>
        <v/>
      </c>
      <c r="BP203" s="2" t="str">
        <f t="shared" si="223"/>
        <v/>
      </c>
      <c r="BS203" s="2" t="str">
        <f t="shared" si="224"/>
        <v/>
      </c>
      <c r="BT203" s="2" t="str">
        <f t="shared" si="224"/>
        <v/>
      </c>
      <c r="BU203" s="2" t="str">
        <f t="shared" si="224"/>
        <v/>
      </c>
      <c r="BV203" s="2" t="str">
        <f t="shared" si="224"/>
        <v/>
      </c>
      <c r="BW203" s="2" t="str">
        <f t="shared" si="224"/>
        <v/>
      </c>
      <c r="BZ203" s="2" t="str">
        <f t="shared" si="225"/>
        <v/>
      </c>
      <c r="CA203" s="2" t="str">
        <f t="shared" si="212"/>
        <v/>
      </c>
      <c r="CB203" s="2" t="str">
        <f t="shared" si="213"/>
        <v/>
      </c>
      <c r="CC203" s="2" t="str">
        <f t="shared" si="214"/>
        <v/>
      </c>
      <c r="CD203" s="2" t="str">
        <f t="shared" si="215"/>
        <v/>
      </c>
      <c r="CG203" s="2" t="str">
        <f t="shared" si="226"/>
        <v/>
      </c>
      <c r="CH203" s="2" t="str">
        <f t="shared" si="216"/>
        <v/>
      </c>
      <c r="CI203" s="2" t="str">
        <f t="shared" si="217"/>
        <v/>
      </c>
      <c r="CJ203" s="2" t="str">
        <f t="shared" si="218"/>
        <v/>
      </c>
      <c r="CK203" s="2" t="str">
        <f t="shared" si="219"/>
        <v/>
      </c>
    </row>
    <row r="204" spans="1:89" s="21" customFormat="1" x14ac:dyDescent="0.25">
      <c r="A204" s="16"/>
      <c r="B204" s="17" t="s">
        <v>28</v>
      </c>
      <c r="C204" s="17">
        <v>31</v>
      </c>
      <c r="D204" s="19">
        <v>41730</v>
      </c>
      <c r="E204" s="17">
        <v>1</v>
      </c>
      <c r="F204" s="19">
        <v>41771</v>
      </c>
      <c r="G204" s="19">
        <v>41796</v>
      </c>
      <c r="H204" s="20">
        <v>7.0000000000000007E-2</v>
      </c>
      <c r="I204" s="20">
        <v>0.7</v>
      </c>
      <c r="J204" s="20">
        <v>0.3</v>
      </c>
      <c r="K204" s="20">
        <v>0.25</v>
      </c>
      <c r="L204" s="17">
        <v>0.13</v>
      </c>
      <c r="M204" s="17" t="s">
        <v>13</v>
      </c>
      <c r="N204" s="17">
        <v>1</v>
      </c>
      <c r="P204" s="16">
        <f t="shared" si="198"/>
        <v>41</v>
      </c>
      <c r="R204" s="20">
        <f>AVERAGE(H201:H204)</f>
        <v>0.21750000000000003</v>
      </c>
      <c r="S204" s="20">
        <f t="shared" ref="S204:V204" si="232">AVERAGE(I201:I204)</f>
        <v>0.73750000000000004</v>
      </c>
      <c r="T204" s="20">
        <f t="shared" si="232"/>
        <v>0.59999999999999987</v>
      </c>
      <c r="U204" s="20">
        <f t="shared" si="232"/>
        <v>0.48749999999999999</v>
      </c>
      <c r="V204" s="20">
        <f t="shared" si="232"/>
        <v>0.11</v>
      </c>
      <c r="X204" s="16">
        <f t="shared" si="220"/>
        <v>0</v>
      </c>
      <c r="Y204" s="65"/>
      <c r="Z204" s="54">
        <f t="shared" si="200"/>
        <v>0.21750000000000003</v>
      </c>
      <c r="AA204" s="54">
        <f t="shared" si="201"/>
        <v>0.73750000000000004</v>
      </c>
      <c r="AB204" s="54">
        <f t="shared" si="202"/>
        <v>0.59999999999999987</v>
      </c>
      <c r="AC204" s="54">
        <f t="shared" si="203"/>
        <v>0.48749999999999999</v>
      </c>
      <c r="AD204" s="54">
        <f t="shared" si="204"/>
        <v>0.11</v>
      </c>
      <c r="AF204" s="71"/>
      <c r="AG204" s="54" t="str">
        <f t="shared" si="195"/>
        <v/>
      </c>
      <c r="AH204" s="54">
        <f t="shared" si="195"/>
        <v>0.73750000000000004</v>
      </c>
      <c r="AI204" s="54" t="str">
        <f t="shared" si="195"/>
        <v/>
      </c>
      <c r="AL204" s="54" t="str">
        <f t="shared" si="221"/>
        <v/>
      </c>
      <c r="AM204" s="54">
        <f t="shared" si="221"/>
        <v>0.11</v>
      </c>
      <c r="AN204" s="54" t="str">
        <f t="shared" si="221"/>
        <v/>
      </c>
      <c r="AQ204" s="21" t="str">
        <f t="shared" si="222"/>
        <v/>
      </c>
      <c r="AR204" s="21" t="str">
        <f t="shared" si="205"/>
        <v>ICPM</v>
      </c>
      <c r="AS204" s="21" t="str">
        <f t="shared" si="206"/>
        <v/>
      </c>
      <c r="AT204" s="81"/>
      <c r="AV204" s="54">
        <f t="shared" si="227"/>
        <v>0.73750000000000004</v>
      </c>
      <c r="AW204" s="54">
        <f t="shared" si="228"/>
        <v>0.11</v>
      </c>
      <c r="AX204" s="54">
        <f t="shared" si="229"/>
        <v>0.73750000000000004</v>
      </c>
      <c r="AY204" s="54">
        <f t="shared" si="207"/>
        <v>0.11</v>
      </c>
      <c r="AZ204" s="54" t="str">
        <f t="shared" si="230"/>
        <v/>
      </c>
      <c r="BA204" s="54" t="str">
        <f t="shared" si="208"/>
        <v/>
      </c>
      <c r="BE204" s="54">
        <f t="shared" si="209"/>
        <v>-0.62750000000000006</v>
      </c>
      <c r="BF204" s="54">
        <f t="shared" si="210"/>
        <v>-0.62750000000000006</v>
      </c>
      <c r="BG204" s="54" t="str">
        <f t="shared" si="211"/>
        <v/>
      </c>
      <c r="BI204" s="81"/>
      <c r="BL204" s="21" t="str">
        <f t="shared" si="223"/>
        <v/>
      </c>
      <c r="BM204" s="21" t="str">
        <f t="shared" si="223"/>
        <v/>
      </c>
      <c r="BN204" s="21" t="str">
        <f t="shared" si="223"/>
        <v/>
      </c>
      <c r="BO204" s="21">
        <f t="shared" si="223"/>
        <v>0.73750000000000004</v>
      </c>
      <c r="BP204" s="21" t="str">
        <f t="shared" si="223"/>
        <v/>
      </c>
      <c r="BS204" s="21">
        <f t="shared" si="224"/>
        <v>0.11</v>
      </c>
      <c r="BT204" s="21" t="str">
        <f t="shared" si="224"/>
        <v/>
      </c>
      <c r="BU204" s="21" t="str">
        <f t="shared" si="224"/>
        <v/>
      </c>
      <c r="BV204" s="21" t="str">
        <f t="shared" si="224"/>
        <v/>
      </c>
      <c r="BW204" s="21" t="str">
        <f t="shared" si="224"/>
        <v/>
      </c>
      <c r="BZ204" s="21" t="str">
        <f t="shared" si="225"/>
        <v/>
      </c>
      <c r="CA204" s="21" t="str">
        <f t="shared" si="212"/>
        <v/>
      </c>
      <c r="CB204" s="21" t="str">
        <f t="shared" si="213"/>
        <v/>
      </c>
      <c r="CC204" s="21">
        <f t="shared" si="214"/>
        <v>0</v>
      </c>
      <c r="CD204" s="21" t="str">
        <f t="shared" si="215"/>
        <v/>
      </c>
      <c r="CG204" s="21">
        <f t="shared" si="226"/>
        <v>0</v>
      </c>
      <c r="CH204" s="21" t="str">
        <f t="shared" si="216"/>
        <v/>
      </c>
      <c r="CI204" s="21" t="str">
        <f t="shared" si="217"/>
        <v/>
      </c>
      <c r="CJ204" s="21" t="str">
        <f t="shared" si="218"/>
        <v/>
      </c>
      <c r="CK204" s="21" t="str">
        <f t="shared" si="219"/>
        <v/>
      </c>
    </row>
    <row r="205" spans="1:89" x14ac:dyDescent="0.25">
      <c r="A205" s="1">
        <v>75</v>
      </c>
      <c r="B205" s="3" t="s">
        <v>12</v>
      </c>
      <c r="C205" s="3">
        <v>31</v>
      </c>
      <c r="D205" s="4">
        <v>41730</v>
      </c>
      <c r="E205" s="3">
        <v>2</v>
      </c>
      <c r="F205" s="4">
        <v>41771</v>
      </c>
      <c r="G205" s="4">
        <v>41788</v>
      </c>
      <c r="H205" s="5">
        <v>0.1</v>
      </c>
      <c r="I205" s="5">
        <v>0.2</v>
      </c>
      <c r="J205" s="5">
        <v>0.2</v>
      </c>
      <c r="K205" s="5">
        <v>0.2</v>
      </c>
      <c r="L205" s="3">
        <v>0.06</v>
      </c>
      <c r="M205" s="3" t="s">
        <v>13</v>
      </c>
      <c r="N205" s="3">
        <v>1</v>
      </c>
      <c r="P205" s="1" t="str">
        <f t="shared" si="198"/>
        <v/>
      </c>
      <c r="R205" s="5"/>
      <c r="S205" s="5"/>
      <c r="T205" s="5"/>
      <c r="U205" s="5"/>
      <c r="V205" s="5"/>
      <c r="X205" s="1" t="str">
        <f t="shared" si="220"/>
        <v/>
      </c>
      <c r="Z205" s="55" t="str">
        <f t="shared" si="200"/>
        <v/>
      </c>
      <c r="AA205" s="55" t="str">
        <f t="shared" si="201"/>
        <v/>
      </c>
      <c r="AB205" s="55" t="str">
        <f t="shared" si="202"/>
        <v/>
      </c>
      <c r="AC205" s="55" t="str">
        <f t="shared" si="203"/>
        <v/>
      </c>
      <c r="AD205" s="55" t="str">
        <f t="shared" si="204"/>
        <v/>
      </c>
      <c r="AG205" s="55" t="str">
        <f t="shared" si="195"/>
        <v/>
      </c>
      <c r="AH205" s="55" t="str">
        <f t="shared" si="195"/>
        <v/>
      </c>
      <c r="AI205" s="55" t="str">
        <f t="shared" si="195"/>
        <v/>
      </c>
      <c r="AL205" s="55" t="str">
        <f t="shared" si="221"/>
        <v/>
      </c>
      <c r="AM205" s="55" t="str">
        <f t="shared" si="221"/>
        <v/>
      </c>
      <c r="AN205" s="55" t="str">
        <f t="shared" si="221"/>
        <v/>
      </c>
      <c r="AQ205" s="2" t="str">
        <f t="shared" si="222"/>
        <v/>
      </c>
      <c r="AR205" s="2" t="str">
        <f t="shared" si="205"/>
        <v/>
      </c>
      <c r="AS205" s="2" t="str">
        <f t="shared" si="206"/>
        <v/>
      </c>
      <c r="AV205" s="55" t="str">
        <f t="shared" si="227"/>
        <v/>
      </c>
      <c r="AW205" s="55" t="str">
        <f t="shared" si="228"/>
        <v/>
      </c>
      <c r="AX205" s="55" t="str">
        <f t="shared" si="229"/>
        <v/>
      </c>
      <c r="AY205" s="55" t="str">
        <f t="shared" si="207"/>
        <v/>
      </c>
      <c r="AZ205" s="55" t="str">
        <f t="shared" si="230"/>
        <v/>
      </c>
      <c r="BA205" s="55" t="str">
        <f t="shared" si="208"/>
        <v/>
      </c>
      <c r="BE205" s="55" t="str">
        <f t="shared" si="209"/>
        <v/>
      </c>
      <c r="BF205" s="55" t="str">
        <f t="shared" si="210"/>
        <v/>
      </c>
      <c r="BG205" s="55" t="str">
        <f t="shared" si="211"/>
        <v/>
      </c>
      <c r="BL205" s="2" t="str">
        <f t="shared" si="223"/>
        <v/>
      </c>
      <c r="BM205" s="2" t="str">
        <f t="shared" si="223"/>
        <v/>
      </c>
      <c r="BN205" s="2" t="str">
        <f t="shared" si="223"/>
        <v/>
      </c>
      <c r="BO205" s="2" t="str">
        <f t="shared" si="223"/>
        <v/>
      </c>
      <c r="BP205" s="2" t="str">
        <f t="shared" si="223"/>
        <v/>
      </c>
      <c r="BS205" s="2" t="str">
        <f t="shared" si="224"/>
        <v/>
      </c>
      <c r="BT205" s="2" t="str">
        <f t="shared" si="224"/>
        <v/>
      </c>
      <c r="BU205" s="2" t="str">
        <f t="shared" si="224"/>
        <v/>
      </c>
      <c r="BV205" s="2" t="str">
        <f t="shared" si="224"/>
        <v/>
      </c>
      <c r="BW205" s="2" t="str">
        <f t="shared" si="224"/>
        <v/>
      </c>
      <c r="BZ205" s="2" t="str">
        <f t="shared" si="225"/>
        <v/>
      </c>
      <c r="CA205" s="2" t="str">
        <f t="shared" si="212"/>
        <v/>
      </c>
      <c r="CB205" s="2" t="str">
        <f t="shared" si="213"/>
        <v/>
      </c>
      <c r="CC205" s="2" t="str">
        <f t="shared" si="214"/>
        <v/>
      </c>
      <c r="CD205" s="2" t="str">
        <f t="shared" si="215"/>
        <v/>
      </c>
      <c r="CG205" s="2" t="str">
        <f t="shared" si="226"/>
        <v/>
      </c>
      <c r="CH205" s="2" t="str">
        <f t="shared" si="216"/>
        <v/>
      </c>
      <c r="CI205" s="2" t="str">
        <f t="shared" si="217"/>
        <v/>
      </c>
      <c r="CJ205" s="2" t="str">
        <f t="shared" si="218"/>
        <v/>
      </c>
      <c r="CK205" s="2" t="str">
        <f t="shared" si="219"/>
        <v/>
      </c>
    </row>
    <row r="206" spans="1:89" x14ac:dyDescent="0.25">
      <c r="B206" s="3" t="s">
        <v>14</v>
      </c>
      <c r="C206" s="3">
        <v>31</v>
      </c>
      <c r="D206" s="4">
        <v>41730</v>
      </c>
      <c r="E206" s="3">
        <v>2</v>
      </c>
      <c r="F206" s="4">
        <v>41771</v>
      </c>
      <c r="G206" s="4">
        <v>41795</v>
      </c>
      <c r="H206" s="5">
        <v>0.1</v>
      </c>
      <c r="I206" s="5">
        <v>0.2</v>
      </c>
      <c r="J206" s="5">
        <v>0.2</v>
      </c>
      <c r="K206" s="5">
        <v>0.1</v>
      </c>
      <c r="L206" s="3">
        <v>0.02</v>
      </c>
      <c r="M206" s="3" t="s">
        <v>13</v>
      </c>
      <c r="N206" s="3">
        <v>1</v>
      </c>
      <c r="P206" s="1" t="str">
        <f t="shared" si="198"/>
        <v/>
      </c>
      <c r="R206" s="5"/>
      <c r="S206" s="5"/>
      <c r="T206" s="5"/>
      <c r="U206" s="5"/>
      <c r="V206" s="5"/>
      <c r="X206" s="1" t="str">
        <f t="shared" si="220"/>
        <v/>
      </c>
      <c r="Z206" s="55" t="str">
        <f t="shared" si="200"/>
        <v/>
      </c>
      <c r="AA206" s="55" t="str">
        <f t="shared" si="201"/>
        <v/>
      </c>
      <c r="AB206" s="55" t="str">
        <f t="shared" si="202"/>
        <v/>
      </c>
      <c r="AC206" s="55" t="str">
        <f t="shared" si="203"/>
        <v/>
      </c>
      <c r="AD206" s="55" t="str">
        <f t="shared" si="204"/>
        <v/>
      </c>
      <c r="AG206" s="55" t="str">
        <f t="shared" si="195"/>
        <v/>
      </c>
      <c r="AH206" s="55" t="str">
        <f t="shared" si="195"/>
        <v/>
      </c>
      <c r="AI206" s="55" t="str">
        <f t="shared" si="195"/>
        <v/>
      </c>
      <c r="AL206" s="55" t="str">
        <f t="shared" si="221"/>
        <v/>
      </c>
      <c r="AM206" s="55" t="str">
        <f t="shared" si="221"/>
        <v/>
      </c>
      <c r="AN206" s="55" t="str">
        <f t="shared" si="221"/>
        <v/>
      </c>
      <c r="AQ206" s="2" t="str">
        <f t="shared" si="222"/>
        <v/>
      </c>
      <c r="AR206" s="2" t="str">
        <f t="shared" si="205"/>
        <v/>
      </c>
      <c r="AS206" s="2" t="str">
        <f t="shared" si="206"/>
        <v/>
      </c>
      <c r="AV206" s="55" t="str">
        <f t="shared" si="227"/>
        <v/>
      </c>
      <c r="AW206" s="55" t="str">
        <f t="shared" si="228"/>
        <v/>
      </c>
      <c r="AX206" s="55" t="str">
        <f t="shared" si="229"/>
        <v/>
      </c>
      <c r="AY206" s="55" t="str">
        <f t="shared" si="207"/>
        <v/>
      </c>
      <c r="AZ206" s="55" t="str">
        <f t="shared" si="230"/>
        <v/>
      </c>
      <c r="BA206" s="55" t="str">
        <f t="shared" si="208"/>
        <v/>
      </c>
      <c r="BE206" s="55" t="str">
        <f t="shared" si="209"/>
        <v/>
      </c>
      <c r="BF206" s="55" t="str">
        <f t="shared" si="210"/>
        <v/>
      </c>
      <c r="BG206" s="55" t="str">
        <f t="shared" si="211"/>
        <v/>
      </c>
      <c r="BL206" s="2" t="str">
        <f t="shared" si="223"/>
        <v/>
      </c>
      <c r="BM206" s="2" t="str">
        <f t="shared" si="223"/>
        <v/>
      </c>
      <c r="BN206" s="2" t="str">
        <f t="shared" si="223"/>
        <v/>
      </c>
      <c r="BO206" s="2" t="str">
        <f t="shared" si="223"/>
        <v/>
      </c>
      <c r="BP206" s="2" t="str">
        <f t="shared" si="223"/>
        <v/>
      </c>
      <c r="BS206" s="2" t="str">
        <f t="shared" si="224"/>
        <v/>
      </c>
      <c r="BT206" s="2" t="str">
        <f t="shared" si="224"/>
        <v/>
      </c>
      <c r="BU206" s="2" t="str">
        <f t="shared" si="224"/>
        <v/>
      </c>
      <c r="BV206" s="2" t="str">
        <f t="shared" si="224"/>
        <v/>
      </c>
      <c r="BW206" s="2" t="str">
        <f t="shared" si="224"/>
        <v/>
      </c>
      <c r="BZ206" s="2" t="str">
        <f t="shared" si="225"/>
        <v/>
      </c>
      <c r="CA206" s="2" t="str">
        <f t="shared" si="212"/>
        <v/>
      </c>
      <c r="CB206" s="2" t="str">
        <f t="shared" si="213"/>
        <v/>
      </c>
      <c r="CC206" s="2" t="str">
        <f t="shared" si="214"/>
        <v/>
      </c>
      <c r="CD206" s="2" t="str">
        <f t="shared" si="215"/>
        <v/>
      </c>
      <c r="CG206" s="2" t="str">
        <f t="shared" si="226"/>
        <v/>
      </c>
      <c r="CH206" s="2" t="str">
        <f t="shared" si="216"/>
        <v/>
      </c>
      <c r="CI206" s="2" t="str">
        <f t="shared" si="217"/>
        <v/>
      </c>
      <c r="CJ206" s="2" t="str">
        <f t="shared" si="218"/>
        <v/>
      </c>
      <c r="CK206" s="2" t="str">
        <f t="shared" si="219"/>
        <v/>
      </c>
    </row>
    <row r="207" spans="1:89" x14ac:dyDescent="0.25">
      <c r="B207" s="3" t="s">
        <v>26</v>
      </c>
      <c r="C207" s="3">
        <v>31</v>
      </c>
      <c r="D207" s="4">
        <v>41730</v>
      </c>
      <c r="E207" s="3">
        <v>2</v>
      </c>
      <c r="F207" s="4">
        <v>41771</v>
      </c>
      <c r="G207" s="4">
        <v>41801</v>
      </c>
      <c r="H207" s="5">
        <v>0.15</v>
      </c>
      <c r="I207" s="5">
        <v>0.25</v>
      </c>
      <c r="J207" s="5">
        <v>0.05</v>
      </c>
      <c r="K207" s="5">
        <v>0.05</v>
      </c>
      <c r="L207" s="3">
        <v>0.02</v>
      </c>
      <c r="M207" s="3" t="s">
        <v>13</v>
      </c>
      <c r="N207" s="3">
        <v>1</v>
      </c>
      <c r="P207" s="1" t="str">
        <f t="shared" si="198"/>
        <v/>
      </c>
      <c r="R207" s="5"/>
      <c r="S207" s="5"/>
      <c r="T207" s="5"/>
      <c r="U207" s="5"/>
      <c r="V207" s="5"/>
      <c r="X207" s="1" t="str">
        <f t="shared" si="220"/>
        <v/>
      </c>
      <c r="Z207" s="55" t="str">
        <f t="shared" si="200"/>
        <v/>
      </c>
      <c r="AA207" s="55" t="str">
        <f t="shared" si="201"/>
        <v/>
      </c>
      <c r="AB207" s="55" t="str">
        <f t="shared" si="202"/>
        <v/>
      </c>
      <c r="AC207" s="55" t="str">
        <f t="shared" si="203"/>
        <v/>
      </c>
      <c r="AD207" s="55" t="str">
        <f t="shared" si="204"/>
        <v/>
      </c>
      <c r="AG207" s="55" t="str">
        <f t="shared" ref="AG207:AI226" si="233">IF($S207="","",IF(AND($P207&gt;AG$2,$P207&lt;AG$3),$S207,""))</f>
        <v/>
      </c>
      <c r="AH207" s="55" t="str">
        <f t="shared" si="233"/>
        <v/>
      </c>
      <c r="AI207" s="55" t="str">
        <f t="shared" si="233"/>
        <v/>
      </c>
      <c r="AL207" s="55" t="str">
        <f t="shared" si="221"/>
        <v/>
      </c>
      <c r="AM207" s="55" t="str">
        <f t="shared" si="221"/>
        <v/>
      </c>
      <c r="AN207" s="55" t="str">
        <f t="shared" si="221"/>
        <v/>
      </c>
      <c r="AQ207" s="2" t="str">
        <f t="shared" si="222"/>
        <v/>
      </c>
      <c r="AR207" s="2" t="str">
        <f t="shared" si="205"/>
        <v/>
      </c>
      <c r="AS207" s="2" t="str">
        <f t="shared" si="206"/>
        <v/>
      </c>
      <c r="AV207" s="55" t="str">
        <f t="shared" si="227"/>
        <v/>
      </c>
      <c r="AW207" s="55" t="str">
        <f t="shared" si="228"/>
        <v/>
      </c>
      <c r="AX207" s="55" t="str">
        <f t="shared" si="229"/>
        <v/>
      </c>
      <c r="AY207" s="55" t="str">
        <f t="shared" si="207"/>
        <v/>
      </c>
      <c r="AZ207" s="55" t="str">
        <f t="shared" si="230"/>
        <v/>
      </c>
      <c r="BA207" s="55" t="str">
        <f t="shared" si="208"/>
        <v/>
      </c>
      <c r="BE207" s="55" t="str">
        <f t="shared" si="209"/>
        <v/>
      </c>
      <c r="BF207" s="55" t="str">
        <f t="shared" si="210"/>
        <v/>
      </c>
      <c r="BG207" s="55" t="str">
        <f t="shared" si="211"/>
        <v/>
      </c>
      <c r="BL207" s="2" t="str">
        <f t="shared" si="223"/>
        <v/>
      </c>
      <c r="BM207" s="2" t="str">
        <f t="shared" si="223"/>
        <v/>
      </c>
      <c r="BN207" s="2" t="str">
        <f t="shared" si="223"/>
        <v/>
      </c>
      <c r="BO207" s="2" t="str">
        <f t="shared" si="223"/>
        <v/>
      </c>
      <c r="BP207" s="2" t="str">
        <f t="shared" si="223"/>
        <v/>
      </c>
      <c r="BS207" s="2" t="str">
        <f t="shared" si="224"/>
        <v/>
      </c>
      <c r="BT207" s="2" t="str">
        <f t="shared" si="224"/>
        <v/>
      </c>
      <c r="BU207" s="2" t="str">
        <f t="shared" si="224"/>
        <v/>
      </c>
      <c r="BV207" s="2" t="str">
        <f t="shared" si="224"/>
        <v/>
      </c>
      <c r="BW207" s="2" t="str">
        <f t="shared" si="224"/>
        <v/>
      </c>
      <c r="BZ207" s="2" t="str">
        <f t="shared" si="225"/>
        <v/>
      </c>
      <c r="CA207" s="2" t="str">
        <f t="shared" si="212"/>
        <v/>
      </c>
      <c r="CB207" s="2" t="str">
        <f t="shared" si="213"/>
        <v/>
      </c>
      <c r="CC207" s="2" t="str">
        <f t="shared" si="214"/>
        <v/>
      </c>
      <c r="CD207" s="2" t="str">
        <f t="shared" si="215"/>
        <v/>
      </c>
      <c r="CG207" s="2" t="str">
        <f t="shared" si="226"/>
        <v/>
      </c>
      <c r="CH207" s="2" t="str">
        <f t="shared" si="216"/>
        <v/>
      </c>
      <c r="CI207" s="2" t="str">
        <f t="shared" si="217"/>
        <v/>
      </c>
      <c r="CJ207" s="2" t="str">
        <f t="shared" si="218"/>
        <v/>
      </c>
      <c r="CK207" s="2" t="str">
        <f t="shared" si="219"/>
        <v/>
      </c>
    </row>
    <row r="208" spans="1:89" s="14" customFormat="1" ht="15.75" thickBot="1" x14ac:dyDescent="0.3">
      <c r="A208" s="9"/>
      <c r="B208" s="10" t="s">
        <v>28</v>
      </c>
      <c r="C208" s="10">
        <v>31</v>
      </c>
      <c r="D208" s="12">
        <v>41730</v>
      </c>
      <c r="E208" s="10">
        <v>2</v>
      </c>
      <c r="F208" s="12">
        <v>41771</v>
      </c>
      <c r="G208" s="12">
        <v>41796</v>
      </c>
      <c r="H208" s="13">
        <v>0.04</v>
      </c>
      <c r="I208" s="13">
        <v>0.08</v>
      </c>
      <c r="J208" s="13">
        <v>0.02</v>
      </c>
      <c r="K208" s="13">
        <v>0.02</v>
      </c>
      <c r="L208" s="10">
        <v>0.02</v>
      </c>
      <c r="M208" s="10" t="s">
        <v>13</v>
      </c>
      <c r="N208" s="10">
        <v>1</v>
      </c>
      <c r="P208" s="9">
        <f t="shared" si="198"/>
        <v>41</v>
      </c>
      <c r="R208" s="13">
        <f>AVERAGE(H205:H208)</f>
        <v>9.7499999999999989E-2</v>
      </c>
      <c r="S208" s="13">
        <f t="shared" ref="S208:V208" si="234">AVERAGE(I205:I208)</f>
        <v>0.1825</v>
      </c>
      <c r="T208" s="13">
        <f t="shared" si="234"/>
        <v>0.11750000000000001</v>
      </c>
      <c r="U208" s="13">
        <f t="shared" si="234"/>
        <v>9.2500000000000013E-2</v>
      </c>
      <c r="V208" s="13">
        <f t="shared" si="234"/>
        <v>3.0000000000000002E-2</v>
      </c>
      <c r="X208" s="9">
        <f t="shared" si="220"/>
        <v>0</v>
      </c>
      <c r="Y208" s="45"/>
      <c r="Z208" s="56">
        <f t="shared" si="200"/>
        <v>9.7499999999999989E-2</v>
      </c>
      <c r="AA208" s="56">
        <f t="shared" si="201"/>
        <v>0.1825</v>
      </c>
      <c r="AB208" s="56">
        <f t="shared" si="202"/>
        <v>0.11750000000000001</v>
      </c>
      <c r="AC208" s="56">
        <f t="shared" si="203"/>
        <v>9.2500000000000013E-2</v>
      </c>
      <c r="AD208" s="56">
        <f t="shared" si="204"/>
        <v>3.0000000000000002E-2</v>
      </c>
      <c r="AF208" s="73"/>
      <c r="AG208" s="56" t="str">
        <f t="shared" si="233"/>
        <v/>
      </c>
      <c r="AH208" s="56">
        <f t="shared" si="233"/>
        <v>0.1825</v>
      </c>
      <c r="AI208" s="56" t="str">
        <f t="shared" si="233"/>
        <v/>
      </c>
      <c r="AL208" s="56" t="str">
        <f t="shared" si="221"/>
        <v/>
      </c>
      <c r="AM208" s="56">
        <f t="shared" si="221"/>
        <v>3.0000000000000002E-2</v>
      </c>
      <c r="AN208" s="56" t="str">
        <f t="shared" si="221"/>
        <v/>
      </c>
      <c r="AQ208" s="14" t="str">
        <f t="shared" si="222"/>
        <v/>
      </c>
      <c r="AR208" s="14" t="str">
        <f t="shared" si="205"/>
        <v>ICPM</v>
      </c>
      <c r="AS208" s="14" t="str">
        <f t="shared" si="206"/>
        <v/>
      </c>
      <c r="AT208" s="82"/>
      <c r="AV208" s="56">
        <f t="shared" si="227"/>
        <v>0.1825</v>
      </c>
      <c r="AW208" s="56">
        <f t="shared" si="228"/>
        <v>3.0000000000000002E-2</v>
      </c>
      <c r="AX208" s="56">
        <f t="shared" si="229"/>
        <v>0.1825</v>
      </c>
      <c r="AY208" s="56">
        <f t="shared" si="207"/>
        <v>3.0000000000000002E-2</v>
      </c>
      <c r="AZ208" s="56" t="str">
        <f t="shared" si="230"/>
        <v/>
      </c>
      <c r="BA208" s="56" t="str">
        <f t="shared" si="208"/>
        <v/>
      </c>
      <c r="BE208" s="56">
        <f t="shared" si="209"/>
        <v>-0.1525</v>
      </c>
      <c r="BF208" s="56">
        <f t="shared" si="210"/>
        <v>-0.1525</v>
      </c>
      <c r="BG208" s="56" t="str">
        <f t="shared" si="211"/>
        <v/>
      </c>
      <c r="BI208" s="82"/>
      <c r="BL208" s="14">
        <f t="shared" si="223"/>
        <v>0.1825</v>
      </c>
      <c r="BM208" s="14" t="str">
        <f t="shared" si="223"/>
        <v/>
      </c>
      <c r="BN208" s="14" t="str">
        <f t="shared" si="223"/>
        <v/>
      </c>
      <c r="BO208" s="14" t="str">
        <f t="shared" si="223"/>
        <v/>
      </c>
      <c r="BP208" s="14" t="str">
        <f t="shared" si="223"/>
        <v/>
      </c>
      <c r="BS208" s="14">
        <f t="shared" si="224"/>
        <v>3.0000000000000002E-2</v>
      </c>
      <c r="BT208" s="14" t="str">
        <f t="shared" si="224"/>
        <v/>
      </c>
      <c r="BU208" s="14" t="str">
        <f t="shared" si="224"/>
        <v/>
      </c>
      <c r="BV208" s="14" t="str">
        <f t="shared" si="224"/>
        <v/>
      </c>
      <c r="BW208" s="14" t="str">
        <f t="shared" si="224"/>
        <v/>
      </c>
      <c r="BZ208" s="14">
        <f t="shared" si="225"/>
        <v>0</v>
      </c>
      <c r="CA208" s="14" t="str">
        <f t="shared" si="212"/>
        <v/>
      </c>
      <c r="CB208" s="14" t="str">
        <f t="shared" si="213"/>
        <v/>
      </c>
      <c r="CC208" s="14" t="str">
        <f t="shared" si="214"/>
        <v/>
      </c>
      <c r="CD208" s="14" t="str">
        <f t="shared" si="215"/>
        <v/>
      </c>
      <c r="CG208" s="14">
        <f t="shared" si="226"/>
        <v>0</v>
      </c>
      <c r="CH208" s="14" t="str">
        <f t="shared" si="216"/>
        <v/>
      </c>
      <c r="CI208" s="14" t="str">
        <f t="shared" si="217"/>
        <v/>
      </c>
      <c r="CJ208" s="14" t="str">
        <f t="shared" si="218"/>
        <v/>
      </c>
      <c r="CK208" s="14" t="str">
        <f t="shared" si="219"/>
        <v/>
      </c>
    </row>
    <row r="209" spans="1:89" x14ac:dyDescent="0.25">
      <c r="A209" s="1">
        <v>76</v>
      </c>
      <c r="B209" s="3" t="s">
        <v>26</v>
      </c>
      <c r="C209" s="3">
        <v>32</v>
      </c>
      <c r="D209" s="4">
        <v>41556</v>
      </c>
      <c r="E209" s="3">
        <v>1</v>
      </c>
      <c r="F209" s="4">
        <v>41793</v>
      </c>
      <c r="G209" s="4">
        <v>41808</v>
      </c>
      <c r="H209" s="5">
        <v>0.65</v>
      </c>
      <c r="I209" s="5">
        <v>0.1</v>
      </c>
      <c r="J209" s="5">
        <v>0.25</v>
      </c>
      <c r="K209" s="5">
        <v>0.05</v>
      </c>
      <c r="L209" s="3">
        <v>0.1</v>
      </c>
      <c r="M209" s="3" t="s">
        <v>13</v>
      </c>
      <c r="N209" s="3">
        <v>1</v>
      </c>
      <c r="P209" s="1" t="str">
        <f t="shared" si="198"/>
        <v/>
      </c>
      <c r="R209" s="5"/>
      <c r="S209" s="5"/>
      <c r="T209" s="5"/>
      <c r="U209" s="5"/>
      <c r="V209" s="5"/>
      <c r="X209" s="1" t="str">
        <f t="shared" si="220"/>
        <v/>
      </c>
      <c r="Z209" s="55" t="str">
        <f t="shared" si="200"/>
        <v/>
      </c>
      <c r="AA209" s="55" t="str">
        <f t="shared" si="201"/>
        <v/>
      </c>
      <c r="AB209" s="55" t="str">
        <f t="shared" si="202"/>
        <v/>
      </c>
      <c r="AC209" s="55" t="str">
        <f t="shared" si="203"/>
        <v/>
      </c>
      <c r="AD209" s="55" t="str">
        <f t="shared" si="204"/>
        <v/>
      </c>
      <c r="AG209" s="55" t="str">
        <f t="shared" si="233"/>
        <v/>
      </c>
      <c r="AH209" s="55" t="str">
        <f t="shared" si="233"/>
        <v/>
      </c>
      <c r="AI209" s="55" t="str">
        <f t="shared" si="233"/>
        <v/>
      </c>
      <c r="AL209" s="55" t="str">
        <f t="shared" si="221"/>
        <v/>
      </c>
      <c r="AM209" s="55" t="str">
        <f t="shared" si="221"/>
        <v/>
      </c>
      <c r="AN209" s="55" t="str">
        <f t="shared" si="221"/>
        <v/>
      </c>
      <c r="AQ209" s="2" t="str">
        <f t="shared" si="222"/>
        <v/>
      </c>
      <c r="AR209" s="2" t="str">
        <f t="shared" si="205"/>
        <v/>
      </c>
      <c r="AS209" s="2" t="str">
        <f t="shared" si="206"/>
        <v/>
      </c>
      <c r="AV209" s="55" t="str">
        <f t="shared" si="227"/>
        <v/>
      </c>
      <c r="AW209" s="55" t="str">
        <f t="shared" si="228"/>
        <v/>
      </c>
      <c r="AX209" s="55" t="str">
        <f t="shared" si="229"/>
        <v/>
      </c>
      <c r="AY209" s="55" t="str">
        <f t="shared" si="207"/>
        <v/>
      </c>
      <c r="AZ209" s="55" t="str">
        <f t="shared" si="230"/>
        <v/>
      </c>
      <c r="BA209" s="55" t="str">
        <f t="shared" si="208"/>
        <v/>
      </c>
      <c r="BE209" s="55" t="str">
        <f t="shared" si="209"/>
        <v/>
      </c>
      <c r="BF209" s="55" t="str">
        <f t="shared" si="210"/>
        <v/>
      </c>
      <c r="BG209" s="55" t="str">
        <f t="shared" si="211"/>
        <v/>
      </c>
      <c r="BL209" s="2" t="str">
        <f t="shared" si="223"/>
        <v/>
      </c>
      <c r="BM209" s="2" t="str">
        <f t="shared" si="223"/>
        <v/>
      </c>
      <c r="BN209" s="2" t="str">
        <f t="shared" si="223"/>
        <v/>
      </c>
      <c r="BO209" s="2" t="str">
        <f t="shared" si="223"/>
        <v/>
      </c>
      <c r="BP209" s="2" t="str">
        <f t="shared" si="223"/>
        <v/>
      </c>
      <c r="BS209" s="2" t="str">
        <f t="shared" si="224"/>
        <v/>
      </c>
      <c r="BT209" s="2" t="str">
        <f t="shared" si="224"/>
        <v/>
      </c>
      <c r="BU209" s="2" t="str">
        <f t="shared" si="224"/>
        <v/>
      </c>
      <c r="BV209" s="2" t="str">
        <f t="shared" si="224"/>
        <v/>
      </c>
      <c r="BW209" s="2" t="str">
        <f t="shared" si="224"/>
        <v/>
      </c>
      <c r="BZ209" s="2" t="str">
        <f t="shared" si="225"/>
        <v/>
      </c>
      <c r="CA209" s="2" t="str">
        <f t="shared" si="212"/>
        <v/>
      </c>
      <c r="CB209" s="2" t="str">
        <f t="shared" si="213"/>
        <v/>
      </c>
      <c r="CC209" s="2" t="str">
        <f t="shared" si="214"/>
        <v/>
      </c>
      <c r="CD209" s="2" t="str">
        <f t="shared" si="215"/>
        <v/>
      </c>
      <c r="CG209" s="2" t="str">
        <f t="shared" si="226"/>
        <v/>
      </c>
      <c r="CH209" s="2" t="str">
        <f t="shared" si="216"/>
        <v/>
      </c>
      <c r="CI209" s="2" t="str">
        <f t="shared" si="217"/>
        <v/>
      </c>
      <c r="CJ209" s="2" t="str">
        <f t="shared" si="218"/>
        <v/>
      </c>
      <c r="CK209" s="2" t="str">
        <f t="shared" si="219"/>
        <v/>
      </c>
    </row>
    <row r="210" spans="1:89" s="21" customFormat="1" x14ac:dyDescent="0.25">
      <c r="A210" s="16"/>
      <c r="B210" s="17" t="s">
        <v>28</v>
      </c>
      <c r="C210" s="17">
        <v>32</v>
      </c>
      <c r="D210" s="19">
        <v>41556</v>
      </c>
      <c r="E210" s="17">
        <v>1</v>
      </c>
      <c r="F210" s="19">
        <v>41793</v>
      </c>
      <c r="G210" s="19">
        <v>41809</v>
      </c>
      <c r="H210" s="20">
        <v>0.02</v>
      </c>
      <c r="I210" s="20">
        <v>0.25</v>
      </c>
      <c r="J210" s="20">
        <v>0.01</v>
      </c>
      <c r="K210" s="20">
        <v>0.01</v>
      </c>
      <c r="L210" s="17">
        <v>0.05</v>
      </c>
      <c r="M210" s="17" t="s">
        <v>13</v>
      </c>
      <c r="N210" s="17">
        <v>1</v>
      </c>
      <c r="P210" s="16">
        <f t="shared" si="198"/>
        <v>237</v>
      </c>
      <c r="R210" s="20">
        <f>AVERAGE(H209:H210)</f>
        <v>0.33500000000000002</v>
      </c>
      <c r="S210" s="20">
        <f t="shared" ref="S210:V210" si="235">AVERAGE(I209:I210)</f>
        <v>0.17499999999999999</v>
      </c>
      <c r="T210" s="20">
        <f t="shared" si="235"/>
        <v>0.13</v>
      </c>
      <c r="U210" s="20">
        <f t="shared" si="235"/>
        <v>3.0000000000000002E-2</v>
      </c>
      <c r="V210" s="20">
        <f t="shared" si="235"/>
        <v>7.5000000000000011E-2</v>
      </c>
      <c r="X210" s="16">
        <f t="shared" si="220"/>
        <v>0</v>
      </c>
      <c r="Y210" s="65"/>
      <c r="Z210" s="54">
        <f t="shared" si="200"/>
        <v>0.33500000000000002</v>
      </c>
      <c r="AA210" s="54">
        <f t="shared" si="201"/>
        <v>0.17499999999999999</v>
      </c>
      <c r="AB210" s="54">
        <f t="shared" si="202"/>
        <v>0.13</v>
      </c>
      <c r="AC210" s="54">
        <f t="shared" si="203"/>
        <v>3.0000000000000002E-2</v>
      </c>
      <c r="AD210" s="54">
        <f t="shared" si="204"/>
        <v>7.5000000000000011E-2</v>
      </c>
      <c r="AF210" s="71"/>
      <c r="AG210" s="54" t="str">
        <f t="shared" si="233"/>
        <v/>
      </c>
      <c r="AH210" s="54" t="str">
        <f t="shared" si="233"/>
        <v/>
      </c>
      <c r="AI210" s="54">
        <f t="shared" si="233"/>
        <v>0.17499999999999999</v>
      </c>
      <c r="AL210" s="54" t="str">
        <f t="shared" si="221"/>
        <v/>
      </c>
      <c r="AM210" s="54" t="str">
        <f t="shared" si="221"/>
        <v/>
      </c>
      <c r="AN210" s="54">
        <f t="shared" si="221"/>
        <v>7.5000000000000011E-2</v>
      </c>
      <c r="AQ210" s="21" t="str">
        <f t="shared" si="222"/>
        <v/>
      </c>
      <c r="AR210" s="21" t="str">
        <f t="shared" si="205"/>
        <v/>
      </c>
      <c r="AS210" s="21" t="str">
        <f t="shared" si="206"/>
        <v>ICPM</v>
      </c>
      <c r="AT210" s="81"/>
      <c r="AV210" s="54">
        <f t="shared" si="227"/>
        <v>0.17499999999999999</v>
      </c>
      <c r="AW210" s="54">
        <f t="shared" si="228"/>
        <v>7.5000000000000011E-2</v>
      </c>
      <c r="AX210" s="54">
        <f t="shared" si="229"/>
        <v>0.17499999999999999</v>
      </c>
      <c r="AY210" s="54">
        <f t="shared" si="207"/>
        <v>7.5000000000000011E-2</v>
      </c>
      <c r="AZ210" s="54" t="str">
        <f t="shared" si="230"/>
        <v/>
      </c>
      <c r="BA210" s="54" t="str">
        <f t="shared" si="208"/>
        <v/>
      </c>
      <c r="BE210" s="54">
        <f t="shared" si="209"/>
        <v>-9.9999999999999978E-2</v>
      </c>
      <c r="BF210" s="54">
        <f t="shared" si="210"/>
        <v>-9.9999999999999978E-2</v>
      </c>
      <c r="BG210" s="54" t="str">
        <f t="shared" si="211"/>
        <v/>
      </c>
      <c r="BI210" s="81"/>
      <c r="BL210" s="21">
        <f t="shared" si="223"/>
        <v>0.17499999999999999</v>
      </c>
      <c r="BM210" s="21" t="str">
        <f t="shared" si="223"/>
        <v/>
      </c>
      <c r="BN210" s="21" t="str">
        <f t="shared" si="223"/>
        <v/>
      </c>
      <c r="BO210" s="21" t="str">
        <f t="shared" si="223"/>
        <v/>
      </c>
      <c r="BP210" s="21" t="str">
        <f t="shared" si="223"/>
        <v/>
      </c>
      <c r="BS210" s="21">
        <f t="shared" si="224"/>
        <v>7.5000000000000011E-2</v>
      </c>
      <c r="BT210" s="21" t="str">
        <f t="shared" si="224"/>
        <v/>
      </c>
      <c r="BU210" s="21" t="str">
        <f t="shared" si="224"/>
        <v/>
      </c>
      <c r="BV210" s="21" t="str">
        <f t="shared" si="224"/>
        <v/>
      </c>
      <c r="BW210" s="21" t="str">
        <f t="shared" si="224"/>
        <v/>
      </c>
      <c r="BZ210" s="21">
        <f t="shared" si="225"/>
        <v>0</v>
      </c>
      <c r="CA210" s="21" t="str">
        <f t="shared" si="212"/>
        <v/>
      </c>
      <c r="CB210" s="21" t="str">
        <f t="shared" si="213"/>
        <v/>
      </c>
      <c r="CC210" s="21" t="str">
        <f t="shared" si="214"/>
        <v/>
      </c>
      <c r="CD210" s="21" t="str">
        <f t="shared" si="215"/>
        <v/>
      </c>
      <c r="CG210" s="21">
        <f t="shared" si="226"/>
        <v>0</v>
      </c>
      <c r="CH210" s="21" t="str">
        <f t="shared" si="216"/>
        <v/>
      </c>
      <c r="CI210" s="21" t="str">
        <f t="shared" si="217"/>
        <v/>
      </c>
      <c r="CJ210" s="21" t="str">
        <f t="shared" si="218"/>
        <v/>
      </c>
      <c r="CK210" s="21" t="str">
        <f t="shared" si="219"/>
        <v/>
      </c>
    </row>
    <row r="211" spans="1:89" x14ac:dyDescent="0.25">
      <c r="A211" s="1">
        <v>77</v>
      </c>
      <c r="B211" s="3" t="s">
        <v>26</v>
      </c>
      <c r="C211" s="3">
        <v>32</v>
      </c>
      <c r="D211" s="4">
        <v>41556</v>
      </c>
      <c r="E211" s="3">
        <v>2</v>
      </c>
      <c r="F211" s="4">
        <v>41793</v>
      </c>
      <c r="G211" s="4">
        <v>41808</v>
      </c>
      <c r="H211" s="5">
        <v>0.55000000000000004</v>
      </c>
      <c r="I211" s="5">
        <v>0.1</v>
      </c>
      <c r="J211" s="5">
        <v>0.15</v>
      </c>
      <c r="K211" s="5">
        <v>0.05</v>
      </c>
      <c r="L211" s="3">
        <v>0.09</v>
      </c>
      <c r="M211" s="3" t="s">
        <v>13</v>
      </c>
      <c r="N211" s="3">
        <v>1</v>
      </c>
      <c r="P211" s="1" t="str">
        <f t="shared" si="198"/>
        <v/>
      </c>
      <c r="R211" s="5"/>
      <c r="S211" s="5"/>
      <c r="T211" s="5"/>
      <c r="U211" s="5"/>
      <c r="V211" s="5"/>
      <c r="X211" s="1" t="str">
        <f t="shared" si="220"/>
        <v/>
      </c>
      <c r="Z211" s="55" t="str">
        <f t="shared" si="200"/>
        <v/>
      </c>
      <c r="AA211" s="55" t="str">
        <f t="shared" si="201"/>
        <v/>
      </c>
      <c r="AB211" s="55" t="str">
        <f t="shared" si="202"/>
        <v/>
      </c>
      <c r="AC211" s="55" t="str">
        <f t="shared" si="203"/>
        <v/>
      </c>
      <c r="AD211" s="55" t="str">
        <f t="shared" si="204"/>
        <v/>
      </c>
      <c r="AG211" s="55" t="str">
        <f t="shared" si="233"/>
        <v/>
      </c>
      <c r="AH211" s="55" t="str">
        <f t="shared" si="233"/>
        <v/>
      </c>
      <c r="AI211" s="55" t="str">
        <f t="shared" si="233"/>
        <v/>
      </c>
      <c r="AL211" s="55" t="str">
        <f t="shared" si="221"/>
        <v/>
      </c>
      <c r="AM211" s="55" t="str">
        <f t="shared" si="221"/>
        <v/>
      </c>
      <c r="AN211" s="55" t="str">
        <f t="shared" si="221"/>
        <v/>
      </c>
      <c r="AQ211" s="2" t="str">
        <f t="shared" si="222"/>
        <v/>
      </c>
      <c r="AR211" s="2" t="str">
        <f t="shared" si="205"/>
        <v/>
      </c>
      <c r="AS211" s="2" t="str">
        <f t="shared" si="206"/>
        <v/>
      </c>
      <c r="AV211" s="55" t="str">
        <f t="shared" si="227"/>
        <v/>
      </c>
      <c r="AW211" s="55" t="str">
        <f t="shared" si="228"/>
        <v/>
      </c>
      <c r="AX211" s="55" t="str">
        <f t="shared" si="229"/>
        <v/>
      </c>
      <c r="AY211" s="55" t="str">
        <f t="shared" si="207"/>
        <v/>
      </c>
      <c r="AZ211" s="55" t="str">
        <f t="shared" si="230"/>
        <v/>
      </c>
      <c r="BA211" s="55" t="str">
        <f t="shared" si="208"/>
        <v/>
      </c>
      <c r="BE211" s="55" t="str">
        <f t="shared" si="209"/>
        <v/>
      </c>
      <c r="BF211" s="55" t="str">
        <f t="shared" si="210"/>
        <v/>
      </c>
      <c r="BG211" s="55" t="str">
        <f t="shared" si="211"/>
        <v/>
      </c>
      <c r="BL211" s="2" t="str">
        <f t="shared" si="223"/>
        <v/>
      </c>
      <c r="BM211" s="2" t="str">
        <f t="shared" si="223"/>
        <v/>
      </c>
      <c r="BN211" s="2" t="str">
        <f t="shared" si="223"/>
        <v/>
      </c>
      <c r="BO211" s="2" t="str">
        <f t="shared" si="223"/>
        <v/>
      </c>
      <c r="BP211" s="2" t="str">
        <f t="shared" si="223"/>
        <v/>
      </c>
      <c r="BS211" s="2" t="str">
        <f t="shared" si="224"/>
        <v/>
      </c>
      <c r="BT211" s="2" t="str">
        <f t="shared" si="224"/>
        <v/>
      </c>
      <c r="BU211" s="2" t="str">
        <f t="shared" si="224"/>
        <v/>
      </c>
      <c r="BV211" s="2" t="str">
        <f t="shared" si="224"/>
        <v/>
      </c>
      <c r="BW211" s="2" t="str">
        <f t="shared" si="224"/>
        <v/>
      </c>
      <c r="BZ211" s="2" t="str">
        <f t="shared" si="225"/>
        <v/>
      </c>
      <c r="CA211" s="2" t="str">
        <f t="shared" si="212"/>
        <v/>
      </c>
      <c r="CB211" s="2" t="str">
        <f t="shared" si="213"/>
        <v/>
      </c>
      <c r="CC211" s="2" t="str">
        <f t="shared" si="214"/>
        <v/>
      </c>
      <c r="CD211" s="2" t="str">
        <f t="shared" si="215"/>
        <v/>
      </c>
      <c r="CG211" s="2" t="str">
        <f t="shared" si="226"/>
        <v/>
      </c>
      <c r="CH211" s="2" t="str">
        <f t="shared" si="216"/>
        <v/>
      </c>
      <c r="CI211" s="2" t="str">
        <f t="shared" si="217"/>
        <v/>
      </c>
      <c r="CJ211" s="2" t="str">
        <f t="shared" si="218"/>
        <v/>
      </c>
      <c r="CK211" s="2" t="str">
        <f t="shared" si="219"/>
        <v/>
      </c>
    </row>
    <row r="212" spans="1:89" s="21" customFormat="1" x14ac:dyDescent="0.25">
      <c r="A212" s="16"/>
      <c r="B212" s="17" t="s">
        <v>28</v>
      </c>
      <c r="C212" s="17">
        <v>32</v>
      </c>
      <c r="D212" s="19">
        <v>41556</v>
      </c>
      <c r="E212" s="17">
        <v>2</v>
      </c>
      <c r="F212" s="19">
        <v>41793</v>
      </c>
      <c r="G212" s="19">
        <v>41809</v>
      </c>
      <c r="H212" s="20">
        <v>0.02</v>
      </c>
      <c r="I212" s="20">
        <v>0.25</v>
      </c>
      <c r="J212" s="20">
        <v>0.01</v>
      </c>
      <c r="K212" s="20">
        <v>0.01</v>
      </c>
      <c r="L212" s="17">
        <v>0.09</v>
      </c>
      <c r="M212" s="17" t="s">
        <v>13</v>
      </c>
      <c r="N212" s="17">
        <v>1</v>
      </c>
      <c r="P212" s="16">
        <f t="shared" si="198"/>
        <v>237</v>
      </c>
      <c r="R212" s="20">
        <f>AVERAGE(H211:H212)</f>
        <v>0.28500000000000003</v>
      </c>
      <c r="S212" s="20">
        <f t="shared" ref="S212:V212" si="236">AVERAGE(I211:I212)</f>
        <v>0.17499999999999999</v>
      </c>
      <c r="T212" s="20">
        <f t="shared" si="236"/>
        <v>0.08</v>
      </c>
      <c r="U212" s="20">
        <f t="shared" si="236"/>
        <v>3.0000000000000002E-2</v>
      </c>
      <c r="V212" s="20">
        <f t="shared" si="236"/>
        <v>0.09</v>
      </c>
      <c r="X212" s="16">
        <f t="shared" si="220"/>
        <v>0</v>
      </c>
      <c r="Y212" s="65"/>
      <c r="Z212" s="54">
        <f t="shared" si="200"/>
        <v>0.28500000000000003</v>
      </c>
      <c r="AA212" s="54">
        <f t="shared" si="201"/>
        <v>0.17499999999999999</v>
      </c>
      <c r="AB212" s="54">
        <f t="shared" si="202"/>
        <v>0.08</v>
      </c>
      <c r="AC212" s="54">
        <f t="shared" si="203"/>
        <v>3.0000000000000002E-2</v>
      </c>
      <c r="AD212" s="54">
        <f t="shared" si="204"/>
        <v>0.09</v>
      </c>
      <c r="AF212" s="71"/>
      <c r="AG212" s="54" t="str">
        <f t="shared" si="233"/>
        <v/>
      </c>
      <c r="AH212" s="54" t="str">
        <f t="shared" si="233"/>
        <v/>
      </c>
      <c r="AI212" s="54">
        <f t="shared" si="233"/>
        <v>0.17499999999999999</v>
      </c>
      <c r="AL212" s="54" t="str">
        <f t="shared" si="221"/>
        <v/>
      </c>
      <c r="AM212" s="54" t="str">
        <f t="shared" si="221"/>
        <v/>
      </c>
      <c r="AN212" s="54">
        <f t="shared" si="221"/>
        <v>0.09</v>
      </c>
      <c r="AQ212" s="21" t="str">
        <f t="shared" si="222"/>
        <v/>
      </c>
      <c r="AR212" s="21" t="str">
        <f t="shared" si="205"/>
        <v/>
      </c>
      <c r="AS212" s="21" t="str">
        <f t="shared" si="206"/>
        <v>ICPM</v>
      </c>
      <c r="AT212" s="81"/>
      <c r="AV212" s="54">
        <f t="shared" si="227"/>
        <v>0.17499999999999999</v>
      </c>
      <c r="AW212" s="54">
        <f t="shared" si="228"/>
        <v>0.09</v>
      </c>
      <c r="AX212" s="54">
        <f t="shared" si="229"/>
        <v>0.17499999999999999</v>
      </c>
      <c r="AY212" s="54">
        <f t="shared" si="207"/>
        <v>0.09</v>
      </c>
      <c r="AZ212" s="54" t="str">
        <f t="shared" si="230"/>
        <v/>
      </c>
      <c r="BA212" s="54" t="str">
        <f t="shared" si="208"/>
        <v/>
      </c>
      <c r="BE212" s="54">
        <f t="shared" si="209"/>
        <v>-8.4999999999999992E-2</v>
      </c>
      <c r="BF212" s="54">
        <f t="shared" si="210"/>
        <v>-8.4999999999999992E-2</v>
      </c>
      <c r="BG212" s="54" t="str">
        <f t="shared" si="211"/>
        <v/>
      </c>
      <c r="BI212" s="81"/>
      <c r="BL212" s="21">
        <f t="shared" si="223"/>
        <v>0.17499999999999999</v>
      </c>
      <c r="BM212" s="21" t="str">
        <f t="shared" si="223"/>
        <v/>
      </c>
      <c r="BN212" s="21" t="str">
        <f t="shared" si="223"/>
        <v/>
      </c>
      <c r="BO212" s="21" t="str">
        <f t="shared" si="223"/>
        <v/>
      </c>
      <c r="BP212" s="21" t="str">
        <f t="shared" si="223"/>
        <v/>
      </c>
      <c r="BS212" s="21">
        <f t="shared" si="224"/>
        <v>0.09</v>
      </c>
      <c r="BT212" s="21" t="str">
        <f t="shared" si="224"/>
        <v/>
      </c>
      <c r="BU212" s="21" t="str">
        <f t="shared" si="224"/>
        <v/>
      </c>
      <c r="BV212" s="21" t="str">
        <f t="shared" si="224"/>
        <v/>
      </c>
      <c r="BW212" s="21" t="str">
        <f t="shared" si="224"/>
        <v/>
      </c>
      <c r="BZ212" s="21">
        <f t="shared" si="225"/>
        <v>0</v>
      </c>
      <c r="CA212" s="21" t="str">
        <f t="shared" si="212"/>
        <v/>
      </c>
      <c r="CB212" s="21" t="str">
        <f t="shared" si="213"/>
        <v/>
      </c>
      <c r="CC212" s="21" t="str">
        <f t="shared" si="214"/>
        <v/>
      </c>
      <c r="CD212" s="21" t="str">
        <f t="shared" si="215"/>
        <v/>
      </c>
      <c r="CG212" s="21">
        <f t="shared" si="226"/>
        <v>0</v>
      </c>
      <c r="CH212" s="21" t="str">
        <f t="shared" si="216"/>
        <v/>
      </c>
      <c r="CI212" s="21" t="str">
        <f t="shared" si="217"/>
        <v/>
      </c>
      <c r="CJ212" s="21" t="str">
        <f t="shared" si="218"/>
        <v/>
      </c>
      <c r="CK212" s="21" t="str">
        <f t="shared" si="219"/>
        <v/>
      </c>
    </row>
    <row r="213" spans="1:89" x14ac:dyDescent="0.25">
      <c r="A213" s="1">
        <v>78</v>
      </c>
      <c r="B213" s="3" t="s">
        <v>26</v>
      </c>
      <c r="C213" s="3">
        <v>32</v>
      </c>
      <c r="D213" s="4">
        <v>41556</v>
      </c>
      <c r="E213" s="3">
        <v>3</v>
      </c>
      <c r="F213" s="4">
        <v>41793</v>
      </c>
      <c r="G213" s="4">
        <v>41808</v>
      </c>
      <c r="H213" s="5">
        <v>0.25</v>
      </c>
      <c r="I213" s="5">
        <v>0.15</v>
      </c>
      <c r="J213" s="5">
        <v>0.15</v>
      </c>
      <c r="K213" s="5">
        <v>0.05</v>
      </c>
      <c r="L213" s="3">
        <v>0.06</v>
      </c>
      <c r="M213" s="3" t="s">
        <v>13</v>
      </c>
      <c r="N213" s="3">
        <v>1</v>
      </c>
      <c r="P213" s="1" t="str">
        <f t="shared" si="198"/>
        <v/>
      </c>
      <c r="R213" s="5"/>
      <c r="S213" s="5"/>
      <c r="T213" s="5"/>
      <c r="U213" s="5"/>
      <c r="V213" s="5"/>
      <c r="X213" s="1" t="str">
        <f t="shared" si="220"/>
        <v/>
      </c>
      <c r="Z213" s="55" t="str">
        <f t="shared" si="200"/>
        <v/>
      </c>
      <c r="AA213" s="55" t="str">
        <f t="shared" si="201"/>
        <v/>
      </c>
      <c r="AB213" s="55" t="str">
        <f t="shared" si="202"/>
        <v/>
      </c>
      <c r="AC213" s="55" t="str">
        <f t="shared" si="203"/>
        <v/>
      </c>
      <c r="AD213" s="55" t="str">
        <f t="shared" si="204"/>
        <v/>
      </c>
      <c r="AG213" s="55" t="str">
        <f t="shared" si="233"/>
        <v/>
      </c>
      <c r="AH213" s="55" t="str">
        <f t="shared" si="233"/>
        <v/>
      </c>
      <c r="AI213" s="55" t="str">
        <f t="shared" si="233"/>
        <v/>
      </c>
      <c r="AL213" s="55" t="str">
        <f t="shared" si="221"/>
        <v/>
      </c>
      <c r="AM213" s="55" t="str">
        <f t="shared" si="221"/>
        <v/>
      </c>
      <c r="AN213" s="55" t="str">
        <f t="shared" si="221"/>
        <v/>
      </c>
      <c r="AQ213" s="2" t="str">
        <f t="shared" si="222"/>
        <v/>
      </c>
      <c r="AR213" s="2" t="str">
        <f t="shared" si="205"/>
        <v/>
      </c>
      <c r="AS213" s="2" t="str">
        <f t="shared" si="206"/>
        <v/>
      </c>
      <c r="AV213" s="55" t="str">
        <f t="shared" si="227"/>
        <v/>
      </c>
      <c r="AW213" s="55" t="str">
        <f t="shared" si="228"/>
        <v/>
      </c>
      <c r="AX213" s="55" t="str">
        <f t="shared" si="229"/>
        <v/>
      </c>
      <c r="AY213" s="55" t="str">
        <f t="shared" si="207"/>
        <v/>
      </c>
      <c r="AZ213" s="55" t="str">
        <f t="shared" si="230"/>
        <v/>
      </c>
      <c r="BA213" s="55" t="str">
        <f t="shared" si="208"/>
        <v/>
      </c>
      <c r="BE213" s="55" t="str">
        <f t="shared" si="209"/>
        <v/>
      </c>
      <c r="BF213" s="55" t="str">
        <f t="shared" si="210"/>
        <v/>
      </c>
      <c r="BG213" s="55" t="str">
        <f t="shared" si="211"/>
        <v/>
      </c>
      <c r="BL213" s="2" t="str">
        <f t="shared" ref="BL213:BP228" si="237">IF($S213="","",IF(AND($S213&gt;=BL$2,$S213&lt;=BL$3),$S213,""))</f>
        <v/>
      </c>
      <c r="BM213" s="2" t="str">
        <f t="shared" si="237"/>
        <v/>
      </c>
      <c r="BN213" s="2" t="str">
        <f t="shared" si="237"/>
        <v/>
      </c>
      <c r="BO213" s="2" t="str">
        <f t="shared" si="237"/>
        <v/>
      </c>
      <c r="BP213" s="2" t="str">
        <f t="shared" si="237"/>
        <v/>
      </c>
      <c r="BS213" s="2" t="str">
        <f t="shared" ref="BS213:BW228" si="238">IF($V213="","",IF(AND($V213&gt;=BS$2,$V213&lt;=BS$3),$V213,""))</f>
        <v/>
      </c>
      <c r="BT213" s="2" t="str">
        <f t="shared" si="238"/>
        <v/>
      </c>
      <c r="BU213" s="2" t="str">
        <f t="shared" si="238"/>
        <v/>
      </c>
      <c r="BV213" s="2" t="str">
        <f t="shared" si="238"/>
        <v/>
      </c>
      <c r="BW213" s="2" t="str">
        <f t="shared" si="238"/>
        <v/>
      </c>
      <c r="BZ213" s="2" t="str">
        <f t="shared" si="225"/>
        <v/>
      </c>
      <c r="CA213" s="2" t="str">
        <f t="shared" si="212"/>
        <v/>
      </c>
      <c r="CB213" s="2" t="str">
        <f t="shared" si="213"/>
        <v/>
      </c>
      <c r="CC213" s="2" t="str">
        <f t="shared" si="214"/>
        <v/>
      </c>
      <c r="CD213" s="2" t="str">
        <f t="shared" si="215"/>
        <v/>
      </c>
      <c r="CG213" s="2" t="str">
        <f t="shared" si="226"/>
        <v/>
      </c>
      <c r="CH213" s="2" t="str">
        <f t="shared" si="216"/>
        <v/>
      </c>
      <c r="CI213" s="2" t="str">
        <f t="shared" si="217"/>
        <v/>
      </c>
      <c r="CJ213" s="2" t="str">
        <f t="shared" si="218"/>
        <v/>
      </c>
      <c r="CK213" s="2" t="str">
        <f t="shared" si="219"/>
        <v/>
      </c>
    </row>
    <row r="214" spans="1:89" s="14" customFormat="1" ht="15.75" thickBot="1" x14ac:dyDescent="0.3">
      <c r="A214" s="9"/>
      <c r="B214" s="10" t="s">
        <v>28</v>
      </c>
      <c r="C214" s="10">
        <v>32</v>
      </c>
      <c r="D214" s="12">
        <v>41556</v>
      </c>
      <c r="E214" s="10">
        <v>3</v>
      </c>
      <c r="F214" s="12">
        <v>41793</v>
      </c>
      <c r="G214" s="12">
        <v>41809</v>
      </c>
      <c r="H214" s="13">
        <v>0.02</v>
      </c>
      <c r="I214" s="13">
        <v>0.15</v>
      </c>
      <c r="J214" s="13">
        <v>0.01</v>
      </c>
      <c r="K214" s="13">
        <v>0.01</v>
      </c>
      <c r="L214" s="10">
        <v>0.06</v>
      </c>
      <c r="M214" s="10" t="s">
        <v>13</v>
      </c>
      <c r="N214" s="10">
        <v>1</v>
      </c>
      <c r="P214" s="9">
        <f t="shared" si="198"/>
        <v>237</v>
      </c>
      <c r="R214" s="13">
        <f>AVERAGE(H213:H214)</f>
        <v>0.13500000000000001</v>
      </c>
      <c r="S214" s="13">
        <f t="shared" ref="S214:V214" si="239">AVERAGE(I213:I214)</f>
        <v>0.15</v>
      </c>
      <c r="T214" s="13">
        <f t="shared" si="239"/>
        <v>0.08</v>
      </c>
      <c r="U214" s="13">
        <f t="shared" si="239"/>
        <v>3.0000000000000002E-2</v>
      </c>
      <c r="V214" s="13">
        <f t="shared" si="239"/>
        <v>0.06</v>
      </c>
      <c r="X214" s="9">
        <f t="shared" si="220"/>
        <v>0</v>
      </c>
      <c r="Y214" s="45"/>
      <c r="Z214" s="56">
        <f t="shared" si="200"/>
        <v>0.13500000000000001</v>
      </c>
      <c r="AA214" s="56">
        <f t="shared" si="201"/>
        <v>0.15</v>
      </c>
      <c r="AB214" s="56">
        <f t="shared" si="202"/>
        <v>0.08</v>
      </c>
      <c r="AC214" s="56">
        <f t="shared" si="203"/>
        <v>3.0000000000000002E-2</v>
      </c>
      <c r="AD214" s="56">
        <f t="shared" si="204"/>
        <v>0.06</v>
      </c>
      <c r="AF214" s="73"/>
      <c r="AG214" s="56" t="str">
        <f t="shared" si="233"/>
        <v/>
      </c>
      <c r="AH214" s="56" t="str">
        <f t="shared" si="233"/>
        <v/>
      </c>
      <c r="AI214" s="56">
        <f t="shared" si="233"/>
        <v>0.15</v>
      </c>
      <c r="AL214" s="56" t="str">
        <f t="shared" si="221"/>
        <v/>
      </c>
      <c r="AM214" s="56" t="str">
        <f t="shared" si="221"/>
        <v/>
      </c>
      <c r="AN214" s="56">
        <f t="shared" si="221"/>
        <v>0.06</v>
      </c>
      <c r="AQ214" s="14" t="str">
        <f t="shared" si="222"/>
        <v/>
      </c>
      <c r="AR214" s="14" t="str">
        <f t="shared" si="205"/>
        <v/>
      </c>
      <c r="AS214" s="14" t="str">
        <f t="shared" si="206"/>
        <v>ICPM</v>
      </c>
      <c r="AT214" s="82"/>
      <c r="AV214" s="56">
        <f t="shared" si="227"/>
        <v>0.15</v>
      </c>
      <c r="AW214" s="56">
        <f t="shared" si="228"/>
        <v>0.06</v>
      </c>
      <c r="AX214" s="56">
        <f t="shared" si="229"/>
        <v>0.15</v>
      </c>
      <c r="AY214" s="56">
        <f t="shared" si="207"/>
        <v>0.06</v>
      </c>
      <c r="AZ214" s="56" t="str">
        <f t="shared" si="230"/>
        <v/>
      </c>
      <c r="BA214" s="56" t="str">
        <f t="shared" si="208"/>
        <v/>
      </c>
      <c r="BE214" s="56">
        <f t="shared" si="209"/>
        <v>-0.09</v>
      </c>
      <c r="BF214" s="56">
        <f t="shared" si="210"/>
        <v>-0.09</v>
      </c>
      <c r="BG214" s="56" t="str">
        <f t="shared" si="211"/>
        <v/>
      </c>
      <c r="BI214" s="82"/>
      <c r="BL214" s="14">
        <f t="shared" si="237"/>
        <v>0.15</v>
      </c>
      <c r="BM214" s="14" t="str">
        <f t="shared" si="237"/>
        <v/>
      </c>
      <c r="BN214" s="14" t="str">
        <f t="shared" si="237"/>
        <v/>
      </c>
      <c r="BO214" s="14" t="str">
        <f t="shared" si="237"/>
        <v/>
      </c>
      <c r="BP214" s="14" t="str">
        <f t="shared" si="237"/>
        <v/>
      </c>
      <c r="BS214" s="14">
        <f t="shared" si="238"/>
        <v>0.06</v>
      </c>
      <c r="BT214" s="14" t="str">
        <f t="shared" si="238"/>
        <v/>
      </c>
      <c r="BU214" s="14" t="str">
        <f t="shared" si="238"/>
        <v/>
      </c>
      <c r="BV214" s="14" t="str">
        <f t="shared" si="238"/>
        <v/>
      </c>
      <c r="BW214" s="14" t="str">
        <f t="shared" si="238"/>
        <v/>
      </c>
      <c r="BZ214" s="14">
        <f t="shared" si="225"/>
        <v>0</v>
      </c>
      <c r="CA214" s="14" t="str">
        <f t="shared" si="212"/>
        <v/>
      </c>
      <c r="CB214" s="14" t="str">
        <f t="shared" si="213"/>
        <v/>
      </c>
      <c r="CC214" s="14" t="str">
        <f t="shared" si="214"/>
        <v/>
      </c>
      <c r="CD214" s="14" t="str">
        <f t="shared" si="215"/>
        <v/>
      </c>
      <c r="CG214" s="14">
        <f t="shared" si="226"/>
        <v>0</v>
      </c>
      <c r="CH214" s="14" t="str">
        <f t="shared" si="216"/>
        <v/>
      </c>
      <c r="CI214" s="14" t="str">
        <f t="shared" si="217"/>
        <v/>
      </c>
      <c r="CJ214" s="14" t="str">
        <f t="shared" si="218"/>
        <v/>
      </c>
      <c r="CK214" s="14" t="str">
        <f t="shared" si="219"/>
        <v/>
      </c>
    </row>
    <row r="215" spans="1:89" x14ac:dyDescent="0.25">
      <c r="A215" s="1">
        <v>79</v>
      </c>
      <c r="B215" s="3" t="s">
        <v>12</v>
      </c>
      <c r="C215" s="3">
        <v>33</v>
      </c>
      <c r="D215" s="4">
        <v>41753</v>
      </c>
      <c r="E215" s="3">
        <v>1</v>
      </c>
      <c r="F215" s="4">
        <v>41793</v>
      </c>
      <c r="G215" s="4">
        <v>41796</v>
      </c>
      <c r="H215" s="5">
        <v>0.2</v>
      </c>
      <c r="I215" s="5">
        <v>0.05</v>
      </c>
      <c r="J215" s="5">
        <v>0.05</v>
      </c>
      <c r="K215" s="5">
        <v>0.1</v>
      </c>
      <c r="L215" s="3">
        <v>0.33</v>
      </c>
      <c r="M215" s="3" t="s">
        <v>16</v>
      </c>
      <c r="N215" s="3">
        <v>1</v>
      </c>
      <c r="P215" s="1" t="str">
        <f t="shared" si="198"/>
        <v/>
      </c>
      <c r="R215" s="5"/>
      <c r="S215" s="5"/>
      <c r="T215" s="5"/>
      <c r="U215" s="5"/>
      <c r="V215" s="5"/>
      <c r="X215" s="1" t="str">
        <f t="shared" si="220"/>
        <v/>
      </c>
      <c r="Z215" s="55" t="str">
        <f t="shared" si="200"/>
        <v/>
      </c>
      <c r="AA215" s="55" t="str">
        <f t="shared" si="201"/>
        <v/>
      </c>
      <c r="AB215" s="55" t="str">
        <f t="shared" si="202"/>
        <v/>
      </c>
      <c r="AC215" s="55" t="str">
        <f t="shared" si="203"/>
        <v/>
      </c>
      <c r="AD215" s="55" t="str">
        <f t="shared" si="204"/>
        <v/>
      </c>
      <c r="AG215" s="55" t="str">
        <f t="shared" si="233"/>
        <v/>
      </c>
      <c r="AH215" s="55" t="str">
        <f t="shared" si="233"/>
        <v/>
      </c>
      <c r="AI215" s="55" t="str">
        <f t="shared" si="233"/>
        <v/>
      </c>
      <c r="AL215" s="55" t="str">
        <f t="shared" si="221"/>
        <v/>
      </c>
      <c r="AM215" s="55" t="str">
        <f t="shared" si="221"/>
        <v/>
      </c>
      <c r="AN215" s="55" t="str">
        <f t="shared" si="221"/>
        <v/>
      </c>
      <c r="AQ215" s="2" t="str">
        <f t="shared" si="222"/>
        <v/>
      </c>
      <c r="AR215" s="2" t="str">
        <f t="shared" si="205"/>
        <v/>
      </c>
      <c r="AS215" s="2" t="str">
        <f t="shared" si="206"/>
        <v/>
      </c>
      <c r="AV215" s="55" t="str">
        <f t="shared" si="227"/>
        <v/>
      </c>
      <c r="AW215" s="55" t="str">
        <f t="shared" si="228"/>
        <v/>
      </c>
      <c r="AX215" s="55" t="str">
        <f t="shared" si="229"/>
        <v/>
      </c>
      <c r="AY215" s="55" t="str">
        <f t="shared" si="207"/>
        <v/>
      </c>
      <c r="AZ215" s="55" t="str">
        <f t="shared" si="230"/>
        <v/>
      </c>
      <c r="BA215" s="55" t="str">
        <f t="shared" si="208"/>
        <v/>
      </c>
      <c r="BE215" s="55" t="str">
        <f t="shared" si="209"/>
        <v/>
      </c>
      <c r="BF215" s="55" t="str">
        <f t="shared" si="210"/>
        <v/>
      </c>
      <c r="BG215" s="55" t="str">
        <f t="shared" si="211"/>
        <v/>
      </c>
      <c r="BL215" s="2" t="str">
        <f t="shared" si="237"/>
        <v/>
      </c>
      <c r="BM215" s="2" t="str">
        <f t="shared" si="237"/>
        <v/>
      </c>
      <c r="BN215" s="2" t="str">
        <f t="shared" si="237"/>
        <v/>
      </c>
      <c r="BO215" s="2" t="str">
        <f t="shared" si="237"/>
        <v/>
      </c>
      <c r="BP215" s="2" t="str">
        <f t="shared" si="237"/>
        <v/>
      </c>
      <c r="BS215" s="2" t="str">
        <f t="shared" si="238"/>
        <v/>
      </c>
      <c r="BT215" s="2" t="str">
        <f t="shared" si="238"/>
        <v/>
      </c>
      <c r="BU215" s="2" t="str">
        <f t="shared" si="238"/>
        <v/>
      </c>
      <c r="BV215" s="2" t="str">
        <f t="shared" si="238"/>
        <v/>
      </c>
      <c r="BW215" s="2" t="str">
        <f t="shared" si="238"/>
        <v/>
      </c>
      <c r="BZ215" s="2" t="str">
        <f t="shared" si="225"/>
        <v/>
      </c>
      <c r="CA215" s="2" t="str">
        <f t="shared" si="212"/>
        <v/>
      </c>
      <c r="CB215" s="2" t="str">
        <f t="shared" si="213"/>
        <v/>
      </c>
      <c r="CC215" s="2" t="str">
        <f t="shared" si="214"/>
        <v/>
      </c>
      <c r="CD215" s="2" t="str">
        <f t="shared" si="215"/>
        <v/>
      </c>
      <c r="CG215" s="2" t="str">
        <f t="shared" si="226"/>
        <v/>
      </c>
      <c r="CH215" s="2" t="str">
        <f t="shared" si="216"/>
        <v/>
      </c>
      <c r="CI215" s="2" t="str">
        <f t="shared" si="217"/>
        <v/>
      </c>
      <c r="CJ215" s="2" t="str">
        <f t="shared" si="218"/>
        <v/>
      </c>
      <c r="CK215" s="2" t="str">
        <f t="shared" si="219"/>
        <v/>
      </c>
    </row>
    <row r="216" spans="1:89" x14ac:dyDescent="0.25">
      <c r="B216" s="3" t="s">
        <v>14</v>
      </c>
      <c r="C216" s="3">
        <v>33</v>
      </c>
      <c r="D216" s="4">
        <v>41753</v>
      </c>
      <c r="E216" s="3">
        <v>1</v>
      </c>
      <c r="F216" s="4">
        <v>41793</v>
      </c>
      <c r="G216" s="4">
        <v>41809</v>
      </c>
      <c r="H216" s="5">
        <v>0.1</v>
      </c>
      <c r="I216" s="5">
        <v>0.1</v>
      </c>
      <c r="J216" s="5">
        <v>0.05</v>
      </c>
      <c r="K216" s="5">
        <v>0.05</v>
      </c>
      <c r="L216" s="3">
        <v>0.63</v>
      </c>
      <c r="M216" s="3" t="s">
        <v>16</v>
      </c>
      <c r="N216" s="3">
        <v>1</v>
      </c>
      <c r="P216" s="1" t="str">
        <f t="shared" si="198"/>
        <v/>
      </c>
      <c r="R216" s="5"/>
      <c r="S216" s="5"/>
      <c r="T216" s="5"/>
      <c r="U216" s="5"/>
      <c r="V216" s="5"/>
      <c r="X216" s="1" t="str">
        <f t="shared" si="220"/>
        <v/>
      </c>
      <c r="Z216" s="55" t="str">
        <f t="shared" si="200"/>
        <v/>
      </c>
      <c r="AA216" s="55" t="str">
        <f t="shared" si="201"/>
        <v/>
      </c>
      <c r="AB216" s="55" t="str">
        <f t="shared" si="202"/>
        <v/>
      </c>
      <c r="AC216" s="55" t="str">
        <f t="shared" si="203"/>
        <v/>
      </c>
      <c r="AD216" s="55" t="str">
        <f t="shared" si="204"/>
        <v/>
      </c>
      <c r="AG216" s="55" t="str">
        <f t="shared" si="233"/>
        <v/>
      </c>
      <c r="AH216" s="55" t="str">
        <f t="shared" si="233"/>
        <v/>
      </c>
      <c r="AI216" s="55" t="str">
        <f t="shared" si="233"/>
        <v/>
      </c>
      <c r="AL216" s="55" t="str">
        <f t="shared" si="221"/>
        <v/>
      </c>
      <c r="AM216" s="55" t="str">
        <f t="shared" si="221"/>
        <v/>
      </c>
      <c r="AN216" s="55" t="str">
        <f t="shared" si="221"/>
        <v/>
      </c>
      <c r="AQ216" s="2" t="str">
        <f t="shared" si="222"/>
        <v/>
      </c>
      <c r="AR216" s="2" t="str">
        <f t="shared" si="205"/>
        <v/>
      </c>
      <c r="AS216" s="2" t="str">
        <f t="shared" si="206"/>
        <v/>
      </c>
      <c r="AV216" s="55" t="str">
        <f t="shared" si="227"/>
        <v/>
      </c>
      <c r="AW216" s="55" t="str">
        <f t="shared" si="228"/>
        <v/>
      </c>
      <c r="AX216" s="55" t="str">
        <f t="shared" si="229"/>
        <v/>
      </c>
      <c r="AY216" s="55" t="str">
        <f t="shared" si="207"/>
        <v/>
      </c>
      <c r="AZ216" s="55" t="str">
        <f t="shared" si="230"/>
        <v/>
      </c>
      <c r="BA216" s="55" t="str">
        <f t="shared" si="208"/>
        <v/>
      </c>
      <c r="BE216" s="55" t="str">
        <f t="shared" si="209"/>
        <v/>
      </c>
      <c r="BF216" s="55" t="str">
        <f t="shared" si="210"/>
        <v/>
      </c>
      <c r="BG216" s="55" t="str">
        <f t="shared" si="211"/>
        <v/>
      </c>
      <c r="BL216" s="2" t="str">
        <f t="shared" si="237"/>
        <v/>
      </c>
      <c r="BM216" s="2" t="str">
        <f t="shared" si="237"/>
        <v/>
      </c>
      <c r="BN216" s="2" t="str">
        <f t="shared" si="237"/>
        <v/>
      </c>
      <c r="BO216" s="2" t="str">
        <f t="shared" si="237"/>
        <v/>
      </c>
      <c r="BP216" s="2" t="str">
        <f t="shared" si="237"/>
        <v/>
      </c>
      <c r="BS216" s="2" t="str">
        <f t="shared" si="238"/>
        <v/>
      </c>
      <c r="BT216" s="2" t="str">
        <f t="shared" si="238"/>
        <v/>
      </c>
      <c r="BU216" s="2" t="str">
        <f t="shared" si="238"/>
        <v/>
      </c>
      <c r="BV216" s="2" t="str">
        <f t="shared" si="238"/>
        <v/>
      </c>
      <c r="BW216" s="2" t="str">
        <f t="shared" si="238"/>
        <v/>
      </c>
      <c r="BZ216" s="2" t="str">
        <f t="shared" si="225"/>
        <v/>
      </c>
      <c r="CA216" s="2" t="str">
        <f t="shared" si="212"/>
        <v/>
      </c>
      <c r="CB216" s="2" t="str">
        <f t="shared" si="213"/>
        <v/>
      </c>
      <c r="CC216" s="2" t="str">
        <f t="shared" si="214"/>
        <v/>
      </c>
      <c r="CD216" s="2" t="str">
        <f t="shared" si="215"/>
        <v/>
      </c>
      <c r="CG216" s="2" t="str">
        <f t="shared" si="226"/>
        <v/>
      </c>
      <c r="CH216" s="2" t="str">
        <f t="shared" si="216"/>
        <v/>
      </c>
      <c r="CI216" s="2" t="str">
        <f t="shared" si="217"/>
        <v/>
      </c>
      <c r="CJ216" s="2" t="str">
        <f t="shared" si="218"/>
        <v/>
      </c>
      <c r="CK216" s="2" t="str">
        <f t="shared" si="219"/>
        <v/>
      </c>
    </row>
    <row r="217" spans="1:89" s="14" customFormat="1" ht="15.75" thickBot="1" x14ac:dyDescent="0.3">
      <c r="A217" s="9"/>
      <c r="B217" s="10" t="s">
        <v>28</v>
      </c>
      <c r="C217" s="10">
        <v>33</v>
      </c>
      <c r="D217" s="12">
        <v>41753</v>
      </c>
      <c r="E217" s="10">
        <v>1</v>
      </c>
      <c r="F217" s="12">
        <v>41793</v>
      </c>
      <c r="G217" s="12">
        <v>41809</v>
      </c>
      <c r="H217" s="13">
        <v>0.02</v>
      </c>
      <c r="I217" s="13">
        <v>0.2</v>
      </c>
      <c r="J217" s="13">
        <v>0.03</v>
      </c>
      <c r="K217" s="13">
        <v>0.03</v>
      </c>
      <c r="L217" s="10">
        <v>0.63</v>
      </c>
      <c r="M217" s="10" t="s">
        <v>16</v>
      </c>
      <c r="N217" s="10">
        <v>1</v>
      </c>
      <c r="P217" s="9">
        <f t="shared" si="198"/>
        <v>40</v>
      </c>
      <c r="R217" s="13">
        <f>AVERAGE(H215:H217)</f>
        <v>0.10666666666666669</v>
      </c>
      <c r="S217" s="13">
        <f t="shared" ref="S217:V217" si="240">AVERAGE(I215:I217)</f>
        <v>0.11666666666666668</v>
      </c>
      <c r="T217" s="13">
        <f t="shared" si="240"/>
        <v>4.3333333333333335E-2</v>
      </c>
      <c r="U217" s="13">
        <f t="shared" si="240"/>
        <v>6.0000000000000005E-2</v>
      </c>
      <c r="V217" s="13">
        <f t="shared" si="240"/>
        <v>0.52999999999999992</v>
      </c>
      <c r="X217" s="9">
        <f t="shared" si="220"/>
        <v>1</v>
      </c>
      <c r="Y217" s="45"/>
      <c r="Z217" s="56">
        <f t="shared" si="200"/>
        <v>0.89333333333333331</v>
      </c>
      <c r="AA217" s="56">
        <f t="shared" si="201"/>
        <v>0.8833333333333333</v>
      </c>
      <c r="AB217" s="56">
        <f t="shared" si="202"/>
        <v>0.95666666666666667</v>
      </c>
      <c r="AC217" s="56">
        <f t="shared" si="203"/>
        <v>0.94</v>
      </c>
      <c r="AD217" s="56">
        <f t="shared" si="204"/>
        <v>0.47000000000000008</v>
      </c>
      <c r="AF217" s="73"/>
      <c r="AG217" s="56" t="str">
        <f t="shared" si="233"/>
        <v/>
      </c>
      <c r="AH217" s="56">
        <f t="shared" si="233"/>
        <v>0.11666666666666668</v>
      </c>
      <c r="AI217" s="56" t="str">
        <f t="shared" si="233"/>
        <v/>
      </c>
      <c r="AL217" s="56" t="str">
        <f t="shared" si="221"/>
        <v/>
      </c>
      <c r="AM217" s="56">
        <f t="shared" si="221"/>
        <v>0.52999999999999992</v>
      </c>
      <c r="AN217" s="56" t="str">
        <f t="shared" si="221"/>
        <v/>
      </c>
      <c r="AQ217" s="14" t="str">
        <f t="shared" si="222"/>
        <v/>
      </c>
      <c r="AR217" s="14" t="str">
        <f t="shared" si="205"/>
        <v>Imput</v>
      </c>
      <c r="AS217" s="14" t="str">
        <f t="shared" si="206"/>
        <v/>
      </c>
      <c r="AT217" s="82"/>
      <c r="AV217" s="56">
        <f t="shared" si="227"/>
        <v>0.8833333333333333</v>
      </c>
      <c r="AW217" s="56">
        <f t="shared" si="228"/>
        <v>0.47000000000000008</v>
      </c>
      <c r="AX217" s="56">
        <f t="shared" si="229"/>
        <v>0.8833333333333333</v>
      </c>
      <c r="AY217" s="56">
        <f t="shared" si="207"/>
        <v>0.47000000000000008</v>
      </c>
      <c r="AZ217" s="56" t="str">
        <f t="shared" si="230"/>
        <v/>
      </c>
      <c r="BA217" s="56" t="str">
        <f t="shared" si="208"/>
        <v/>
      </c>
      <c r="BE217" s="56">
        <f t="shared" si="209"/>
        <v>-0.41333333333333322</v>
      </c>
      <c r="BF217" s="56">
        <f t="shared" si="210"/>
        <v>-0.41333333333333322</v>
      </c>
      <c r="BG217" s="56" t="str">
        <f t="shared" si="211"/>
        <v/>
      </c>
      <c r="BI217" s="82"/>
      <c r="BL217" s="14">
        <f t="shared" si="237"/>
        <v>0.11666666666666668</v>
      </c>
      <c r="BM217" s="14" t="str">
        <f t="shared" si="237"/>
        <v/>
      </c>
      <c r="BN217" s="14" t="str">
        <f t="shared" si="237"/>
        <v/>
      </c>
      <c r="BO217" s="14" t="str">
        <f t="shared" si="237"/>
        <v/>
      </c>
      <c r="BP217" s="14" t="str">
        <f t="shared" si="237"/>
        <v/>
      </c>
      <c r="BS217" s="14" t="str">
        <f t="shared" si="238"/>
        <v/>
      </c>
      <c r="BT217" s="14" t="str">
        <f t="shared" si="238"/>
        <v/>
      </c>
      <c r="BU217" s="14">
        <f t="shared" si="238"/>
        <v>0.52999999999999992</v>
      </c>
      <c r="BV217" s="14" t="str">
        <f t="shared" si="238"/>
        <v/>
      </c>
      <c r="BW217" s="14" t="str">
        <f t="shared" si="238"/>
        <v/>
      </c>
      <c r="BZ217" s="14">
        <f t="shared" si="225"/>
        <v>1</v>
      </c>
      <c r="CA217" s="14" t="str">
        <f t="shared" si="212"/>
        <v/>
      </c>
      <c r="CB217" s="14" t="str">
        <f t="shared" si="213"/>
        <v/>
      </c>
      <c r="CC217" s="14" t="str">
        <f t="shared" si="214"/>
        <v/>
      </c>
      <c r="CD217" s="14" t="str">
        <f t="shared" si="215"/>
        <v/>
      </c>
      <c r="CG217" s="14" t="str">
        <f t="shared" si="226"/>
        <v/>
      </c>
      <c r="CH217" s="14" t="str">
        <f t="shared" si="216"/>
        <v/>
      </c>
      <c r="CI217" s="14">
        <f t="shared" si="217"/>
        <v>1</v>
      </c>
      <c r="CJ217" s="14" t="str">
        <f t="shared" si="218"/>
        <v/>
      </c>
      <c r="CK217" s="14" t="str">
        <f t="shared" si="219"/>
        <v/>
      </c>
    </row>
    <row r="218" spans="1:89" x14ac:dyDescent="0.25">
      <c r="A218" s="1">
        <v>80</v>
      </c>
      <c r="B218" s="3" t="s">
        <v>14</v>
      </c>
      <c r="C218" s="3">
        <v>34</v>
      </c>
      <c r="D218" s="4">
        <v>41780</v>
      </c>
      <c r="E218" s="3">
        <v>1</v>
      </c>
      <c r="F218" s="4">
        <v>41793</v>
      </c>
      <c r="G218" s="4">
        <v>41809</v>
      </c>
      <c r="H218" s="5">
        <v>0.1</v>
      </c>
      <c r="I218" s="5">
        <v>0.1</v>
      </c>
      <c r="J218" s="5">
        <v>0.05</v>
      </c>
      <c r="K218" s="5">
        <v>0.05</v>
      </c>
      <c r="L218" s="3">
        <v>7.0000000000000007E-2</v>
      </c>
      <c r="M218" s="3" t="s">
        <v>16</v>
      </c>
      <c r="N218" s="3">
        <v>1</v>
      </c>
      <c r="P218" s="1" t="str">
        <f t="shared" si="198"/>
        <v/>
      </c>
      <c r="R218" s="5"/>
      <c r="S218" s="5"/>
      <c r="T218" s="5"/>
      <c r="U218" s="5"/>
      <c r="V218" s="5"/>
      <c r="X218" s="1" t="str">
        <f t="shared" si="220"/>
        <v/>
      </c>
      <c r="Z218" s="55" t="str">
        <f t="shared" si="200"/>
        <v/>
      </c>
      <c r="AA218" s="55" t="str">
        <f t="shared" si="201"/>
        <v/>
      </c>
      <c r="AB218" s="55" t="str">
        <f t="shared" si="202"/>
        <v/>
      </c>
      <c r="AC218" s="55" t="str">
        <f t="shared" si="203"/>
        <v/>
      </c>
      <c r="AD218" s="55" t="str">
        <f t="shared" si="204"/>
        <v/>
      </c>
      <c r="AG218" s="55" t="str">
        <f t="shared" si="233"/>
        <v/>
      </c>
      <c r="AH218" s="55" t="str">
        <f t="shared" si="233"/>
        <v/>
      </c>
      <c r="AI218" s="55" t="str">
        <f t="shared" si="233"/>
        <v/>
      </c>
      <c r="AL218" s="55" t="str">
        <f t="shared" si="221"/>
        <v/>
      </c>
      <c r="AM218" s="55" t="str">
        <f t="shared" si="221"/>
        <v/>
      </c>
      <c r="AN218" s="55" t="str">
        <f t="shared" si="221"/>
        <v/>
      </c>
      <c r="AQ218" s="2" t="str">
        <f t="shared" si="222"/>
        <v/>
      </c>
      <c r="AR218" s="2" t="str">
        <f t="shared" si="205"/>
        <v/>
      </c>
      <c r="AS218" s="2" t="str">
        <f t="shared" si="206"/>
        <v/>
      </c>
      <c r="AV218" s="55" t="str">
        <f t="shared" si="227"/>
        <v/>
      </c>
      <c r="AW218" s="55" t="str">
        <f t="shared" si="228"/>
        <v/>
      </c>
      <c r="AX218" s="55" t="str">
        <f t="shared" si="229"/>
        <v/>
      </c>
      <c r="AY218" s="55" t="str">
        <f t="shared" si="207"/>
        <v/>
      </c>
      <c r="AZ218" s="55" t="str">
        <f t="shared" si="230"/>
        <v/>
      </c>
      <c r="BA218" s="55" t="str">
        <f t="shared" si="208"/>
        <v/>
      </c>
      <c r="BE218" s="55" t="str">
        <f t="shared" si="209"/>
        <v/>
      </c>
      <c r="BF218" s="55" t="str">
        <f t="shared" si="210"/>
        <v/>
      </c>
      <c r="BG218" s="55" t="str">
        <f t="shared" si="211"/>
        <v/>
      </c>
      <c r="BL218" s="2" t="str">
        <f t="shared" si="237"/>
        <v/>
      </c>
      <c r="BM218" s="2" t="str">
        <f t="shared" si="237"/>
        <v/>
      </c>
      <c r="BN218" s="2" t="str">
        <f t="shared" si="237"/>
        <v/>
      </c>
      <c r="BO218" s="2" t="str">
        <f t="shared" si="237"/>
        <v/>
      </c>
      <c r="BP218" s="2" t="str">
        <f t="shared" si="237"/>
        <v/>
      </c>
      <c r="BS218" s="2" t="str">
        <f t="shared" si="238"/>
        <v/>
      </c>
      <c r="BT218" s="2" t="str">
        <f t="shared" si="238"/>
        <v/>
      </c>
      <c r="BU218" s="2" t="str">
        <f t="shared" si="238"/>
        <v/>
      </c>
      <c r="BV218" s="2" t="str">
        <f t="shared" si="238"/>
        <v/>
      </c>
      <c r="BW218" s="2" t="str">
        <f t="shared" si="238"/>
        <v/>
      </c>
      <c r="BZ218" s="2" t="str">
        <f t="shared" si="225"/>
        <v/>
      </c>
      <c r="CA218" s="2" t="str">
        <f t="shared" si="212"/>
        <v/>
      </c>
      <c r="CB218" s="2" t="str">
        <f t="shared" si="213"/>
        <v/>
      </c>
      <c r="CC218" s="2" t="str">
        <f t="shared" si="214"/>
        <v/>
      </c>
      <c r="CD218" s="2" t="str">
        <f t="shared" si="215"/>
        <v/>
      </c>
      <c r="CG218" s="2" t="str">
        <f t="shared" si="226"/>
        <v/>
      </c>
      <c r="CH218" s="2" t="str">
        <f t="shared" si="216"/>
        <v/>
      </c>
      <c r="CI218" s="2" t="str">
        <f t="shared" si="217"/>
        <v/>
      </c>
      <c r="CJ218" s="2" t="str">
        <f t="shared" si="218"/>
        <v/>
      </c>
      <c r="CK218" s="2" t="str">
        <f t="shared" si="219"/>
        <v/>
      </c>
    </row>
    <row r="219" spans="1:89" x14ac:dyDescent="0.25">
      <c r="B219" s="3" t="s">
        <v>26</v>
      </c>
      <c r="C219" s="3">
        <v>34</v>
      </c>
      <c r="D219" s="4">
        <v>41780</v>
      </c>
      <c r="E219" s="3">
        <v>1</v>
      </c>
      <c r="F219" s="4">
        <v>41793</v>
      </c>
      <c r="G219" s="4">
        <v>41807</v>
      </c>
      <c r="H219" s="5">
        <v>0.05</v>
      </c>
      <c r="I219" s="5">
        <v>1</v>
      </c>
      <c r="J219" s="5">
        <v>0.9</v>
      </c>
      <c r="K219" s="5">
        <v>0.95</v>
      </c>
      <c r="L219" s="3">
        <v>0.06</v>
      </c>
      <c r="M219" s="3" t="s">
        <v>16</v>
      </c>
      <c r="N219" s="3">
        <v>1</v>
      </c>
      <c r="P219" s="1" t="str">
        <f t="shared" si="198"/>
        <v/>
      </c>
      <c r="R219" s="5"/>
      <c r="S219" s="5"/>
      <c r="T219" s="5"/>
      <c r="U219" s="5"/>
      <c r="V219" s="5"/>
      <c r="X219" s="1" t="str">
        <f t="shared" si="220"/>
        <v/>
      </c>
      <c r="Z219" s="55" t="str">
        <f t="shared" si="200"/>
        <v/>
      </c>
      <c r="AA219" s="55" t="str">
        <f t="shared" si="201"/>
        <v/>
      </c>
      <c r="AB219" s="55" t="str">
        <f t="shared" si="202"/>
        <v/>
      </c>
      <c r="AC219" s="55" t="str">
        <f t="shared" si="203"/>
        <v/>
      </c>
      <c r="AD219" s="55" t="str">
        <f t="shared" si="204"/>
        <v/>
      </c>
      <c r="AG219" s="55" t="str">
        <f t="shared" si="233"/>
        <v/>
      </c>
      <c r="AH219" s="55" t="str">
        <f t="shared" si="233"/>
        <v/>
      </c>
      <c r="AI219" s="55" t="str">
        <f t="shared" si="233"/>
        <v/>
      </c>
      <c r="AL219" s="55" t="str">
        <f t="shared" si="221"/>
        <v/>
      </c>
      <c r="AM219" s="55" t="str">
        <f t="shared" si="221"/>
        <v/>
      </c>
      <c r="AN219" s="55" t="str">
        <f t="shared" si="221"/>
        <v/>
      </c>
      <c r="AQ219" s="2" t="str">
        <f t="shared" si="222"/>
        <v/>
      </c>
      <c r="AR219" s="2" t="str">
        <f t="shared" si="205"/>
        <v/>
      </c>
      <c r="AS219" s="2" t="str">
        <f t="shared" si="206"/>
        <v/>
      </c>
      <c r="AV219" s="55" t="str">
        <f t="shared" si="227"/>
        <v/>
      </c>
      <c r="AW219" s="55" t="str">
        <f t="shared" si="228"/>
        <v/>
      </c>
      <c r="AX219" s="55" t="str">
        <f t="shared" si="229"/>
        <v/>
      </c>
      <c r="AY219" s="55" t="str">
        <f t="shared" si="207"/>
        <v/>
      </c>
      <c r="AZ219" s="55" t="str">
        <f t="shared" si="230"/>
        <v/>
      </c>
      <c r="BA219" s="55" t="str">
        <f t="shared" si="208"/>
        <v/>
      </c>
      <c r="BE219" s="55" t="str">
        <f t="shared" si="209"/>
        <v/>
      </c>
      <c r="BF219" s="55" t="str">
        <f t="shared" si="210"/>
        <v/>
      </c>
      <c r="BG219" s="55" t="str">
        <f t="shared" si="211"/>
        <v/>
      </c>
      <c r="BL219" s="2" t="str">
        <f t="shared" si="237"/>
        <v/>
      </c>
      <c r="BM219" s="2" t="str">
        <f t="shared" si="237"/>
        <v/>
      </c>
      <c r="BN219" s="2" t="str">
        <f t="shared" si="237"/>
        <v/>
      </c>
      <c r="BO219" s="2" t="str">
        <f t="shared" si="237"/>
        <v/>
      </c>
      <c r="BP219" s="2" t="str">
        <f t="shared" si="237"/>
        <v/>
      </c>
      <c r="BS219" s="2" t="str">
        <f t="shared" si="238"/>
        <v/>
      </c>
      <c r="BT219" s="2" t="str">
        <f t="shared" si="238"/>
        <v/>
      </c>
      <c r="BU219" s="2" t="str">
        <f t="shared" si="238"/>
        <v/>
      </c>
      <c r="BV219" s="2" t="str">
        <f t="shared" si="238"/>
        <v/>
      </c>
      <c r="BW219" s="2" t="str">
        <f t="shared" si="238"/>
        <v/>
      </c>
      <c r="BZ219" s="2" t="str">
        <f t="shared" si="225"/>
        <v/>
      </c>
      <c r="CA219" s="2" t="str">
        <f t="shared" si="212"/>
        <v/>
      </c>
      <c r="CB219" s="2" t="str">
        <f t="shared" si="213"/>
        <v/>
      </c>
      <c r="CC219" s="2" t="str">
        <f t="shared" si="214"/>
        <v/>
      </c>
      <c r="CD219" s="2" t="str">
        <f t="shared" si="215"/>
        <v/>
      </c>
      <c r="CG219" s="2" t="str">
        <f t="shared" si="226"/>
        <v/>
      </c>
      <c r="CH219" s="2" t="str">
        <f t="shared" si="216"/>
        <v/>
      </c>
      <c r="CI219" s="2" t="str">
        <f t="shared" si="217"/>
        <v/>
      </c>
      <c r="CJ219" s="2" t="str">
        <f t="shared" si="218"/>
        <v/>
      </c>
      <c r="CK219" s="2" t="str">
        <f t="shared" si="219"/>
        <v/>
      </c>
    </row>
    <row r="220" spans="1:89" s="14" customFormat="1" ht="15.75" thickBot="1" x14ac:dyDescent="0.3">
      <c r="A220" s="9"/>
      <c r="B220" s="10" t="s">
        <v>28</v>
      </c>
      <c r="C220" s="10">
        <v>34</v>
      </c>
      <c r="D220" s="12">
        <v>41780</v>
      </c>
      <c r="E220" s="10">
        <v>1</v>
      </c>
      <c r="F220" s="12">
        <v>41793</v>
      </c>
      <c r="G220" s="12">
        <v>41809</v>
      </c>
      <c r="H220" s="13">
        <v>0.06</v>
      </c>
      <c r="I220" s="13">
        <v>7.0000000000000007E-2</v>
      </c>
      <c r="J220" s="13">
        <v>0.05</v>
      </c>
      <c r="K220" s="13">
        <v>0.05</v>
      </c>
      <c r="L220" s="10">
        <v>7.0000000000000007E-2</v>
      </c>
      <c r="M220" s="10" t="s">
        <v>16</v>
      </c>
      <c r="N220" s="10">
        <v>1</v>
      </c>
      <c r="P220" s="9">
        <f t="shared" si="198"/>
        <v>13</v>
      </c>
      <c r="R220" s="13">
        <f>AVERAGE(H218:H220)</f>
        <v>7.0000000000000007E-2</v>
      </c>
      <c r="S220" s="13">
        <f t="shared" ref="S220:V220" si="241">AVERAGE(I218:I220)</f>
        <v>0.39000000000000007</v>
      </c>
      <c r="T220" s="13">
        <f t="shared" si="241"/>
        <v>0.33333333333333331</v>
      </c>
      <c r="U220" s="13">
        <f t="shared" si="241"/>
        <v>0.35000000000000003</v>
      </c>
      <c r="V220" s="13">
        <f t="shared" si="241"/>
        <v>6.6666666666666666E-2</v>
      </c>
      <c r="X220" s="9">
        <f t="shared" si="220"/>
        <v>1</v>
      </c>
      <c r="Y220" s="45"/>
      <c r="Z220" s="56">
        <f t="shared" si="200"/>
        <v>0.92999999999999994</v>
      </c>
      <c r="AA220" s="56">
        <f t="shared" si="201"/>
        <v>0.60999999999999988</v>
      </c>
      <c r="AB220" s="56">
        <f t="shared" si="202"/>
        <v>0.66666666666666674</v>
      </c>
      <c r="AC220" s="56">
        <f t="shared" si="203"/>
        <v>0.64999999999999991</v>
      </c>
      <c r="AD220" s="56">
        <f t="shared" si="204"/>
        <v>0.93333333333333335</v>
      </c>
      <c r="AF220" s="73"/>
      <c r="AG220" s="56">
        <f t="shared" si="233"/>
        <v>0.39000000000000007</v>
      </c>
      <c r="AH220" s="56" t="str">
        <f t="shared" si="233"/>
        <v/>
      </c>
      <c r="AI220" s="56" t="str">
        <f t="shared" si="233"/>
        <v/>
      </c>
      <c r="AL220" s="56">
        <f t="shared" si="221"/>
        <v>6.6666666666666666E-2</v>
      </c>
      <c r="AM220" s="56" t="str">
        <f t="shared" si="221"/>
        <v/>
      </c>
      <c r="AN220" s="56" t="str">
        <f t="shared" si="221"/>
        <v/>
      </c>
      <c r="AQ220" s="14" t="str">
        <f t="shared" si="222"/>
        <v>ICPM</v>
      </c>
      <c r="AR220" s="14" t="str">
        <f t="shared" si="205"/>
        <v/>
      </c>
      <c r="AS220" s="14" t="str">
        <f t="shared" si="206"/>
        <v/>
      </c>
      <c r="AT220" s="82"/>
      <c r="AV220" s="56">
        <f t="shared" si="227"/>
        <v>0.60999999999999988</v>
      </c>
      <c r="AW220" s="56">
        <f t="shared" si="228"/>
        <v>0.93333333333333335</v>
      </c>
      <c r="AX220" s="56">
        <f t="shared" si="229"/>
        <v>0.60999999999999988</v>
      </c>
      <c r="AY220" s="56">
        <f t="shared" si="207"/>
        <v>0.93333333333333335</v>
      </c>
      <c r="AZ220" s="56" t="str">
        <f t="shared" si="230"/>
        <v/>
      </c>
      <c r="BA220" s="56" t="str">
        <f t="shared" si="208"/>
        <v/>
      </c>
      <c r="BE220" s="56">
        <f t="shared" si="209"/>
        <v>0.32333333333333347</v>
      </c>
      <c r="BF220" s="56">
        <f t="shared" si="210"/>
        <v>0.32333333333333347</v>
      </c>
      <c r="BG220" s="56" t="str">
        <f t="shared" si="211"/>
        <v/>
      </c>
      <c r="BI220" s="82"/>
      <c r="BL220" s="14" t="str">
        <f t="shared" si="237"/>
        <v/>
      </c>
      <c r="BM220" s="14">
        <f t="shared" si="237"/>
        <v>0.39000000000000007</v>
      </c>
      <c r="BN220" s="14" t="str">
        <f t="shared" si="237"/>
        <v/>
      </c>
      <c r="BO220" s="14" t="str">
        <f t="shared" si="237"/>
        <v/>
      </c>
      <c r="BP220" s="14" t="str">
        <f t="shared" si="237"/>
        <v/>
      </c>
      <c r="BS220" s="14">
        <f t="shared" si="238"/>
        <v>6.6666666666666666E-2</v>
      </c>
      <c r="BT220" s="14" t="str">
        <f t="shared" si="238"/>
        <v/>
      </c>
      <c r="BU220" s="14" t="str">
        <f t="shared" si="238"/>
        <v/>
      </c>
      <c r="BV220" s="14" t="str">
        <f t="shared" si="238"/>
        <v/>
      </c>
      <c r="BW220" s="14" t="str">
        <f t="shared" si="238"/>
        <v/>
      </c>
      <c r="BZ220" s="14" t="str">
        <f t="shared" si="225"/>
        <v/>
      </c>
      <c r="CA220" s="14">
        <f t="shared" si="212"/>
        <v>1</v>
      </c>
      <c r="CB220" s="14" t="str">
        <f t="shared" si="213"/>
        <v/>
      </c>
      <c r="CC220" s="14" t="str">
        <f t="shared" si="214"/>
        <v/>
      </c>
      <c r="CD220" s="14" t="str">
        <f t="shared" si="215"/>
        <v/>
      </c>
      <c r="CG220" s="14">
        <f t="shared" si="226"/>
        <v>1</v>
      </c>
      <c r="CH220" s="14" t="str">
        <f t="shared" si="216"/>
        <v/>
      </c>
      <c r="CI220" s="14" t="str">
        <f t="shared" si="217"/>
        <v/>
      </c>
      <c r="CJ220" s="14" t="str">
        <f t="shared" si="218"/>
        <v/>
      </c>
      <c r="CK220" s="14" t="str">
        <f t="shared" si="219"/>
        <v/>
      </c>
    </row>
    <row r="221" spans="1:89" x14ac:dyDescent="0.25">
      <c r="A221" s="1">
        <v>81</v>
      </c>
      <c r="B221" s="3" t="s">
        <v>12</v>
      </c>
      <c r="C221" s="3">
        <v>35</v>
      </c>
      <c r="D221" s="4">
        <v>41765</v>
      </c>
      <c r="E221" s="3">
        <v>1</v>
      </c>
      <c r="F221" s="4">
        <v>41793</v>
      </c>
      <c r="G221" s="4">
        <v>41800</v>
      </c>
      <c r="H221" s="5">
        <v>0.1</v>
      </c>
      <c r="I221" s="5">
        <v>0.2</v>
      </c>
      <c r="J221" s="5">
        <v>0.2</v>
      </c>
      <c r="K221" s="5">
        <v>0.2</v>
      </c>
      <c r="L221" s="3">
        <v>0.03</v>
      </c>
      <c r="M221" s="3" t="s">
        <v>13</v>
      </c>
      <c r="N221" s="3">
        <v>1</v>
      </c>
      <c r="P221" s="1" t="str">
        <f t="shared" si="198"/>
        <v/>
      </c>
      <c r="R221" s="5"/>
      <c r="S221" s="5"/>
      <c r="T221" s="5"/>
      <c r="U221" s="5"/>
      <c r="V221" s="5"/>
      <c r="X221" s="1" t="str">
        <f t="shared" si="220"/>
        <v/>
      </c>
      <c r="Z221" s="55" t="str">
        <f t="shared" si="200"/>
        <v/>
      </c>
      <c r="AA221" s="55" t="str">
        <f t="shared" si="201"/>
        <v/>
      </c>
      <c r="AB221" s="55" t="str">
        <f t="shared" si="202"/>
        <v/>
      </c>
      <c r="AC221" s="55" t="str">
        <f t="shared" si="203"/>
        <v/>
      </c>
      <c r="AD221" s="55" t="str">
        <f t="shared" si="204"/>
        <v/>
      </c>
      <c r="AG221" s="55" t="str">
        <f t="shared" si="233"/>
        <v/>
      </c>
      <c r="AH221" s="55" t="str">
        <f t="shared" si="233"/>
        <v/>
      </c>
      <c r="AI221" s="55" t="str">
        <f t="shared" si="233"/>
        <v/>
      </c>
      <c r="AL221" s="55" t="str">
        <f t="shared" si="221"/>
        <v/>
      </c>
      <c r="AM221" s="55" t="str">
        <f t="shared" si="221"/>
        <v/>
      </c>
      <c r="AN221" s="55" t="str">
        <f t="shared" si="221"/>
        <v/>
      </c>
      <c r="AQ221" s="2" t="str">
        <f t="shared" si="222"/>
        <v/>
      </c>
      <c r="AR221" s="2" t="str">
        <f t="shared" si="205"/>
        <v/>
      </c>
      <c r="AS221" s="2" t="str">
        <f t="shared" si="206"/>
        <v/>
      </c>
      <c r="AV221" s="55" t="str">
        <f t="shared" si="227"/>
        <v/>
      </c>
      <c r="AW221" s="55" t="str">
        <f t="shared" si="228"/>
        <v/>
      </c>
      <c r="AX221" s="55" t="str">
        <f t="shared" si="229"/>
        <v/>
      </c>
      <c r="AY221" s="55" t="str">
        <f t="shared" si="207"/>
        <v/>
      </c>
      <c r="AZ221" s="55" t="str">
        <f t="shared" si="230"/>
        <v/>
      </c>
      <c r="BA221" s="55" t="str">
        <f t="shared" si="208"/>
        <v/>
      </c>
      <c r="BE221" s="55" t="str">
        <f t="shared" si="209"/>
        <v/>
      </c>
      <c r="BF221" s="55" t="str">
        <f t="shared" si="210"/>
        <v/>
      </c>
      <c r="BG221" s="55" t="str">
        <f t="shared" si="211"/>
        <v/>
      </c>
      <c r="BL221" s="2" t="str">
        <f t="shared" si="237"/>
        <v/>
      </c>
      <c r="BM221" s="2" t="str">
        <f t="shared" si="237"/>
        <v/>
      </c>
      <c r="BN221" s="2" t="str">
        <f t="shared" si="237"/>
        <v/>
      </c>
      <c r="BO221" s="2" t="str">
        <f t="shared" si="237"/>
        <v/>
      </c>
      <c r="BP221" s="2" t="str">
        <f t="shared" si="237"/>
        <v/>
      </c>
      <c r="BS221" s="2" t="str">
        <f t="shared" si="238"/>
        <v/>
      </c>
      <c r="BT221" s="2" t="str">
        <f t="shared" si="238"/>
        <v/>
      </c>
      <c r="BU221" s="2" t="str">
        <f t="shared" si="238"/>
        <v/>
      </c>
      <c r="BV221" s="2" t="str">
        <f t="shared" si="238"/>
        <v/>
      </c>
      <c r="BW221" s="2" t="str">
        <f t="shared" si="238"/>
        <v/>
      </c>
      <c r="BZ221" s="2" t="str">
        <f t="shared" si="225"/>
        <v/>
      </c>
      <c r="CA221" s="2" t="str">
        <f t="shared" si="212"/>
        <v/>
      </c>
      <c r="CB221" s="2" t="str">
        <f t="shared" si="213"/>
        <v/>
      </c>
      <c r="CC221" s="2" t="str">
        <f t="shared" si="214"/>
        <v/>
      </c>
      <c r="CD221" s="2" t="str">
        <f t="shared" si="215"/>
        <v/>
      </c>
      <c r="CG221" s="2" t="str">
        <f t="shared" si="226"/>
        <v/>
      </c>
      <c r="CH221" s="2" t="str">
        <f t="shared" si="216"/>
        <v/>
      </c>
      <c r="CI221" s="2" t="str">
        <f t="shared" si="217"/>
        <v/>
      </c>
      <c r="CJ221" s="2" t="str">
        <f t="shared" si="218"/>
        <v/>
      </c>
      <c r="CK221" s="2" t="str">
        <f t="shared" si="219"/>
        <v/>
      </c>
    </row>
    <row r="222" spans="1:89" x14ac:dyDescent="0.25">
      <c r="B222" s="3" t="s">
        <v>14</v>
      </c>
      <c r="C222" s="3">
        <v>35</v>
      </c>
      <c r="D222" s="4">
        <v>41765</v>
      </c>
      <c r="E222" s="3">
        <v>1</v>
      </c>
      <c r="F222" s="4">
        <v>41793</v>
      </c>
      <c r="G222" s="4">
        <v>41809</v>
      </c>
      <c r="H222" s="5">
        <v>7.0000000000000007E-2</v>
      </c>
      <c r="I222" s="5">
        <v>0.06</v>
      </c>
      <c r="J222" s="5">
        <v>0.03</v>
      </c>
      <c r="K222" s="5">
        <v>0.03</v>
      </c>
      <c r="L222" s="3">
        <v>0.03</v>
      </c>
      <c r="M222" s="3" t="s">
        <v>13</v>
      </c>
      <c r="N222" s="3">
        <v>1</v>
      </c>
      <c r="P222" s="1" t="str">
        <f t="shared" si="198"/>
        <v/>
      </c>
      <c r="R222" s="5"/>
      <c r="S222" s="5"/>
      <c r="T222" s="5"/>
      <c r="U222" s="5"/>
      <c r="V222" s="5"/>
      <c r="X222" s="1" t="str">
        <f t="shared" si="220"/>
        <v/>
      </c>
      <c r="Z222" s="55" t="str">
        <f t="shared" si="200"/>
        <v/>
      </c>
      <c r="AA222" s="55" t="str">
        <f t="shared" si="201"/>
        <v/>
      </c>
      <c r="AB222" s="55" t="str">
        <f t="shared" si="202"/>
        <v/>
      </c>
      <c r="AC222" s="55" t="str">
        <f t="shared" si="203"/>
        <v/>
      </c>
      <c r="AD222" s="55" t="str">
        <f t="shared" si="204"/>
        <v/>
      </c>
      <c r="AG222" s="55" t="str">
        <f t="shared" si="233"/>
        <v/>
      </c>
      <c r="AH222" s="55" t="str">
        <f t="shared" si="233"/>
        <v/>
      </c>
      <c r="AI222" s="55" t="str">
        <f t="shared" si="233"/>
        <v/>
      </c>
      <c r="AL222" s="55" t="str">
        <f t="shared" si="221"/>
        <v/>
      </c>
      <c r="AM222" s="55" t="str">
        <f t="shared" si="221"/>
        <v/>
      </c>
      <c r="AN222" s="55" t="str">
        <f t="shared" si="221"/>
        <v/>
      </c>
      <c r="AQ222" s="2" t="str">
        <f t="shared" si="222"/>
        <v/>
      </c>
      <c r="AR222" s="2" t="str">
        <f t="shared" si="205"/>
        <v/>
      </c>
      <c r="AS222" s="2" t="str">
        <f t="shared" si="206"/>
        <v/>
      </c>
      <c r="AV222" s="55" t="str">
        <f t="shared" si="227"/>
        <v/>
      </c>
      <c r="AW222" s="55" t="str">
        <f t="shared" si="228"/>
        <v/>
      </c>
      <c r="AX222" s="55" t="str">
        <f t="shared" si="229"/>
        <v/>
      </c>
      <c r="AY222" s="55" t="str">
        <f t="shared" si="207"/>
        <v/>
      </c>
      <c r="AZ222" s="55" t="str">
        <f t="shared" si="230"/>
        <v/>
      </c>
      <c r="BA222" s="55" t="str">
        <f t="shared" si="208"/>
        <v/>
      </c>
      <c r="BE222" s="55" t="str">
        <f t="shared" si="209"/>
        <v/>
      </c>
      <c r="BF222" s="55" t="str">
        <f t="shared" si="210"/>
        <v/>
      </c>
      <c r="BG222" s="55" t="str">
        <f t="shared" si="211"/>
        <v/>
      </c>
      <c r="BL222" s="2" t="str">
        <f t="shared" si="237"/>
        <v/>
      </c>
      <c r="BM222" s="2" t="str">
        <f t="shared" si="237"/>
        <v/>
      </c>
      <c r="BN222" s="2" t="str">
        <f t="shared" si="237"/>
        <v/>
      </c>
      <c r="BO222" s="2" t="str">
        <f t="shared" si="237"/>
        <v/>
      </c>
      <c r="BP222" s="2" t="str">
        <f t="shared" si="237"/>
        <v/>
      </c>
      <c r="BS222" s="2" t="str">
        <f t="shared" si="238"/>
        <v/>
      </c>
      <c r="BT222" s="2" t="str">
        <f t="shared" si="238"/>
        <v/>
      </c>
      <c r="BU222" s="2" t="str">
        <f t="shared" si="238"/>
        <v/>
      </c>
      <c r="BV222" s="2" t="str">
        <f t="shared" si="238"/>
        <v/>
      </c>
      <c r="BW222" s="2" t="str">
        <f t="shared" si="238"/>
        <v/>
      </c>
      <c r="BZ222" s="2" t="str">
        <f t="shared" si="225"/>
        <v/>
      </c>
      <c r="CA222" s="2" t="str">
        <f t="shared" si="212"/>
        <v/>
      </c>
      <c r="CB222" s="2" t="str">
        <f t="shared" si="213"/>
        <v/>
      </c>
      <c r="CC222" s="2" t="str">
        <f t="shared" si="214"/>
        <v/>
      </c>
      <c r="CD222" s="2" t="str">
        <f t="shared" si="215"/>
        <v/>
      </c>
      <c r="CG222" s="2" t="str">
        <f t="shared" si="226"/>
        <v/>
      </c>
      <c r="CH222" s="2" t="str">
        <f t="shared" si="216"/>
        <v/>
      </c>
      <c r="CI222" s="2" t="str">
        <f t="shared" si="217"/>
        <v/>
      </c>
      <c r="CJ222" s="2" t="str">
        <f t="shared" si="218"/>
        <v/>
      </c>
      <c r="CK222" s="2" t="str">
        <f t="shared" si="219"/>
        <v/>
      </c>
    </row>
    <row r="223" spans="1:89" s="21" customFormat="1" x14ac:dyDescent="0.25">
      <c r="A223" s="16"/>
      <c r="B223" s="17" t="s">
        <v>28</v>
      </c>
      <c r="C223" s="17">
        <v>35</v>
      </c>
      <c r="D223" s="19">
        <v>41765</v>
      </c>
      <c r="E223" s="17">
        <v>1</v>
      </c>
      <c r="F223" s="19">
        <v>41793</v>
      </c>
      <c r="G223" s="19">
        <v>41809</v>
      </c>
      <c r="H223" s="20">
        <v>0.15</v>
      </c>
      <c r="I223" s="20">
        <v>0.2</v>
      </c>
      <c r="J223" s="20">
        <v>0.05</v>
      </c>
      <c r="K223" s="20">
        <v>0.05</v>
      </c>
      <c r="L223" s="17">
        <v>0.03</v>
      </c>
      <c r="M223" s="17" t="s">
        <v>13</v>
      </c>
      <c r="N223" s="17">
        <v>1</v>
      </c>
      <c r="P223" s="16">
        <f t="shared" si="198"/>
        <v>28</v>
      </c>
      <c r="R223" s="20">
        <f>AVERAGE(H221:H223)</f>
        <v>0.10666666666666667</v>
      </c>
      <c r="S223" s="20">
        <f t="shared" ref="S223:V223" si="242">AVERAGE(I221:I223)</f>
        <v>0.15333333333333335</v>
      </c>
      <c r="T223" s="20">
        <f t="shared" si="242"/>
        <v>9.3333333333333338E-2</v>
      </c>
      <c r="U223" s="20">
        <f t="shared" si="242"/>
        <v>9.3333333333333338E-2</v>
      </c>
      <c r="V223" s="20">
        <f t="shared" si="242"/>
        <v>0.03</v>
      </c>
      <c r="X223" s="16">
        <f t="shared" si="220"/>
        <v>0</v>
      </c>
      <c r="Y223" s="65"/>
      <c r="Z223" s="54">
        <f t="shared" si="200"/>
        <v>0.10666666666666667</v>
      </c>
      <c r="AA223" s="54">
        <f t="shared" si="201"/>
        <v>0.15333333333333335</v>
      </c>
      <c r="AB223" s="54">
        <f t="shared" si="202"/>
        <v>9.3333333333333338E-2</v>
      </c>
      <c r="AC223" s="54">
        <f t="shared" si="203"/>
        <v>9.3333333333333338E-2</v>
      </c>
      <c r="AD223" s="54">
        <f t="shared" si="204"/>
        <v>0.03</v>
      </c>
      <c r="AF223" s="71"/>
      <c r="AG223" s="54">
        <f t="shared" si="233"/>
        <v>0.15333333333333335</v>
      </c>
      <c r="AH223" s="54" t="str">
        <f t="shared" si="233"/>
        <v/>
      </c>
      <c r="AI223" s="54" t="str">
        <f t="shared" si="233"/>
        <v/>
      </c>
      <c r="AL223" s="54">
        <f t="shared" si="221"/>
        <v>0.03</v>
      </c>
      <c r="AM223" s="54" t="str">
        <f t="shared" si="221"/>
        <v/>
      </c>
      <c r="AN223" s="54" t="str">
        <f t="shared" si="221"/>
        <v/>
      </c>
      <c r="AQ223" s="21" t="str">
        <f t="shared" si="222"/>
        <v>ICPM</v>
      </c>
      <c r="AR223" s="21" t="str">
        <f t="shared" si="205"/>
        <v/>
      </c>
      <c r="AS223" s="21" t="str">
        <f t="shared" si="206"/>
        <v/>
      </c>
      <c r="AT223" s="81"/>
      <c r="AV223" s="54">
        <f t="shared" si="227"/>
        <v>0.15333333333333335</v>
      </c>
      <c r="AW223" s="54">
        <f t="shared" si="228"/>
        <v>0.03</v>
      </c>
      <c r="AX223" s="54">
        <f t="shared" si="229"/>
        <v>0.15333333333333335</v>
      </c>
      <c r="AY223" s="54">
        <f t="shared" si="207"/>
        <v>0.03</v>
      </c>
      <c r="AZ223" s="54" t="str">
        <f t="shared" si="230"/>
        <v/>
      </c>
      <c r="BA223" s="54" t="str">
        <f t="shared" si="208"/>
        <v/>
      </c>
      <c r="BE223" s="54">
        <f t="shared" si="209"/>
        <v>-0.12333333333333335</v>
      </c>
      <c r="BF223" s="54">
        <f t="shared" si="210"/>
        <v>-0.12333333333333335</v>
      </c>
      <c r="BG223" s="54" t="str">
        <f t="shared" si="211"/>
        <v/>
      </c>
      <c r="BI223" s="81"/>
      <c r="BL223" s="21">
        <f t="shared" si="237"/>
        <v>0.15333333333333335</v>
      </c>
      <c r="BM223" s="21" t="str">
        <f t="shared" si="237"/>
        <v/>
      </c>
      <c r="BN223" s="21" t="str">
        <f t="shared" si="237"/>
        <v/>
      </c>
      <c r="BO223" s="21" t="str">
        <f t="shared" si="237"/>
        <v/>
      </c>
      <c r="BP223" s="21" t="str">
        <f t="shared" si="237"/>
        <v/>
      </c>
      <c r="BS223" s="21">
        <f t="shared" si="238"/>
        <v>0.03</v>
      </c>
      <c r="BT223" s="21" t="str">
        <f t="shared" si="238"/>
        <v/>
      </c>
      <c r="BU223" s="21" t="str">
        <f t="shared" si="238"/>
        <v/>
      </c>
      <c r="BV223" s="21" t="str">
        <f t="shared" si="238"/>
        <v/>
      </c>
      <c r="BW223" s="21" t="str">
        <f t="shared" si="238"/>
        <v/>
      </c>
      <c r="BZ223" s="21">
        <f t="shared" si="225"/>
        <v>0</v>
      </c>
      <c r="CA223" s="21" t="str">
        <f t="shared" si="212"/>
        <v/>
      </c>
      <c r="CB223" s="21" t="str">
        <f t="shared" si="213"/>
        <v/>
      </c>
      <c r="CC223" s="21" t="str">
        <f t="shared" si="214"/>
        <v/>
      </c>
      <c r="CD223" s="21" t="str">
        <f t="shared" si="215"/>
        <v/>
      </c>
      <c r="CG223" s="21">
        <f t="shared" si="226"/>
        <v>0</v>
      </c>
      <c r="CH223" s="21" t="str">
        <f t="shared" si="216"/>
        <v/>
      </c>
      <c r="CI223" s="21" t="str">
        <f t="shared" si="217"/>
        <v/>
      </c>
      <c r="CJ223" s="21" t="str">
        <f t="shared" si="218"/>
        <v/>
      </c>
      <c r="CK223" s="21" t="str">
        <f t="shared" si="219"/>
        <v/>
      </c>
    </row>
    <row r="224" spans="1:89" x14ac:dyDescent="0.25">
      <c r="A224" s="1">
        <v>82</v>
      </c>
      <c r="B224" s="3" t="s">
        <v>12</v>
      </c>
      <c r="C224" s="3">
        <v>35</v>
      </c>
      <c r="D224" s="4">
        <v>41765</v>
      </c>
      <c r="E224" s="3">
        <v>2</v>
      </c>
      <c r="F224" s="4">
        <v>41793</v>
      </c>
      <c r="G224" s="4">
        <v>41800</v>
      </c>
      <c r="H224" s="5">
        <v>0.1</v>
      </c>
      <c r="I224" s="5">
        <v>0.4</v>
      </c>
      <c r="J224" s="5">
        <v>0.4</v>
      </c>
      <c r="K224" s="5">
        <v>0.05</v>
      </c>
      <c r="L224" s="3">
        <v>0.13</v>
      </c>
      <c r="M224" s="3" t="s">
        <v>13</v>
      </c>
      <c r="N224" s="3">
        <v>1</v>
      </c>
      <c r="P224" s="1" t="str">
        <f t="shared" si="198"/>
        <v/>
      </c>
      <c r="R224" s="5"/>
      <c r="S224" s="5"/>
      <c r="T224" s="5"/>
      <c r="U224" s="5"/>
      <c r="V224" s="5"/>
      <c r="X224" s="1" t="str">
        <f t="shared" si="220"/>
        <v/>
      </c>
      <c r="Z224" s="55" t="str">
        <f t="shared" si="200"/>
        <v/>
      </c>
      <c r="AA224" s="55" t="str">
        <f t="shared" si="201"/>
        <v/>
      </c>
      <c r="AB224" s="55" t="str">
        <f t="shared" si="202"/>
        <v/>
      </c>
      <c r="AC224" s="55" t="str">
        <f t="shared" si="203"/>
        <v/>
      </c>
      <c r="AD224" s="55" t="str">
        <f t="shared" si="204"/>
        <v/>
      </c>
      <c r="AG224" s="55" t="str">
        <f t="shared" si="233"/>
        <v/>
      </c>
      <c r="AH224" s="55" t="str">
        <f t="shared" si="233"/>
        <v/>
      </c>
      <c r="AI224" s="55" t="str">
        <f t="shared" si="233"/>
        <v/>
      </c>
      <c r="AL224" s="55" t="str">
        <f t="shared" si="221"/>
        <v/>
      </c>
      <c r="AM224" s="55" t="str">
        <f t="shared" si="221"/>
        <v/>
      </c>
      <c r="AN224" s="55" t="str">
        <f t="shared" si="221"/>
        <v/>
      </c>
      <c r="AQ224" s="2" t="str">
        <f t="shared" si="222"/>
        <v/>
      </c>
      <c r="AR224" s="2" t="str">
        <f t="shared" si="205"/>
        <v/>
      </c>
      <c r="AS224" s="2" t="str">
        <f t="shared" si="206"/>
        <v/>
      </c>
      <c r="AV224" s="55" t="str">
        <f t="shared" si="227"/>
        <v/>
      </c>
      <c r="AW224" s="55" t="str">
        <f t="shared" si="228"/>
        <v/>
      </c>
      <c r="AX224" s="55" t="str">
        <f t="shared" si="229"/>
        <v/>
      </c>
      <c r="AY224" s="55" t="str">
        <f t="shared" si="207"/>
        <v/>
      </c>
      <c r="AZ224" s="55" t="str">
        <f t="shared" si="230"/>
        <v/>
      </c>
      <c r="BA224" s="55" t="str">
        <f t="shared" si="208"/>
        <v/>
      </c>
      <c r="BE224" s="55" t="str">
        <f t="shared" si="209"/>
        <v/>
      </c>
      <c r="BF224" s="55" t="str">
        <f t="shared" si="210"/>
        <v/>
      </c>
      <c r="BG224" s="55" t="str">
        <f t="shared" si="211"/>
        <v/>
      </c>
      <c r="BL224" s="2" t="str">
        <f t="shared" si="237"/>
        <v/>
      </c>
      <c r="BM224" s="2" t="str">
        <f t="shared" si="237"/>
        <v/>
      </c>
      <c r="BN224" s="2" t="str">
        <f t="shared" si="237"/>
        <v/>
      </c>
      <c r="BO224" s="2" t="str">
        <f t="shared" si="237"/>
        <v/>
      </c>
      <c r="BP224" s="2" t="str">
        <f t="shared" si="237"/>
        <v/>
      </c>
      <c r="BS224" s="2" t="str">
        <f t="shared" si="238"/>
        <v/>
      </c>
      <c r="BT224" s="2" t="str">
        <f t="shared" si="238"/>
        <v/>
      </c>
      <c r="BU224" s="2" t="str">
        <f t="shared" si="238"/>
        <v/>
      </c>
      <c r="BV224" s="2" t="str">
        <f t="shared" si="238"/>
        <v/>
      </c>
      <c r="BW224" s="2" t="str">
        <f t="shared" si="238"/>
        <v/>
      </c>
      <c r="BZ224" s="2" t="str">
        <f t="shared" si="225"/>
        <v/>
      </c>
      <c r="CA224" s="2" t="str">
        <f t="shared" si="212"/>
        <v/>
      </c>
      <c r="CB224" s="2" t="str">
        <f t="shared" si="213"/>
        <v/>
      </c>
      <c r="CC224" s="2" t="str">
        <f t="shared" si="214"/>
        <v/>
      </c>
      <c r="CD224" s="2" t="str">
        <f t="shared" si="215"/>
        <v/>
      </c>
      <c r="CG224" s="2" t="str">
        <f t="shared" si="226"/>
        <v/>
      </c>
      <c r="CH224" s="2" t="str">
        <f t="shared" si="216"/>
        <v/>
      </c>
      <c r="CI224" s="2" t="str">
        <f t="shared" si="217"/>
        <v/>
      </c>
      <c r="CJ224" s="2" t="str">
        <f t="shared" si="218"/>
        <v/>
      </c>
      <c r="CK224" s="2" t="str">
        <f t="shared" si="219"/>
        <v/>
      </c>
    </row>
    <row r="225" spans="1:89" x14ac:dyDescent="0.25">
      <c r="B225" s="3" t="s">
        <v>14</v>
      </c>
      <c r="C225" s="3">
        <v>35</v>
      </c>
      <c r="D225" s="4">
        <v>41765</v>
      </c>
      <c r="E225" s="3">
        <v>2</v>
      </c>
      <c r="F225" s="4">
        <v>41793</v>
      </c>
      <c r="G225" s="4">
        <v>41809</v>
      </c>
      <c r="H225" s="5">
        <v>0.02</v>
      </c>
      <c r="I225" s="5">
        <v>0.15</v>
      </c>
      <c r="J225" s="5">
        <v>0.1</v>
      </c>
      <c r="K225" s="5">
        <v>0.01</v>
      </c>
      <c r="L225" s="3">
        <v>0.06</v>
      </c>
      <c r="M225" s="3" t="s">
        <v>13</v>
      </c>
      <c r="N225" s="3">
        <v>1</v>
      </c>
      <c r="P225" s="1" t="str">
        <f t="shared" si="198"/>
        <v/>
      </c>
      <c r="R225" s="5"/>
      <c r="S225" s="5"/>
      <c r="T225" s="5"/>
      <c r="U225" s="5"/>
      <c r="V225" s="5"/>
      <c r="X225" s="1" t="str">
        <f t="shared" si="220"/>
        <v/>
      </c>
      <c r="Z225" s="55" t="str">
        <f t="shared" si="200"/>
        <v/>
      </c>
      <c r="AA225" s="55" t="str">
        <f t="shared" si="201"/>
        <v/>
      </c>
      <c r="AB225" s="55" t="str">
        <f t="shared" si="202"/>
        <v/>
      </c>
      <c r="AC225" s="55" t="str">
        <f t="shared" si="203"/>
        <v/>
      </c>
      <c r="AD225" s="55" t="str">
        <f t="shared" si="204"/>
        <v/>
      </c>
      <c r="AG225" s="55" t="str">
        <f t="shared" si="233"/>
        <v/>
      </c>
      <c r="AH225" s="55" t="str">
        <f t="shared" si="233"/>
        <v/>
      </c>
      <c r="AI225" s="55" t="str">
        <f t="shared" si="233"/>
        <v/>
      </c>
      <c r="AL225" s="55" t="str">
        <f t="shared" si="221"/>
        <v/>
      </c>
      <c r="AM225" s="55" t="str">
        <f t="shared" si="221"/>
        <v/>
      </c>
      <c r="AN225" s="55" t="str">
        <f t="shared" si="221"/>
        <v/>
      </c>
      <c r="AQ225" s="2" t="str">
        <f t="shared" si="222"/>
        <v/>
      </c>
      <c r="AR225" s="2" t="str">
        <f t="shared" si="205"/>
        <v/>
      </c>
      <c r="AS225" s="2" t="str">
        <f t="shared" si="206"/>
        <v/>
      </c>
      <c r="AV225" s="55" t="str">
        <f t="shared" si="227"/>
        <v/>
      </c>
      <c r="AW225" s="55" t="str">
        <f t="shared" si="228"/>
        <v/>
      </c>
      <c r="AX225" s="55" t="str">
        <f t="shared" si="229"/>
        <v/>
      </c>
      <c r="AY225" s="55" t="str">
        <f t="shared" si="207"/>
        <v/>
      </c>
      <c r="AZ225" s="55" t="str">
        <f t="shared" si="230"/>
        <v/>
      </c>
      <c r="BA225" s="55" t="str">
        <f t="shared" si="208"/>
        <v/>
      </c>
      <c r="BE225" s="55" t="str">
        <f t="shared" si="209"/>
        <v/>
      </c>
      <c r="BF225" s="55" t="str">
        <f t="shared" si="210"/>
        <v/>
      </c>
      <c r="BG225" s="55" t="str">
        <f t="shared" si="211"/>
        <v/>
      </c>
      <c r="BL225" s="2" t="str">
        <f t="shared" si="237"/>
        <v/>
      </c>
      <c r="BM225" s="2" t="str">
        <f t="shared" si="237"/>
        <v/>
      </c>
      <c r="BN225" s="2" t="str">
        <f t="shared" si="237"/>
        <v/>
      </c>
      <c r="BO225" s="2" t="str">
        <f t="shared" si="237"/>
        <v/>
      </c>
      <c r="BP225" s="2" t="str">
        <f t="shared" si="237"/>
        <v/>
      </c>
      <c r="BS225" s="2" t="str">
        <f t="shared" si="238"/>
        <v/>
      </c>
      <c r="BT225" s="2" t="str">
        <f t="shared" si="238"/>
        <v/>
      </c>
      <c r="BU225" s="2" t="str">
        <f t="shared" si="238"/>
        <v/>
      </c>
      <c r="BV225" s="2" t="str">
        <f t="shared" si="238"/>
        <v/>
      </c>
      <c r="BW225" s="2" t="str">
        <f t="shared" si="238"/>
        <v/>
      </c>
      <c r="BZ225" s="2" t="str">
        <f t="shared" si="225"/>
        <v/>
      </c>
      <c r="CA225" s="2" t="str">
        <f t="shared" si="212"/>
        <v/>
      </c>
      <c r="CB225" s="2" t="str">
        <f t="shared" si="213"/>
        <v/>
      </c>
      <c r="CC225" s="2" t="str">
        <f t="shared" si="214"/>
        <v/>
      </c>
      <c r="CD225" s="2" t="str">
        <f t="shared" si="215"/>
        <v/>
      </c>
      <c r="CG225" s="2" t="str">
        <f t="shared" si="226"/>
        <v/>
      </c>
      <c r="CH225" s="2" t="str">
        <f t="shared" si="216"/>
        <v/>
      </c>
      <c r="CI225" s="2" t="str">
        <f t="shared" si="217"/>
        <v/>
      </c>
      <c r="CJ225" s="2" t="str">
        <f t="shared" si="218"/>
        <v/>
      </c>
      <c r="CK225" s="2" t="str">
        <f t="shared" si="219"/>
        <v/>
      </c>
    </row>
    <row r="226" spans="1:89" s="14" customFormat="1" ht="15.75" thickBot="1" x14ac:dyDescent="0.3">
      <c r="A226" s="9"/>
      <c r="B226" s="10" t="s">
        <v>28</v>
      </c>
      <c r="C226" s="10">
        <v>35</v>
      </c>
      <c r="D226" s="12">
        <v>41765</v>
      </c>
      <c r="E226" s="10">
        <v>2</v>
      </c>
      <c r="F226" s="12">
        <v>41793</v>
      </c>
      <c r="G226" s="12">
        <v>41809</v>
      </c>
      <c r="H226" s="13">
        <v>0.15</v>
      </c>
      <c r="I226" s="13">
        <v>0.15</v>
      </c>
      <c r="J226" s="13">
        <v>0.2</v>
      </c>
      <c r="K226" s="13">
        <v>0.2</v>
      </c>
      <c r="L226" s="10">
        <v>0.06</v>
      </c>
      <c r="M226" s="10" t="s">
        <v>13</v>
      </c>
      <c r="N226" s="10">
        <v>1</v>
      </c>
      <c r="P226" s="9">
        <f t="shared" si="198"/>
        <v>28</v>
      </c>
      <c r="R226" s="13">
        <f>AVERAGE(H224:H226)</f>
        <v>9.0000000000000011E-2</v>
      </c>
      <c r="S226" s="13">
        <f t="shared" ref="S226:V226" si="243">AVERAGE(I224:I226)</f>
        <v>0.23333333333333336</v>
      </c>
      <c r="T226" s="13">
        <f t="shared" si="243"/>
        <v>0.23333333333333331</v>
      </c>
      <c r="U226" s="13">
        <f t="shared" si="243"/>
        <v>8.666666666666667E-2</v>
      </c>
      <c r="V226" s="13">
        <f t="shared" si="243"/>
        <v>8.3333333333333329E-2</v>
      </c>
      <c r="X226" s="9">
        <f t="shared" si="220"/>
        <v>0</v>
      </c>
      <c r="Y226" s="45"/>
      <c r="Z226" s="56">
        <f t="shared" si="200"/>
        <v>9.0000000000000011E-2</v>
      </c>
      <c r="AA226" s="56">
        <f t="shared" si="201"/>
        <v>0.23333333333333336</v>
      </c>
      <c r="AB226" s="56">
        <f t="shared" si="202"/>
        <v>0.23333333333333331</v>
      </c>
      <c r="AC226" s="56">
        <f t="shared" si="203"/>
        <v>8.666666666666667E-2</v>
      </c>
      <c r="AD226" s="56">
        <f t="shared" si="204"/>
        <v>8.3333333333333329E-2</v>
      </c>
      <c r="AF226" s="73"/>
      <c r="AG226" s="56">
        <f t="shared" si="233"/>
        <v>0.23333333333333336</v>
      </c>
      <c r="AH226" s="56" t="str">
        <f t="shared" si="233"/>
        <v/>
      </c>
      <c r="AI226" s="56" t="str">
        <f t="shared" si="233"/>
        <v/>
      </c>
      <c r="AL226" s="56">
        <f t="shared" si="221"/>
        <v>8.3333333333333329E-2</v>
      </c>
      <c r="AM226" s="56" t="str">
        <f t="shared" si="221"/>
        <v/>
      </c>
      <c r="AN226" s="56" t="str">
        <f t="shared" si="221"/>
        <v/>
      </c>
      <c r="AQ226" s="14" t="str">
        <f t="shared" si="222"/>
        <v>ICPM</v>
      </c>
      <c r="AR226" s="14" t="str">
        <f t="shared" si="205"/>
        <v/>
      </c>
      <c r="AS226" s="14" t="str">
        <f t="shared" si="206"/>
        <v/>
      </c>
      <c r="AT226" s="82"/>
      <c r="AV226" s="56">
        <f t="shared" si="227"/>
        <v>0.23333333333333336</v>
      </c>
      <c r="AW226" s="56">
        <f t="shared" si="228"/>
        <v>8.3333333333333329E-2</v>
      </c>
      <c r="AX226" s="56">
        <f t="shared" si="229"/>
        <v>0.23333333333333336</v>
      </c>
      <c r="AY226" s="56">
        <f t="shared" si="207"/>
        <v>8.3333333333333329E-2</v>
      </c>
      <c r="AZ226" s="56" t="str">
        <f t="shared" si="230"/>
        <v/>
      </c>
      <c r="BA226" s="56" t="str">
        <f t="shared" si="208"/>
        <v/>
      </c>
      <c r="BE226" s="56">
        <f t="shared" si="209"/>
        <v>-0.15000000000000002</v>
      </c>
      <c r="BF226" s="56">
        <f t="shared" si="210"/>
        <v>-0.15000000000000002</v>
      </c>
      <c r="BG226" s="56" t="str">
        <f t="shared" si="211"/>
        <v/>
      </c>
      <c r="BI226" s="82"/>
      <c r="BL226" s="14" t="str">
        <f t="shared" si="237"/>
        <v/>
      </c>
      <c r="BM226" s="14">
        <f t="shared" si="237"/>
        <v>0.23333333333333336</v>
      </c>
      <c r="BN226" s="14" t="str">
        <f t="shared" si="237"/>
        <v/>
      </c>
      <c r="BO226" s="14" t="str">
        <f t="shared" si="237"/>
        <v/>
      </c>
      <c r="BP226" s="14" t="str">
        <f t="shared" si="237"/>
        <v/>
      </c>
      <c r="BS226" s="14">
        <f t="shared" si="238"/>
        <v>8.3333333333333329E-2</v>
      </c>
      <c r="BT226" s="14" t="str">
        <f t="shared" si="238"/>
        <v/>
      </c>
      <c r="BU226" s="14" t="str">
        <f t="shared" si="238"/>
        <v/>
      </c>
      <c r="BV226" s="14" t="str">
        <f t="shared" si="238"/>
        <v/>
      </c>
      <c r="BW226" s="14" t="str">
        <f t="shared" si="238"/>
        <v/>
      </c>
      <c r="BZ226" s="14" t="str">
        <f t="shared" si="225"/>
        <v/>
      </c>
      <c r="CA226" s="14">
        <f t="shared" si="212"/>
        <v>0</v>
      </c>
      <c r="CB226" s="14" t="str">
        <f t="shared" si="213"/>
        <v/>
      </c>
      <c r="CC226" s="14" t="str">
        <f t="shared" si="214"/>
        <v/>
      </c>
      <c r="CD226" s="14" t="str">
        <f t="shared" si="215"/>
        <v/>
      </c>
      <c r="CG226" s="14">
        <f t="shared" si="226"/>
        <v>0</v>
      </c>
      <c r="CH226" s="14" t="str">
        <f t="shared" si="216"/>
        <v/>
      </c>
      <c r="CI226" s="14" t="str">
        <f t="shared" si="217"/>
        <v/>
      </c>
      <c r="CJ226" s="14" t="str">
        <f t="shared" si="218"/>
        <v/>
      </c>
      <c r="CK226" s="14" t="str">
        <f t="shared" si="219"/>
        <v/>
      </c>
    </row>
    <row r="227" spans="1:89" x14ac:dyDescent="0.25">
      <c r="A227" s="1">
        <v>83</v>
      </c>
      <c r="B227" s="3" t="s">
        <v>29</v>
      </c>
      <c r="C227" s="3">
        <v>36</v>
      </c>
      <c r="D227" s="4">
        <v>41775</v>
      </c>
      <c r="E227" s="3">
        <v>3</v>
      </c>
      <c r="F227" s="4">
        <v>41793</v>
      </c>
      <c r="G227" s="4">
        <v>41809</v>
      </c>
      <c r="H227" s="5">
        <v>0.25</v>
      </c>
      <c r="I227" s="5">
        <v>0.3</v>
      </c>
      <c r="J227" s="5">
        <v>0.2</v>
      </c>
      <c r="K227" s="5">
        <v>0.2</v>
      </c>
      <c r="L227" s="3">
        <v>0.03</v>
      </c>
      <c r="M227" s="3" t="s">
        <v>13</v>
      </c>
      <c r="N227" s="3">
        <v>1</v>
      </c>
      <c r="P227" s="1" t="str">
        <f t="shared" si="198"/>
        <v/>
      </c>
      <c r="R227" s="5"/>
      <c r="S227" s="5"/>
      <c r="T227" s="5"/>
      <c r="U227" s="5"/>
      <c r="V227" s="5"/>
      <c r="X227" s="1" t="str">
        <f t="shared" si="220"/>
        <v/>
      </c>
      <c r="Z227" s="55" t="str">
        <f t="shared" si="200"/>
        <v/>
      </c>
      <c r="AA227" s="55" t="str">
        <f t="shared" si="201"/>
        <v/>
      </c>
      <c r="AB227" s="55" t="str">
        <f t="shared" si="202"/>
        <v/>
      </c>
      <c r="AC227" s="55" t="str">
        <f t="shared" si="203"/>
        <v/>
      </c>
      <c r="AD227" s="55" t="str">
        <f t="shared" si="204"/>
        <v/>
      </c>
      <c r="AG227" s="55" t="str">
        <f t="shared" ref="AG227:AI246" si="244">IF($S227="","",IF(AND($P227&gt;AG$2,$P227&lt;AG$3),$S227,""))</f>
        <v/>
      </c>
      <c r="AH227" s="55" t="str">
        <f t="shared" si="244"/>
        <v/>
      </c>
      <c r="AI227" s="55" t="str">
        <f t="shared" si="244"/>
        <v/>
      </c>
      <c r="AL227" s="55" t="str">
        <f t="shared" si="221"/>
        <v/>
      </c>
      <c r="AM227" s="55" t="str">
        <f t="shared" si="221"/>
        <v/>
      </c>
      <c r="AN227" s="55" t="str">
        <f t="shared" si="221"/>
        <v/>
      </c>
      <c r="AQ227" s="2" t="str">
        <f t="shared" si="222"/>
        <v/>
      </c>
      <c r="AR227" s="2" t="str">
        <f t="shared" si="205"/>
        <v/>
      </c>
      <c r="AS227" s="2" t="str">
        <f t="shared" si="206"/>
        <v/>
      </c>
      <c r="AV227" s="55" t="str">
        <f t="shared" si="227"/>
        <v/>
      </c>
      <c r="AW227" s="55" t="str">
        <f t="shared" si="228"/>
        <v/>
      </c>
      <c r="AX227" s="55" t="str">
        <f t="shared" si="229"/>
        <v/>
      </c>
      <c r="AY227" s="55" t="str">
        <f t="shared" si="207"/>
        <v/>
      </c>
      <c r="AZ227" s="55" t="str">
        <f t="shared" si="230"/>
        <v/>
      </c>
      <c r="BA227" s="55" t="str">
        <f t="shared" si="208"/>
        <v/>
      </c>
      <c r="BE227" s="55" t="str">
        <f t="shared" si="209"/>
        <v/>
      </c>
      <c r="BF227" s="55" t="str">
        <f t="shared" si="210"/>
        <v/>
      </c>
      <c r="BG227" s="55" t="str">
        <f t="shared" si="211"/>
        <v/>
      </c>
      <c r="BL227" s="2" t="str">
        <f t="shared" si="237"/>
        <v/>
      </c>
      <c r="BM227" s="2" t="str">
        <f t="shared" si="237"/>
        <v/>
      </c>
      <c r="BN227" s="2" t="str">
        <f t="shared" si="237"/>
        <v/>
      </c>
      <c r="BO227" s="2" t="str">
        <f t="shared" si="237"/>
        <v/>
      </c>
      <c r="BP227" s="2" t="str">
        <f t="shared" si="237"/>
        <v/>
      </c>
      <c r="BS227" s="2" t="str">
        <f t="shared" si="238"/>
        <v/>
      </c>
      <c r="BT227" s="2" t="str">
        <f t="shared" si="238"/>
        <v/>
      </c>
      <c r="BU227" s="2" t="str">
        <f t="shared" si="238"/>
        <v/>
      </c>
      <c r="BV227" s="2" t="str">
        <f t="shared" si="238"/>
        <v/>
      </c>
      <c r="BW227" s="2" t="str">
        <f t="shared" si="238"/>
        <v/>
      </c>
      <c r="BZ227" s="2" t="str">
        <f t="shared" si="225"/>
        <v/>
      </c>
      <c r="CA227" s="2" t="str">
        <f t="shared" si="212"/>
        <v/>
      </c>
      <c r="CB227" s="2" t="str">
        <f t="shared" si="213"/>
        <v/>
      </c>
      <c r="CC227" s="2" t="str">
        <f t="shared" si="214"/>
        <v/>
      </c>
      <c r="CD227" s="2" t="str">
        <f t="shared" si="215"/>
        <v/>
      </c>
      <c r="CG227" s="2" t="str">
        <f t="shared" si="226"/>
        <v/>
      </c>
      <c r="CH227" s="2" t="str">
        <f t="shared" si="216"/>
        <v/>
      </c>
      <c r="CI227" s="2" t="str">
        <f t="shared" si="217"/>
        <v/>
      </c>
      <c r="CJ227" s="2" t="str">
        <f t="shared" si="218"/>
        <v/>
      </c>
      <c r="CK227" s="2" t="str">
        <f t="shared" si="219"/>
        <v/>
      </c>
    </row>
    <row r="228" spans="1:89" x14ac:dyDescent="0.25">
      <c r="B228" s="3" t="s">
        <v>26</v>
      </c>
      <c r="C228" s="3">
        <v>36</v>
      </c>
      <c r="D228" s="4">
        <v>41775</v>
      </c>
      <c r="E228" s="3">
        <v>3</v>
      </c>
      <c r="F228" s="4">
        <v>41793</v>
      </c>
      <c r="G228" s="4">
        <v>41807</v>
      </c>
      <c r="H228" s="5">
        <v>0.35</v>
      </c>
      <c r="I228" s="5">
        <v>0.6</v>
      </c>
      <c r="J228" s="5">
        <v>0.55000000000000004</v>
      </c>
      <c r="K228" s="5">
        <v>0.3</v>
      </c>
      <c r="L228" s="3">
        <v>0.03</v>
      </c>
      <c r="M228" s="3" t="s">
        <v>13</v>
      </c>
      <c r="N228" s="3">
        <v>1</v>
      </c>
      <c r="P228" s="1" t="str">
        <f t="shared" si="198"/>
        <v/>
      </c>
      <c r="R228" s="5"/>
      <c r="S228" s="5"/>
      <c r="T228" s="5"/>
      <c r="U228" s="5"/>
      <c r="V228" s="5"/>
      <c r="X228" s="1" t="str">
        <f t="shared" si="220"/>
        <v/>
      </c>
      <c r="Z228" s="55" t="str">
        <f t="shared" si="200"/>
        <v/>
      </c>
      <c r="AA228" s="55" t="str">
        <f t="shared" si="201"/>
        <v/>
      </c>
      <c r="AB228" s="55" t="str">
        <f t="shared" si="202"/>
        <v/>
      </c>
      <c r="AC228" s="55" t="str">
        <f t="shared" si="203"/>
        <v/>
      </c>
      <c r="AD228" s="55" t="str">
        <f t="shared" si="204"/>
        <v/>
      </c>
      <c r="AG228" s="55" t="str">
        <f t="shared" si="244"/>
        <v/>
      </c>
      <c r="AH228" s="55" t="str">
        <f t="shared" si="244"/>
        <v/>
      </c>
      <c r="AI228" s="55" t="str">
        <f t="shared" si="244"/>
        <v/>
      </c>
      <c r="AL228" s="55" t="str">
        <f t="shared" si="221"/>
        <v/>
      </c>
      <c r="AM228" s="55" t="str">
        <f t="shared" si="221"/>
        <v/>
      </c>
      <c r="AN228" s="55" t="str">
        <f t="shared" si="221"/>
        <v/>
      </c>
      <c r="AQ228" s="2" t="str">
        <f t="shared" si="222"/>
        <v/>
      </c>
      <c r="AR228" s="2" t="str">
        <f t="shared" si="205"/>
        <v/>
      </c>
      <c r="AS228" s="2" t="str">
        <f t="shared" si="206"/>
        <v/>
      </c>
      <c r="AV228" s="55" t="str">
        <f t="shared" si="227"/>
        <v/>
      </c>
      <c r="AW228" s="55" t="str">
        <f t="shared" si="228"/>
        <v/>
      </c>
      <c r="AX228" s="55" t="str">
        <f t="shared" si="229"/>
        <v/>
      </c>
      <c r="AY228" s="55" t="str">
        <f t="shared" si="207"/>
        <v/>
      </c>
      <c r="AZ228" s="55" t="str">
        <f t="shared" si="230"/>
        <v/>
      </c>
      <c r="BA228" s="55" t="str">
        <f t="shared" si="208"/>
        <v/>
      </c>
      <c r="BE228" s="55" t="str">
        <f t="shared" si="209"/>
        <v/>
      </c>
      <c r="BF228" s="55" t="str">
        <f t="shared" si="210"/>
        <v/>
      </c>
      <c r="BG228" s="55" t="str">
        <f t="shared" si="211"/>
        <v/>
      </c>
      <c r="BL228" s="2" t="str">
        <f t="shared" si="237"/>
        <v/>
      </c>
      <c r="BM228" s="2" t="str">
        <f t="shared" si="237"/>
        <v/>
      </c>
      <c r="BN228" s="2" t="str">
        <f t="shared" si="237"/>
        <v/>
      </c>
      <c r="BO228" s="2" t="str">
        <f t="shared" si="237"/>
        <v/>
      </c>
      <c r="BP228" s="2" t="str">
        <f t="shared" si="237"/>
        <v/>
      </c>
      <c r="BS228" s="2" t="str">
        <f t="shared" si="238"/>
        <v/>
      </c>
      <c r="BT228" s="2" t="str">
        <f t="shared" si="238"/>
        <v/>
      </c>
      <c r="BU228" s="2" t="str">
        <f t="shared" si="238"/>
        <v/>
      </c>
      <c r="BV228" s="2" t="str">
        <f t="shared" si="238"/>
        <v/>
      </c>
      <c r="BW228" s="2" t="str">
        <f t="shared" si="238"/>
        <v/>
      </c>
      <c r="BZ228" s="2" t="str">
        <f t="shared" si="225"/>
        <v/>
      </c>
      <c r="CA228" s="2" t="str">
        <f t="shared" si="212"/>
        <v/>
      </c>
      <c r="CB228" s="2" t="str">
        <f t="shared" si="213"/>
        <v/>
      </c>
      <c r="CC228" s="2" t="str">
        <f t="shared" si="214"/>
        <v/>
      </c>
      <c r="CD228" s="2" t="str">
        <f t="shared" si="215"/>
        <v/>
      </c>
      <c r="CG228" s="2" t="str">
        <f t="shared" si="226"/>
        <v/>
      </c>
      <c r="CH228" s="2" t="str">
        <f t="shared" si="216"/>
        <v/>
      </c>
      <c r="CI228" s="2" t="str">
        <f t="shared" si="217"/>
        <v/>
      </c>
      <c r="CJ228" s="2" t="str">
        <f t="shared" si="218"/>
        <v/>
      </c>
      <c r="CK228" s="2" t="str">
        <f t="shared" si="219"/>
        <v/>
      </c>
    </row>
    <row r="229" spans="1:89" s="14" customFormat="1" ht="15.75" thickBot="1" x14ac:dyDescent="0.3">
      <c r="A229" s="9"/>
      <c r="B229" s="10" t="s">
        <v>28</v>
      </c>
      <c r="C229" s="10">
        <v>36</v>
      </c>
      <c r="D229" s="12">
        <v>41775</v>
      </c>
      <c r="E229" s="10">
        <v>3</v>
      </c>
      <c r="F229" s="12">
        <v>41793</v>
      </c>
      <c r="G229" s="12">
        <v>41809</v>
      </c>
      <c r="H229" s="13">
        <v>0.02</v>
      </c>
      <c r="I229" s="13">
        <v>0.3</v>
      </c>
      <c r="J229" s="13">
        <v>0.15</v>
      </c>
      <c r="K229" s="13">
        <v>0.01</v>
      </c>
      <c r="L229" s="10">
        <v>0.03</v>
      </c>
      <c r="M229" s="10" t="s">
        <v>13</v>
      </c>
      <c r="N229" s="10">
        <v>1</v>
      </c>
      <c r="P229" s="9">
        <f t="shared" si="198"/>
        <v>18</v>
      </c>
      <c r="R229" s="13">
        <f>AVERAGE(H227:H229)</f>
        <v>0.20666666666666667</v>
      </c>
      <c r="S229" s="13">
        <f t="shared" ref="S229:V229" si="245">AVERAGE(I227:I229)</f>
        <v>0.39999999999999997</v>
      </c>
      <c r="T229" s="13">
        <f t="shared" si="245"/>
        <v>0.3</v>
      </c>
      <c r="U229" s="13">
        <f t="shared" si="245"/>
        <v>0.17</v>
      </c>
      <c r="V229" s="13">
        <f t="shared" si="245"/>
        <v>0.03</v>
      </c>
      <c r="X229" s="9">
        <f t="shared" si="220"/>
        <v>0</v>
      </c>
      <c r="Y229" s="45"/>
      <c r="Z229" s="56">
        <f t="shared" si="200"/>
        <v>0.20666666666666667</v>
      </c>
      <c r="AA229" s="56">
        <f t="shared" si="201"/>
        <v>0.39999999999999997</v>
      </c>
      <c r="AB229" s="56">
        <f t="shared" si="202"/>
        <v>0.3</v>
      </c>
      <c r="AC229" s="56">
        <f t="shared" si="203"/>
        <v>0.17</v>
      </c>
      <c r="AD229" s="56">
        <f t="shared" si="204"/>
        <v>0.03</v>
      </c>
      <c r="AF229" s="73"/>
      <c r="AG229" s="56">
        <f t="shared" si="244"/>
        <v>0.39999999999999997</v>
      </c>
      <c r="AH229" s="56" t="str">
        <f t="shared" si="244"/>
        <v/>
      </c>
      <c r="AI229" s="56" t="str">
        <f t="shared" si="244"/>
        <v/>
      </c>
      <c r="AL229" s="56">
        <f t="shared" si="221"/>
        <v>0.03</v>
      </c>
      <c r="AM229" s="56" t="str">
        <f t="shared" si="221"/>
        <v/>
      </c>
      <c r="AN229" s="56" t="str">
        <f t="shared" si="221"/>
        <v/>
      </c>
      <c r="AQ229" s="14" t="str">
        <f t="shared" si="222"/>
        <v>ICPM</v>
      </c>
      <c r="AR229" s="14" t="str">
        <f t="shared" si="205"/>
        <v/>
      </c>
      <c r="AS229" s="14" t="str">
        <f t="shared" si="206"/>
        <v/>
      </c>
      <c r="AT229" s="82"/>
      <c r="AV229" s="56">
        <f t="shared" si="227"/>
        <v>0.39999999999999997</v>
      </c>
      <c r="AW229" s="56">
        <f t="shared" si="228"/>
        <v>0.03</v>
      </c>
      <c r="AX229" s="56">
        <f t="shared" si="229"/>
        <v>0.39999999999999997</v>
      </c>
      <c r="AY229" s="56">
        <f t="shared" si="207"/>
        <v>0.03</v>
      </c>
      <c r="AZ229" s="56" t="str">
        <f t="shared" si="230"/>
        <v/>
      </c>
      <c r="BA229" s="56" t="str">
        <f t="shared" si="208"/>
        <v/>
      </c>
      <c r="BE229" s="56">
        <f t="shared" si="209"/>
        <v>-0.37</v>
      </c>
      <c r="BF229" s="56">
        <f t="shared" si="210"/>
        <v>-0.37</v>
      </c>
      <c r="BG229" s="56" t="str">
        <f t="shared" si="211"/>
        <v/>
      </c>
      <c r="BI229" s="82"/>
      <c r="BL229" s="14" t="str">
        <f t="shared" ref="BL229:BP244" si="246">IF($S229="","",IF(AND($S229&gt;=BL$2,$S229&lt;=BL$3),$S229,""))</f>
        <v/>
      </c>
      <c r="BM229" s="14" t="str">
        <f t="shared" si="246"/>
        <v/>
      </c>
      <c r="BN229" s="14">
        <f t="shared" si="246"/>
        <v>0.39999999999999997</v>
      </c>
      <c r="BO229" s="14" t="str">
        <f t="shared" si="246"/>
        <v/>
      </c>
      <c r="BP229" s="14" t="str">
        <f t="shared" si="246"/>
        <v/>
      </c>
      <c r="BS229" s="14">
        <f t="shared" ref="BS229:BW244" si="247">IF($V229="","",IF(AND($V229&gt;=BS$2,$V229&lt;=BS$3),$V229,""))</f>
        <v>0.03</v>
      </c>
      <c r="BT229" s="14" t="str">
        <f t="shared" si="247"/>
        <v/>
      </c>
      <c r="BU229" s="14" t="str">
        <f t="shared" si="247"/>
        <v/>
      </c>
      <c r="BV229" s="14" t="str">
        <f t="shared" si="247"/>
        <v/>
      </c>
      <c r="BW229" s="14" t="str">
        <f t="shared" si="247"/>
        <v/>
      </c>
      <c r="BZ229" s="14" t="str">
        <f t="shared" si="225"/>
        <v/>
      </c>
      <c r="CA229" s="14" t="str">
        <f t="shared" si="212"/>
        <v/>
      </c>
      <c r="CB229" s="14">
        <f t="shared" si="213"/>
        <v>0</v>
      </c>
      <c r="CC229" s="14" t="str">
        <f t="shared" si="214"/>
        <v/>
      </c>
      <c r="CD229" s="14" t="str">
        <f t="shared" si="215"/>
        <v/>
      </c>
      <c r="CG229" s="14">
        <f t="shared" si="226"/>
        <v>0</v>
      </c>
      <c r="CH229" s="14" t="str">
        <f t="shared" si="216"/>
        <v/>
      </c>
      <c r="CI229" s="14" t="str">
        <f t="shared" si="217"/>
        <v/>
      </c>
      <c r="CJ229" s="14" t="str">
        <f t="shared" si="218"/>
        <v/>
      </c>
      <c r="CK229" s="14" t="str">
        <f t="shared" si="219"/>
        <v/>
      </c>
    </row>
    <row r="230" spans="1:89" x14ac:dyDescent="0.25">
      <c r="A230" s="1">
        <v>84</v>
      </c>
      <c r="B230" s="3" t="s">
        <v>29</v>
      </c>
      <c r="C230" s="3">
        <v>37</v>
      </c>
      <c r="D230" s="4">
        <v>41775</v>
      </c>
      <c r="E230" s="3">
        <v>2</v>
      </c>
      <c r="F230" s="4">
        <v>41793</v>
      </c>
      <c r="G230" s="4">
        <v>41809</v>
      </c>
      <c r="H230" s="5">
        <v>0.05</v>
      </c>
      <c r="I230" s="5">
        <v>0.25</v>
      </c>
      <c r="J230" s="5">
        <v>0.15</v>
      </c>
      <c r="K230" s="5">
        <v>0.1</v>
      </c>
      <c r="L230" s="3">
        <v>0.09</v>
      </c>
      <c r="M230" s="3" t="s">
        <v>13</v>
      </c>
      <c r="N230" s="3">
        <v>1</v>
      </c>
      <c r="P230" s="1" t="str">
        <f t="shared" si="198"/>
        <v/>
      </c>
      <c r="R230" s="5"/>
      <c r="S230" s="5"/>
      <c r="T230" s="5"/>
      <c r="U230" s="5"/>
      <c r="V230" s="5"/>
      <c r="X230" s="1" t="str">
        <f t="shared" si="220"/>
        <v/>
      </c>
      <c r="Z230" s="55" t="str">
        <f t="shared" si="200"/>
        <v/>
      </c>
      <c r="AA230" s="55" t="str">
        <f t="shared" si="201"/>
        <v/>
      </c>
      <c r="AB230" s="55" t="str">
        <f t="shared" si="202"/>
        <v/>
      </c>
      <c r="AC230" s="55" t="str">
        <f t="shared" si="203"/>
        <v/>
      </c>
      <c r="AD230" s="55" t="str">
        <f t="shared" si="204"/>
        <v/>
      </c>
      <c r="AG230" s="55" t="str">
        <f t="shared" si="244"/>
        <v/>
      </c>
      <c r="AH230" s="55" t="str">
        <f t="shared" si="244"/>
        <v/>
      </c>
      <c r="AI230" s="55" t="str">
        <f t="shared" si="244"/>
        <v/>
      </c>
      <c r="AL230" s="55" t="str">
        <f t="shared" si="221"/>
        <v/>
      </c>
      <c r="AM230" s="55" t="str">
        <f t="shared" si="221"/>
        <v/>
      </c>
      <c r="AN230" s="55" t="str">
        <f t="shared" si="221"/>
        <v/>
      </c>
      <c r="AQ230" s="2" t="str">
        <f t="shared" si="222"/>
        <v/>
      </c>
      <c r="AR230" s="2" t="str">
        <f t="shared" si="205"/>
        <v/>
      </c>
      <c r="AS230" s="2" t="str">
        <f t="shared" si="206"/>
        <v/>
      </c>
      <c r="AV230" s="55" t="str">
        <f t="shared" si="227"/>
        <v/>
      </c>
      <c r="AW230" s="55" t="str">
        <f t="shared" si="228"/>
        <v/>
      </c>
      <c r="AX230" s="55" t="str">
        <f t="shared" si="229"/>
        <v/>
      </c>
      <c r="AY230" s="55" t="str">
        <f t="shared" si="207"/>
        <v/>
      </c>
      <c r="AZ230" s="55" t="str">
        <f t="shared" si="230"/>
        <v/>
      </c>
      <c r="BA230" s="55" t="str">
        <f t="shared" si="208"/>
        <v/>
      </c>
      <c r="BE230" s="55" t="str">
        <f t="shared" si="209"/>
        <v/>
      </c>
      <c r="BF230" s="55" t="str">
        <f t="shared" si="210"/>
        <v/>
      </c>
      <c r="BG230" s="55" t="str">
        <f t="shared" si="211"/>
        <v/>
      </c>
      <c r="BL230" s="2" t="str">
        <f t="shared" si="246"/>
        <v/>
      </c>
      <c r="BM230" s="2" t="str">
        <f t="shared" si="246"/>
        <v/>
      </c>
      <c r="BN230" s="2" t="str">
        <f t="shared" si="246"/>
        <v/>
      </c>
      <c r="BO230" s="2" t="str">
        <f t="shared" si="246"/>
        <v/>
      </c>
      <c r="BP230" s="2" t="str">
        <f t="shared" si="246"/>
        <v/>
      </c>
      <c r="BS230" s="2" t="str">
        <f t="shared" si="247"/>
        <v/>
      </c>
      <c r="BT230" s="2" t="str">
        <f t="shared" si="247"/>
        <v/>
      </c>
      <c r="BU230" s="2" t="str">
        <f t="shared" si="247"/>
        <v/>
      </c>
      <c r="BV230" s="2" t="str">
        <f t="shared" si="247"/>
        <v/>
      </c>
      <c r="BW230" s="2" t="str">
        <f t="shared" si="247"/>
        <v/>
      </c>
      <c r="BZ230" s="2" t="str">
        <f t="shared" si="225"/>
        <v/>
      </c>
      <c r="CA230" s="2" t="str">
        <f t="shared" si="212"/>
        <v/>
      </c>
      <c r="CB230" s="2" t="str">
        <f t="shared" si="213"/>
        <v/>
      </c>
      <c r="CC230" s="2" t="str">
        <f t="shared" si="214"/>
        <v/>
      </c>
      <c r="CD230" s="2" t="str">
        <f t="shared" si="215"/>
        <v/>
      </c>
      <c r="CG230" s="2" t="str">
        <f t="shared" si="226"/>
        <v/>
      </c>
      <c r="CH230" s="2" t="str">
        <f t="shared" si="216"/>
        <v/>
      </c>
      <c r="CI230" s="2" t="str">
        <f t="shared" si="217"/>
        <v/>
      </c>
      <c r="CJ230" s="2" t="str">
        <f t="shared" si="218"/>
        <v/>
      </c>
      <c r="CK230" s="2" t="str">
        <f t="shared" si="219"/>
        <v/>
      </c>
    </row>
    <row r="231" spans="1:89" x14ac:dyDescent="0.25">
      <c r="B231" s="3" t="s">
        <v>26</v>
      </c>
      <c r="C231" s="3">
        <v>37</v>
      </c>
      <c r="D231" s="4">
        <v>41775</v>
      </c>
      <c r="E231" s="3">
        <v>2</v>
      </c>
      <c r="F231" s="4">
        <v>41793</v>
      </c>
      <c r="G231" s="4">
        <v>41807</v>
      </c>
      <c r="H231" s="5">
        <v>0.4</v>
      </c>
      <c r="I231" s="5">
        <v>0.5</v>
      </c>
      <c r="J231" s="5">
        <v>0.5</v>
      </c>
      <c r="K231" s="5">
        <v>0.65</v>
      </c>
      <c r="L231" s="3">
        <v>0.11</v>
      </c>
      <c r="M231" s="3" t="s">
        <v>13</v>
      </c>
      <c r="N231" s="3">
        <v>1</v>
      </c>
      <c r="P231" s="1" t="str">
        <f t="shared" si="198"/>
        <v/>
      </c>
      <c r="R231" s="5"/>
      <c r="S231" s="5"/>
      <c r="T231" s="5"/>
      <c r="U231" s="5"/>
      <c r="V231" s="5"/>
      <c r="X231" s="1" t="str">
        <f t="shared" si="220"/>
        <v/>
      </c>
      <c r="Z231" s="55" t="str">
        <f t="shared" si="200"/>
        <v/>
      </c>
      <c r="AA231" s="55" t="str">
        <f t="shared" si="201"/>
        <v/>
      </c>
      <c r="AB231" s="55" t="str">
        <f t="shared" si="202"/>
        <v/>
      </c>
      <c r="AC231" s="55" t="str">
        <f t="shared" si="203"/>
        <v/>
      </c>
      <c r="AD231" s="55" t="str">
        <f t="shared" si="204"/>
        <v/>
      </c>
      <c r="AG231" s="55" t="str">
        <f t="shared" si="244"/>
        <v/>
      </c>
      <c r="AH231" s="55" t="str">
        <f t="shared" si="244"/>
        <v/>
      </c>
      <c r="AI231" s="55" t="str">
        <f t="shared" si="244"/>
        <v/>
      </c>
      <c r="AL231" s="55" t="str">
        <f t="shared" si="221"/>
        <v/>
      </c>
      <c r="AM231" s="55" t="str">
        <f t="shared" si="221"/>
        <v/>
      </c>
      <c r="AN231" s="55" t="str">
        <f t="shared" si="221"/>
        <v/>
      </c>
      <c r="AQ231" s="2" t="str">
        <f t="shared" si="222"/>
        <v/>
      </c>
      <c r="AR231" s="2" t="str">
        <f t="shared" si="205"/>
        <v/>
      </c>
      <c r="AS231" s="2" t="str">
        <f t="shared" si="206"/>
        <v/>
      </c>
      <c r="AV231" s="55" t="str">
        <f t="shared" si="227"/>
        <v/>
      </c>
      <c r="AW231" s="55" t="str">
        <f t="shared" si="228"/>
        <v/>
      </c>
      <c r="AX231" s="55" t="str">
        <f t="shared" si="229"/>
        <v/>
      </c>
      <c r="AY231" s="55" t="str">
        <f t="shared" si="207"/>
        <v/>
      </c>
      <c r="AZ231" s="55" t="str">
        <f t="shared" si="230"/>
        <v/>
      </c>
      <c r="BA231" s="55" t="str">
        <f t="shared" si="208"/>
        <v/>
      </c>
      <c r="BE231" s="55" t="str">
        <f t="shared" si="209"/>
        <v/>
      </c>
      <c r="BF231" s="55" t="str">
        <f t="shared" si="210"/>
        <v/>
      </c>
      <c r="BG231" s="55" t="str">
        <f t="shared" si="211"/>
        <v/>
      </c>
      <c r="BL231" s="2" t="str">
        <f t="shared" si="246"/>
        <v/>
      </c>
      <c r="BM231" s="2" t="str">
        <f t="shared" si="246"/>
        <v/>
      </c>
      <c r="BN231" s="2" t="str">
        <f t="shared" si="246"/>
        <v/>
      </c>
      <c r="BO231" s="2" t="str">
        <f t="shared" si="246"/>
        <v/>
      </c>
      <c r="BP231" s="2" t="str">
        <f t="shared" si="246"/>
        <v/>
      </c>
      <c r="BS231" s="2" t="str">
        <f t="shared" si="247"/>
        <v/>
      </c>
      <c r="BT231" s="2" t="str">
        <f t="shared" si="247"/>
        <v/>
      </c>
      <c r="BU231" s="2" t="str">
        <f t="shared" si="247"/>
        <v/>
      </c>
      <c r="BV231" s="2" t="str">
        <f t="shared" si="247"/>
        <v/>
      </c>
      <c r="BW231" s="2" t="str">
        <f t="shared" si="247"/>
        <v/>
      </c>
      <c r="BZ231" s="2" t="str">
        <f t="shared" si="225"/>
        <v/>
      </c>
      <c r="CA231" s="2" t="str">
        <f t="shared" si="212"/>
        <v/>
      </c>
      <c r="CB231" s="2" t="str">
        <f t="shared" si="213"/>
        <v/>
      </c>
      <c r="CC231" s="2" t="str">
        <f t="shared" si="214"/>
        <v/>
      </c>
      <c r="CD231" s="2" t="str">
        <f t="shared" si="215"/>
        <v/>
      </c>
      <c r="CG231" s="2" t="str">
        <f t="shared" si="226"/>
        <v/>
      </c>
      <c r="CH231" s="2" t="str">
        <f t="shared" si="216"/>
        <v/>
      </c>
      <c r="CI231" s="2" t="str">
        <f t="shared" si="217"/>
        <v/>
      </c>
      <c r="CJ231" s="2" t="str">
        <f t="shared" si="218"/>
        <v/>
      </c>
      <c r="CK231" s="2" t="str">
        <f t="shared" si="219"/>
        <v/>
      </c>
    </row>
    <row r="232" spans="1:89" s="14" customFormat="1" ht="15.75" thickBot="1" x14ac:dyDescent="0.3">
      <c r="A232" s="9"/>
      <c r="B232" s="10" t="s">
        <v>28</v>
      </c>
      <c r="C232" s="10">
        <v>37</v>
      </c>
      <c r="D232" s="12">
        <v>41775</v>
      </c>
      <c r="E232" s="10">
        <v>2</v>
      </c>
      <c r="F232" s="12">
        <v>41793</v>
      </c>
      <c r="G232" s="12">
        <v>41809</v>
      </c>
      <c r="H232" s="13">
        <v>0.03</v>
      </c>
      <c r="I232" s="13">
        <v>0.2</v>
      </c>
      <c r="J232" s="13">
        <v>0.15</v>
      </c>
      <c r="K232" s="13">
        <v>0.15</v>
      </c>
      <c r="L232" s="10">
        <v>0.09</v>
      </c>
      <c r="M232" s="10" t="s">
        <v>13</v>
      </c>
      <c r="N232" s="10">
        <v>1</v>
      </c>
      <c r="P232" s="9">
        <f t="shared" si="198"/>
        <v>18</v>
      </c>
      <c r="R232" s="13">
        <f>AVERAGE(H230:H232)</f>
        <v>0.16</v>
      </c>
      <c r="S232" s="13">
        <f t="shared" ref="S232:V232" si="248">AVERAGE(I230:I232)</f>
        <v>0.31666666666666665</v>
      </c>
      <c r="T232" s="13">
        <f t="shared" si="248"/>
        <v>0.26666666666666666</v>
      </c>
      <c r="U232" s="13">
        <f t="shared" si="248"/>
        <v>0.3</v>
      </c>
      <c r="V232" s="13">
        <f t="shared" si="248"/>
        <v>9.6666666666666679E-2</v>
      </c>
      <c r="X232" s="9">
        <f t="shared" si="220"/>
        <v>0</v>
      </c>
      <c r="Y232" s="45"/>
      <c r="Z232" s="56">
        <f t="shared" si="200"/>
        <v>0.16</v>
      </c>
      <c r="AA232" s="56">
        <f t="shared" si="201"/>
        <v>0.31666666666666665</v>
      </c>
      <c r="AB232" s="56">
        <f t="shared" si="202"/>
        <v>0.26666666666666666</v>
      </c>
      <c r="AC232" s="56">
        <f t="shared" si="203"/>
        <v>0.3</v>
      </c>
      <c r="AD232" s="56">
        <f t="shared" si="204"/>
        <v>9.6666666666666679E-2</v>
      </c>
      <c r="AF232" s="73"/>
      <c r="AG232" s="56">
        <f t="shared" si="244"/>
        <v>0.31666666666666665</v>
      </c>
      <c r="AH232" s="56" t="str">
        <f t="shared" si="244"/>
        <v/>
      </c>
      <c r="AI232" s="56" t="str">
        <f t="shared" si="244"/>
        <v/>
      </c>
      <c r="AL232" s="56">
        <f t="shared" si="221"/>
        <v>9.6666666666666679E-2</v>
      </c>
      <c r="AM232" s="56" t="str">
        <f t="shared" si="221"/>
        <v/>
      </c>
      <c r="AN232" s="56" t="str">
        <f t="shared" si="221"/>
        <v/>
      </c>
      <c r="AQ232" s="14" t="str">
        <f t="shared" si="222"/>
        <v>ICPM</v>
      </c>
      <c r="AR232" s="14" t="str">
        <f t="shared" si="205"/>
        <v/>
      </c>
      <c r="AS232" s="14" t="str">
        <f t="shared" si="206"/>
        <v/>
      </c>
      <c r="AT232" s="82"/>
      <c r="AV232" s="56">
        <f t="shared" si="227"/>
        <v>0.31666666666666665</v>
      </c>
      <c r="AW232" s="56">
        <f t="shared" si="228"/>
        <v>9.6666666666666679E-2</v>
      </c>
      <c r="AX232" s="56">
        <f t="shared" si="229"/>
        <v>0.31666666666666665</v>
      </c>
      <c r="AY232" s="56">
        <f t="shared" si="207"/>
        <v>9.6666666666666679E-2</v>
      </c>
      <c r="AZ232" s="56" t="str">
        <f t="shared" si="230"/>
        <v/>
      </c>
      <c r="BA232" s="56" t="str">
        <f t="shared" si="208"/>
        <v/>
      </c>
      <c r="BE232" s="56">
        <f t="shared" si="209"/>
        <v>-0.21999999999999997</v>
      </c>
      <c r="BF232" s="56">
        <f t="shared" si="210"/>
        <v>-0.21999999999999997</v>
      </c>
      <c r="BG232" s="56" t="str">
        <f t="shared" si="211"/>
        <v/>
      </c>
      <c r="BI232" s="82"/>
      <c r="BL232" s="14" t="str">
        <f t="shared" si="246"/>
        <v/>
      </c>
      <c r="BM232" s="14">
        <f t="shared" si="246"/>
        <v>0.31666666666666665</v>
      </c>
      <c r="BN232" s="14" t="str">
        <f t="shared" si="246"/>
        <v/>
      </c>
      <c r="BO232" s="14" t="str">
        <f t="shared" si="246"/>
        <v/>
      </c>
      <c r="BP232" s="14" t="str">
        <f t="shared" si="246"/>
        <v/>
      </c>
      <c r="BS232" s="14">
        <f t="shared" si="247"/>
        <v>9.6666666666666679E-2</v>
      </c>
      <c r="BT232" s="14" t="str">
        <f t="shared" si="247"/>
        <v/>
      </c>
      <c r="BU232" s="14" t="str">
        <f t="shared" si="247"/>
        <v/>
      </c>
      <c r="BV232" s="14" t="str">
        <f t="shared" si="247"/>
        <v/>
      </c>
      <c r="BW232" s="14" t="str">
        <f t="shared" si="247"/>
        <v/>
      </c>
      <c r="BZ232" s="14" t="str">
        <f t="shared" si="225"/>
        <v/>
      </c>
      <c r="CA232" s="14">
        <f t="shared" si="212"/>
        <v>0</v>
      </c>
      <c r="CB232" s="14" t="str">
        <f t="shared" si="213"/>
        <v/>
      </c>
      <c r="CC232" s="14" t="str">
        <f t="shared" si="214"/>
        <v/>
      </c>
      <c r="CD232" s="14" t="str">
        <f t="shared" si="215"/>
        <v/>
      </c>
      <c r="CG232" s="14">
        <f t="shared" si="226"/>
        <v>0</v>
      </c>
      <c r="CH232" s="14" t="str">
        <f t="shared" si="216"/>
        <v/>
      </c>
      <c r="CI232" s="14" t="str">
        <f t="shared" si="217"/>
        <v/>
      </c>
      <c r="CJ232" s="14" t="str">
        <f t="shared" si="218"/>
        <v/>
      </c>
      <c r="CK232" s="14" t="str">
        <f t="shared" si="219"/>
        <v/>
      </c>
    </row>
    <row r="233" spans="1:89" x14ac:dyDescent="0.25">
      <c r="A233" s="1">
        <v>85</v>
      </c>
      <c r="B233" s="3" t="s">
        <v>12</v>
      </c>
      <c r="C233" s="3">
        <v>38</v>
      </c>
      <c r="D233" s="4">
        <v>41746</v>
      </c>
      <c r="E233" s="3">
        <v>1</v>
      </c>
      <c r="F233" s="4">
        <v>41793</v>
      </c>
      <c r="G233" s="4">
        <v>41796</v>
      </c>
      <c r="H233" s="5">
        <v>0.2</v>
      </c>
      <c r="I233" s="5">
        <v>0.8</v>
      </c>
      <c r="J233" s="5">
        <v>0.8</v>
      </c>
      <c r="K233" s="5">
        <v>0.75</v>
      </c>
      <c r="L233" s="3">
        <v>0.28000000000000003</v>
      </c>
      <c r="M233" s="3" t="s">
        <v>13</v>
      </c>
      <c r="N233" s="3">
        <v>1</v>
      </c>
      <c r="P233" s="1" t="str">
        <f t="shared" si="198"/>
        <v/>
      </c>
      <c r="R233" s="5"/>
      <c r="S233" s="5"/>
      <c r="T233" s="5"/>
      <c r="U233" s="5"/>
      <c r="V233" s="5"/>
      <c r="X233" s="1" t="str">
        <f t="shared" si="220"/>
        <v/>
      </c>
      <c r="Z233" s="55" t="str">
        <f t="shared" si="200"/>
        <v/>
      </c>
      <c r="AA233" s="55" t="str">
        <f t="shared" si="201"/>
        <v/>
      </c>
      <c r="AB233" s="55" t="str">
        <f t="shared" si="202"/>
        <v/>
      </c>
      <c r="AC233" s="55" t="str">
        <f t="shared" si="203"/>
        <v/>
      </c>
      <c r="AD233" s="55" t="str">
        <f t="shared" si="204"/>
        <v/>
      </c>
      <c r="AG233" s="55" t="str">
        <f t="shared" si="244"/>
        <v/>
      </c>
      <c r="AH233" s="55" t="str">
        <f t="shared" si="244"/>
        <v/>
      </c>
      <c r="AI233" s="55" t="str">
        <f t="shared" si="244"/>
        <v/>
      </c>
      <c r="AL233" s="55" t="str">
        <f t="shared" si="221"/>
        <v/>
      </c>
      <c r="AM233" s="55" t="str">
        <f t="shared" si="221"/>
        <v/>
      </c>
      <c r="AN233" s="55" t="str">
        <f t="shared" si="221"/>
        <v/>
      </c>
      <c r="AQ233" s="2" t="str">
        <f t="shared" si="222"/>
        <v/>
      </c>
      <c r="AR233" s="2" t="str">
        <f t="shared" si="205"/>
        <v/>
      </c>
      <c r="AS233" s="2" t="str">
        <f t="shared" si="206"/>
        <v/>
      </c>
      <c r="AV233" s="55" t="str">
        <f t="shared" si="227"/>
        <v/>
      </c>
      <c r="AW233" s="55" t="str">
        <f t="shared" si="228"/>
        <v/>
      </c>
      <c r="AX233" s="55" t="str">
        <f t="shared" si="229"/>
        <v/>
      </c>
      <c r="AY233" s="55" t="str">
        <f t="shared" si="207"/>
        <v/>
      </c>
      <c r="AZ233" s="55" t="str">
        <f t="shared" si="230"/>
        <v/>
      </c>
      <c r="BA233" s="55" t="str">
        <f t="shared" si="208"/>
        <v/>
      </c>
      <c r="BE233" s="55" t="str">
        <f t="shared" si="209"/>
        <v/>
      </c>
      <c r="BF233" s="55" t="str">
        <f t="shared" si="210"/>
        <v/>
      </c>
      <c r="BG233" s="55" t="str">
        <f t="shared" si="211"/>
        <v/>
      </c>
      <c r="BL233" s="2" t="str">
        <f t="shared" si="246"/>
        <v/>
      </c>
      <c r="BM233" s="2" t="str">
        <f t="shared" si="246"/>
        <v/>
      </c>
      <c r="BN233" s="2" t="str">
        <f t="shared" si="246"/>
        <v/>
      </c>
      <c r="BO233" s="2" t="str">
        <f t="shared" si="246"/>
        <v/>
      </c>
      <c r="BP233" s="2" t="str">
        <f t="shared" si="246"/>
        <v/>
      </c>
      <c r="BS233" s="2" t="str">
        <f t="shared" si="247"/>
        <v/>
      </c>
      <c r="BT233" s="2" t="str">
        <f t="shared" si="247"/>
        <v/>
      </c>
      <c r="BU233" s="2" t="str">
        <f t="shared" si="247"/>
        <v/>
      </c>
      <c r="BV233" s="2" t="str">
        <f t="shared" si="247"/>
        <v/>
      </c>
      <c r="BW233" s="2" t="str">
        <f t="shared" si="247"/>
        <v/>
      </c>
      <c r="BZ233" s="2" t="str">
        <f t="shared" si="225"/>
        <v/>
      </c>
      <c r="CA233" s="2" t="str">
        <f t="shared" si="212"/>
        <v/>
      </c>
      <c r="CB233" s="2" t="str">
        <f t="shared" si="213"/>
        <v/>
      </c>
      <c r="CC233" s="2" t="str">
        <f t="shared" si="214"/>
        <v/>
      </c>
      <c r="CD233" s="2" t="str">
        <f t="shared" si="215"/>
        <v/>
      </c>
      <c r="CG233" s="2" t="str">
        <f t="shared" si="226"/>
        <v/>
      </c>
      <c r="CH233" s="2" t="str">
        <f t="shared" si="216"/>
        <v/>
      </c>
      <c r="CI233" s="2" t="str">
        <f t="shared" si="217"/>
        <v/>
      </c>
      <c r="CJ233" s="2" t="str">
        <f t="shared" si="218"/>
        <v/>
      </c>
      <c r="CK233" s="2" t="str">
        <f t="shared" si="219"/>
        <v/>
      </c>
    </row>
    <row r="234" spans="1:89" x14ac:dyDescent="0.25">
      <c r="B234" s="3" t="s">
        <v>14</v>
      </c>
      <c r="C234" s="3">
        <v>38</v>
      </c>
      <c r="D234" s="4">
        <v>41746</v>
      </c>
      <c r="E234" s="3">
        <v>1</v>
      </c>
      <c r="F234" s="4">
        <v>41793</v>
      </c>
      <c r="G234" s="4">
        <v>41809</v>
      </c>
      <c r="H234" s="5">
        <v>0.3</v>
      </c>
      <c r="I234" s="5">
        <v>0.75</v>
      </c>
      <c r="J234" s="5">
        <v>0.75</v>
      </c>
      <c r="K234" s="5">
        <v>0.75</v>
      </c>
      <c r="L234" s="3">
        <v>7.0000000000000007E-2</v>
      </c>
      <c r="M234" s="3" t="s">
        <v>13</v>
      </c>
      <c r="N234" s="3">
        <v>1</v>
      </c>
      <c r="P234" s="1" t="str">
        <f t="shared" si="198"/>
        <v/>
      </c>
      <c r="R234" s="5"/>
      <c r="S234" s="5"/>
      <c r="T234" s="5"/>
      <c r="U234" s="5"/>
      <c r="V234" s="5"/>
      <c r="X234" s="1" t="str">
        <f t="shared" si="220"/>
        <v/>
      </c>
      <c r="Z234" s="55" t="str">
        <f t="shared" si="200"/>
        <v/>
      </c>
      <c r="AA234" s="55" t="str">
        <f t="shared" si="201"/>
        <v/>
      </c>
      <c r="AB234" s="55" t="str">
        <f t="shared" si="202"/>
        <v/>
      </c>
      <c r="AC234" s="55" t="str">
        <f t="shared" si="203"/>
        <v/>
      </c>
      <c r="AD234" s="55" t="str">
        <f t="shared" si="204"/>
        <v/>
      </c>
      <c r="AG234" s="55" t="str">
        <f t="shared" si="244"/>
        <v/>
      </c>
      <c r="AH234" s="55" t="str">
        <f t="shared" si="244"/>
        <v/>
      </c>
      <c r="AI234" s="55" t="str">
        <f t="shared" si="244"/>
        <v/>
      </c>
      <c r="AL234" s="55" t="str">
        <f t="shared" si="221"/>
        <v/>
      </c>
      <c r="AM234" s="55" t="str">
        <f t="shared" si="221"/>
        <v/>
      </c>
      <c r="AN234" s="55" t="str">
        <f t="shared" si="221"/>
        <v/>
      </c>
      <c r="AQ234" s="2" t="str">
        <f t="shared" si="222"/>
        <v/>
      </c>
      <c r="AR234" s="2" t="str">
        <f t="shared" si="205"/>
        <v/>
      </c>
      <c r="AS234" s="2" t="str">
        <f t="shared" si="206"/>
        <v/>
      </c>
      <c r="AV234" s="55" t="str">
        <f t="shared" si="227"/>
        <v/>
      </c>
      <c r="AW234" s="55" t="str">
        <f t="shared" si="228"/>
        <v/>
      </c>
      <c r="AX234" s="55" t="str">
        <f t="shared" si="229"/>
        <v/>
      </c>
      <c r="AY234" s="55" t="str">
        <f t="shared" si="207"/>
        <v/>
      </c>
      <c r="AZ234" s="55" t="str">
        <f t="shared" si="230"/>
        <v/>
      </c>
      <c r="BA234" s="55" t="str">
        <f t="shared" si="208"/>
        <v/>
      </c>
      <c r="BE234" s="55" t="str">
        <f t="shared" si="209"/>
        <v/>
      </c>
      <c r="BF234" s="55" t="str">
        <f t="shared" si="210"/>
        <v/>
      </c>
      <c r="BG234" s="55" t="str">
        <f t="shared" si="211"/>
        <v/>
      </c>
      <c r="BL234" s="2" t="str">
        <f t="shared" si="246"/>
        <v/>
      </c>
      <c r="BM234" s="2" t="str">
        <f t="shared" si="246"/>
        <v/>
      </c>
      <c r="BN234" s="2" t="str">
        <f t="shared" si="246"/>
        <v/>
      </c>
      <c r="BO234" s="2" t="str">
        <f t="shared" si="246"/>
        <v/>
      </c>
      <c r="BP234" s="2" t="str">
        <f t="shared" si="246"/>
        <v/>
      </c>
      <c r="BS234" s="2" t="str">
        <f t="shared" si="247"/>
        <v/>
      </c>
      <c r="BT234" s="2" t="str">
        <f t="shared" si="247"/>
        <v/>
      </c>
      <c r="BU234" s="2" t="str">
        <f t="shared" si="247"/>
        <v/>
      </c>
      <c r="BV234" s="2" t="str">
        <f t="shared" si="247"/>
        <v/>
      </c>
      <c r="BW234" s="2" t="str">
        <f t="shared" si="247"/>
        <v/>
      </c>
      <c r="BZ234" s="2" t="str">
        <f t="shared" si="225"/>
        <v/>
      </c>
      <c r="CA234" s="2" t="str">
        <f t="shared" si="212"/>
        <v/>
      </c>
      <c r="CB234" s="2" t="str">
        <f t="shared" si="213"/>
        <v/>
      </c>
      <c r="CC234" s="2" t="str">
        <f t="shared" si="214"/>
        <v/>
      </c>
      <c r="CD234" s="2" t="str">
        <f t="shared" si="215"/>
        <v/>
      </c>
      <c r="CG234" s="2" t="str">
        <f t="shared" si="226"/>
        <v/>
      </c>
      <c r="CH234" s="2" t="str">
        <f t="shared" si="216"/>
        <v/>
      </c>
      <c r="CI234" s="2" t="str">
        <f t="shared" si="217"/>
        <v/>
      </c>
      <c r="CJ234" s="2" t="str">
        <f t="shared" si="218"/>
        <v/>
      </c>
      <c r="CK234" s="2" t="str">
        <f t="shared" si="219"/>
        <v/>
      </c>
    </row>
    <row r="235" spans="1:89" s="14" customFormat="1" ht="15.75" thickBot="1" x14ac:dyDescent="0.3">
      <c r="A235" s="9"/>
      <c r="B235" s="10" t="s">
        <v>28</v>
      </c>
      <c r="C235" s="10">
        <v>38</v>
      </c>
      <c r="D235" s="12">
        <v>41746</v>
      </c>
      <c r="E235" s="10">
        <v>1</v>
      </c>
      <c r="F235" s="12">
        <v>41793</v>
      </c>
      <c r="G235" s="12">
        <v>41809</v>
      </c>
      <c r="H235" s="13">
        <v>0.25</v>
      </c>
      <c r="I235" s="13">
        <v>0.85</v>
      </c>
      <c r="J235" s="13">
        <v>0.05</v>
      </c>
      <c r="K235" s="13">
        <v>0.05</v>
      </c>
      <c r="L235" s="10">
        <v>7.0000000000000007E-2</v>
      </c>
      <c r="M235" s="10" t="s">
        <v>13</v>
      </c>
      <c r="N235" s="10">
        <v>1</v>
      </c>
      <c r="P235" s="9">
        <f t="shared" si="198"/>
        <v>47</v>
      </c>
      <c r="R235" s="13">
        <f>AVERAGE(H233:H235)</f>
        <v>0.25</v>
      </c>
      <c r="S235" s="13">
        <f t="shared" ref="S235:V235" si="249">AVERAGE(I233:I235)</f>
        <v>0.79999999999999993</v>
      </c>
      <c r="T235" s="13">
        <f t="shared" si="249"/>
        <v>0.53333333333333333</v>
      </c>
      <c r="U235" s="13">
        <f t="shared" si="249"/>
        <v>0.51666666666666672</v>
      </c>
      <c r="V235" s="13">
        <f t="shared" si="249"/>
        <v>0.14000000000000001</v>
      </c>
      <c r="X235" s="9">
        <f t="shared" si="220"/>
        <v>0</v>
      </c>
      <c r="Y235" s="45"/>
      <c r="Z235" s="56">
        <f t="shared" si="200"/>
        <v>0.25</v>
      </c>
      <c r="AA235" s="56">
        <f t="shared" si="201"/>
        <v>0.79999999999999993</v>
      </c>
      <c r="AB235" s="56">
        <f t="shared" si="202"/>
        <v>0.53333333333333333</v>
      </c>
      <c r="AC235" s="56">
        <f t="shared" si="203"/>
        <v>0.51666666666666672</v>
      </c>
      <c r="AD235" s="56">
        <f t="shared" si="204"/>
        <v>0.14000000000000001</v>
      </c>
      <c r="AF235" s="73"/>
      <c r="AG235" s="56" t="str">
        <f t="shared" si="244"/>
        <v/>
      </c>
      <c r="AH235" s="56">
        <f t="shared" si="244"/>
        <v>0.79999999999999993</v>
      </c>
      <c r="AI235" s="56" t="str">
        <f t="shared" si="244"/>
        <v/>
      </c>
      <c r="AL235" s="56" t="str">
        <f t="shared" si="221"/>
        <v/>
      </c>
      <c r="AM235" s="56">
        <f t="shared" si="221"/>
        <v>0.14000000000000001</v>
      </c>
      <c r="AN235" s="56" t="str">
        <f t="shared" si="221"/>
        <v/>
      </c>
      <c r="AQ235" s="14" t="str">
        <f t="shared" si="222"/>
        <v/>
      </c>
      <c r="AR235" s="14" t="str">
        <f t="shared" si="205"/>
        <v>ICPM</v>
      </c>
      <c r="AS235" s="14" t="str">
        <f t="shared" si="206"/>
        <v/>
      </c>
      <c r="AT235" s="82"/>
      <c r="AV235" s="56">
        <f t="shared" si="227"/>
        <v>0.79999999999999993</v>
      </c>
      <c r="AW235" s="56">
        <f t="shared" si="228"/>
        <v>0.14000000000000001</v>
      </c>
      <c r="AX235" s="56">
        <f t="shared" si="229"/>
        <v>0.79999999999999993</v>
      </c>
      <c r="AY235" s="56">
        <f t="shared" si="207"/>
        <v>0.14000000000000001</v>
      </c>
      <c r="AZ235" s="56" t="str">
        <f t="shared" si="230"/>
        <v/>
      </c>
      <c r="BA235" s="56" t="str">
        <f t="shared" si="208"/>
        <v/>
      </c>
      <c r="BE235" s="56">
        <f t="shared" si="209"/>
        <v>-0.65999999999999992</v>
      </c>
      <c r="BF235" s="56">
        <f t="shared" si="210"/>
        <v>-0.65999999999999992</v>
      </c>
      <c r="BG235" s="56" t="str">
        <f t="shared" si="211"/>
        <v/>
      </c>
      <c r="BI235" s="82"/>
      <c r="BL235" s="14" t="str">
        <f t="shared" si="246"/>
        <v/>
      </c>
      <c r="BM235" s="14" t="str">
        <f t="shared" si="246"/>
        <v/>
      </c>
      <c r="BN235" s="14" t="str">
        <f t="shared" si="246"/>
        <v/>
      </c>
      <c r="BO235" s="14">
        <f t="shared" si="246"/>
        <v>0.79999999999999993</v>
      </c>
      <c r="BP235" s="14" t="str">
        <f t="shared" si="246"/>
        <v/>
      </c>
      <c r="BS235" s="14">
        <f t="shared" si="247"/>
        <v>0.14000000000000001</v>
      </c>
      <c r="BT235" s="14" t="str">
        <f t="shared" si="247"/>
        <v/>
      </c>
      <c r="BU235" s="14" t="str">
        <f t="shared" si="247"/>
        <v/>
      </c>
      <c r="BV235" s="14" t="str">
        <f t="shared" si="247"/>
        <v/>
      </c>
      <c r="BW235" s="14" t="str">
        <f t="shared" si="247"/>
        <v/>
      </c>
      <c r="BZ235" s="14" t="str">
        <f t="shared" si="225"/>
        <v/>
      </c>
      <c r="CA235" s="14" t="str">
        <f t="shared" si="212"/>
        <v/>
      </c>
      <c r="CB235" s="14" t="str">
        <f t="shared" si="213"/>
        <v/>
      </c>
      <c r="CC235" s="14">
        <f t="shared" si="214"/>
        <v>0</v>
      </c>
      <c r="CD235" s="14" t="str">
        <f t="shared" si="215"/>
        <v/>
      </c>
      <c r="CG235" s="14">
        <f t="shared" si="226"/>
        <v>0</v>
      </c>
      <c r="CH235" s="14" t="str">
        <f t="shared" si="216"/>
        <v/>
      </c>
      <c r="CI235" s="14" t="str">
        <f t="shared" si="217"/>
        <v/>
      </c>
      <c r="CJ235" s="14" t="str">
        <f t="shared" si="218"/>
        <v/>
      </c>
      <c r="CK235" s="14" t="str">
        <f t="shared" si="219"/>
        <v/>
      </c>
    </row>
    <row r="236" spans="1:89" s="52" customFormat="1" ht="15.75" thickBot="1" x14ac:dyDescent="0.3">
      <c r="A236" s="47">
        <v>86</v>
      </c>
      <c r="B236" s="48" t="s">
        <v>12</v>
      </c>
      <c r="C236" s="48">
        <v>39</v>
      </c>
      <c r="D236" s="50">
        <v>41758</v>
      </c>
      <c r="E236" s="48">
        <v>1</v>
      </c>
      <c r="F236" s="50">
        <v>41799</v>
      </c>
      <c r="G236" s="50">
        <v>41802</v>
      </c>
      <c r="H236" s="51">
        <v>0.3</v>
      </c>
      <c r="I236" s="51">
        <v>0.7</v>
      </c>
      <c r="J236" s="51">
        <v>0.8</v>
      </c>
      <c r="K236" s="51">
        <v>0.8</v>
      </c>
      <c r="L236" s="48">
        <v>0.92</v>
      </c>
      <c r="M236" s="48" t="s">
        <v>16</v>
      </c>
      <c r="N236" s="48">
        <v>1</v>
      </c>
      <c r="P236" s="47">
        <f t="shared" si="198"/>
        <v>41</v>
      </c>
      <c r="R236" s="51">
        <f>H236</f>
        <v>0.3</v>
      </c>
      <c r="S236" s="51">
        <f t="shared" ref="S236:V237" si="250">I236</f>
        <v>0.7</v>
      </c>
      <c r="T236" s="51">
        <f t="shared" si="250"/>
        <v>0.8</v>
      </c>
      <c r="U236" s="51">
        <f t="shared" si="250"/>
        <v>0.8</v>
      </c>
      <c r="V236" s="51">
        <f t="shared" si="250"/>
        <v>0.92</v>
      </c>
      <c r="X236" s="47">
        <f t="shared" si="220"/>
        <v>1</v>
      </c>
      <c r="Y236" s="68"/>
      <c r="Z236" s="61">
        <f t="shared" si="200"/>
        <v>0.7</v>
      </c>
      <c r="AA236" s="61">
        <f t="shared" si="201"/>
        <v>0.30000000000000004</v>
      </c>
      <c r="AB236" s="61">
        <f t="shared" si="202"/>
        <v>0.19999999999999996</v>
      </c>
      <c r="AC236" s="61">
        <f t="shared" si="203"/>
        <v>0.19999999999999996</v>
      </c>
      <c r="AD236" s="61">
        <f t="shared" si="204"/>
        <v>7.999999999999996E-2</v>
      </c>
      <c r="AF236" s="78"/>
      <c r="AG236" s="61" t="str">
        <f t="shared" si="244"/>
        <v/>
      </c>
      <c r="AH236" s="61">
        <f t="shared" si="244"/>
        <v>0.7</v>
      </c>
      <c r="AI236" s="61" t="str">
        <f t="shared" si="244"/>
        <v/>
      </c>
      <c r="AL236" s="61" t="str">
        <f t="shared" si="221"/>
        <v/>
      </c>
      <c r="AM236" s="61">
        <f t="shared" si="221"/>
        <v>0.92</v>
      </c>
      <c r="AN236" s="61" t="str">
        <f t="shared" si="221"/>
        <v/>
      </c>
      <c r="AQ236" s="52" t="str">
        <f t="shared" si="222"/>
        <v/>
      </c>
      <c r="AR236" s="52" t="str">
        <f t="shared" si="205"/>
        <v>Imput</v>
      </c>
      <c r="AS236" s="52" t="str">
        <f t="shared" si="206"/>
        <v/>
      </c>
      <c r="AT236" s="87"/>
      <c r="AV236" s="61">
        <f t="shared" si="227"/>
        <v>0.30000000000000004</v>
      </c>
      <c r="AW236" s="61">
        <f t="shared" si="228"/>
        <v>7.999999999999996E-2</v>
      </c>
      <c r="AX236" s="61">
        <f t="shared" si="229"/>
        <v>0.30000000000000004</v>
      </c>
      <c r="AY236" s="61">
        <f t="shared" si="207"/>
        <v>7.999999999999996E-2</v>
      </c>
      <c r="AZ236" s="61" t="str">
        <f t="shared" si="230"/>
        <v/>
      </c>
      <c r="BA236" s="61" t="str">
        <f t="shared" si="208"/>
        <v/>
      </c>
      <c r="BE236" s="61">
        <f t="shared" si="209"/>
        <v>-0.22000000000000008</v>
      </c>
      <c r="BF236" s="61">
        <f t="shared" si="210"/>
        <v>-0.22000000000000008</v>
      </c>
      <c r="BG236" s="61" t="str">
        <f t="shared" si="211"/>
        <v/>
      </c>
      <c r="BI236" s="87"/>
      <c r="BL236" s="52" t="str">
        <f t="shared" si="246"/>
        <v/>
      </c>
      <c r="BM236" s="52" t="str">
        <f t="shared" si="246"/>
        <v/>
      </c>
      <c r="BN236" s="52" t="str">
        <f t="shared" si="246"/>
        <v/>
      </c>
      <c r="BO236" s="52">
        <f t="shared" si="246"/>
        <v>0.7</v>
      </c>
      <c r="BP236" s="52" t="str">
        <f t="shared" si="246"/>
        <v/>
      </c>
      <c r="BS236" s="52" t="str">
        <f t="shared" si="247"/>
        <v/>
      </c>
      <c r="BT236" s="52" t="str">
        <f t="shared" si="247"/>
        <v/>
      </c>
      <c r="BU236" s="52" t="str">
        <f t="shared" si="247"/>
        <v/>
      </c>
      <c r="BV236" s="52" t="str">
        <f t="shared" si="247"/>
        <v/>
      </c>
      <c r="BW236" s="52">
        <f t="shared" si="247"/>
        <v>0.92</v>
      </c>
      <c r="BZ236" s="52" t="str">
        <f t="shared" si="225"/>
        <v/>
      </c>
      <c r="CA236" s="52" t="str">
        <f t="shared" si="212"/>
        <v/>
      </c>
      <c r="CB236" s="52" t="str">
        <f t="shared" si="213"/>
        <v/>
      </c>
      <c r="CC236" s="52">
        <f t="shared" si="214"/>
        <v>1</v>
      </c>
      <c r="CD236" s="52" t="str">
        <f t="shared" si="215"/>
        <v/>
      </c>
      <c r="CG236" s="52" t="str">
        <f t="shared" si="226"/>
        <v/>
      </c>
      <c r="CH236" s="52" t="str">
        <f t="shared" si="216"/>
        <v/>
      </c>
      <c r="CI236" s="52" t="str">
        <f t="shared" si="217"/>
        <v/>
      </c>
      <c r="CJ236" s="52" t="str">
        <f t="shared" si="218"/>
        <v/>
      </c>
      <c r="CK236" s="52">
        <f t="shared" si="219"/>
        <v>1</v>
      </c>
    </row>
    <row r="237" spans="1:89" s="14" customFormat="1" ht="15.75" thickBot="1" x14ac:dyDescent="0.3">
      <c r="A237" s="9">
        <v>87</v>
      </c>
      <c r="B237" s="10" t="s">
        <v>12</v>
      </c>
      <c r="C237" s="10">
        <v>39</v>
      </c>
      <c r="D237" s="12">
        <v>41758</v>
      </c>
      <c r="E237" s="10">
        <v>2</v>
      </c>
      <c r="F237" s="12">
        <v>41799</v>
      </c>
      <c r="G237" s="12">
        <v>41802</v>
      </c>
      <c r="H237" s="13">
        <v>0.9</v>
      </c>
      <c r="I237" s="13">
        <v>0.95</v>
      </c>
      <c r="J237" s="13">
        <v>0.95</v>
      </c>
      <c r="K237" s="13">
        <v>0.95</v>
      </c>
      <c r="L237" s="10">
        <v>0.93</v>
      </c>
      <c r="M237" s="10" t="s">
        <v>16</v>
      </c>
      <c r="N237" s="10">
        <v>0</v>
      </c>
      <c r="P237" s="9">
        <f t="shared" si="198"/>
        <v>41</v>
      </c>
      <c r="R237" s="13">
        <f>H237</f>
        <v>0.9</v>
      </c>
      <c r="S237" s="13">
        <f t="shared" si="250"/>
        <v>0.95</v>
      </c>
      <c r="T237" s="13">
        <f t="shared" si="250"/>
        <v>0.95</v>
      </c>
      <c r="U237" s="13">
        <f t="shared" si="250"/>
        <v>0.95</v>
      </c>
      <c r="V237" s="13">
        <f t="shared" si="250"/>
        <v>0.93</v>
      </c>
      <c r="X237" s="9">
        <f t="shared" si="220"/>
        <v>1</v>
      </c>
      <c r="Y237" s="45"/>
      <c r="Z237" s="56">
        <f t="shared" si="200"/>
        <v>9.9999999999999978E-2</v>
      </c>
      <c r="AA237" s="56">
        <f t="shared" si="201"/>
        <v>5.0000000000000044E-2</v>
      </c>
      <c r="AB237" s="56">
        <f t="shared" si="202"/>
        <v>5.0000000000000044E-2</v>
      </c>
      <c r="AC237" s="56">
        <f t="shared" si="203"/>
        <v>5.0000000000000044E-2</v>
      </c>
      <c r="AD237" s="56">
        <f t="shared" si="204"/>
        <v>6.9999999999999951E-2</v>
      </c>
      <c r="AF237" s="73"/>
      <c r="AG237" s="56" t="str">
        <f t="shared" si="244"/>
        <v/>
      </c>
      <c r="AH237" s="56">
        <f t="shared" si="244"/>
        <v>0.95</v>
      </c>
      <c r="AI237" s="56" t="str">
        <f t="shared" si="244"/>
        <v/>
      </c>
      <c r="AL237" s="56" t="str">
        <f t="shared" si="221"/>
        <v/>
      </c>
      <c r="AM237" s="56">
        <f t="shared" si="221"/>
        <v>0.93</v>
      </c>
      <c r="AN237" s="56" t="str">
        <f t="shared" si="221"/>
        <v/>
      </c>
      <c r="AQ237" s="14" t="str">
        <f t="shared" si="222"/>
        <v/>
      </c>
      <c r="AR237" s="14" t="str">
        <f t="shared" si="205"/>
        <v>ICPM</v>
      </c>
      <c r="AS237" s="14" t="str">
        <f t="shared" si="206"/>
        <v/>
      </c>
      <c r="AT237" s="82"/>
      <c r="AV237" s="56">
        <f t="shared" si="227"/>
        <v>5.0000000000000044E-2</v>
      </c>
      <c r="AW237" s="56">
        <f t="shared" si="228"/>
        <v>6.9999999999999951E-2</v>
      </c>
      <c r="AX237" s="56" t="str">
        <f t="shared" si="229"/>
        <v/>
      </c>
      <c r="AY237" s="56" t="str">
        <f t="shared" si="207"/>
        <v/>
      </c>
      <c r="AZ237" s="56">
        <f t="shared" si="230"/>
        <v>5.0000000000000044E-2</v>
      </c>
      <c r="BA237" s="56">
        <f t="shared" si="208"/>
        <v>6.9999999999999951E-2</v>
      </c>
      <c r="BE237" s="56">
        <f t="shared" si="209"/>
        <v>1.9999999999999907E-2</v>
      </c>
      <c r="BF237" s="56" t="str">
        <f t="shared" si="210"/>
        <v/>
      </c>
      <c r="BG237" s="56">
        <f t="shared" si="211"/>
        <v>1.9999999999999907E-2</v>
      </c>
      <c r="BI237" s="82"/>
      <c r="BL237" s="14" t="str">
        <f t="shared" si="246"/>
        <v/>
      </c>
      <c r="BM237" s="14" t="str">
        <f t="shared" si="246"/>
        <v/>
      </c>
      <c r="BN237" s="14" t="str">
        <f t="shared" si="246"/>
        <v/>
      </c>
      <c r="BO237" s="14" t="str">
        <f t="shared" si="246"/>
        <v/>
      </c>
      <c r="BP237" s="14">
        <f t="shared" si="246"/>
        <v>0.95</v>
      </c>
      <c r="BS237" s="14" t="str">
        <f t="shared" si="247"/>
        <v/>
      </c>
      <c r="BT237" s="14" t="str">
        <f t="shared" si="247"/>
        <v/>
      </c>
      <c r="BU237" s="14" t="str">
        <f t="shared" si="247"/>
        <v/>
      </c>
      <c r="BV237" s="14" t="str">
        <f t="shared" si="247"/>
        <v/>
      </c>
      <c r="BW237" s="14">
        <f t="shared" si="247"/>
        <v>0.93</v>
      </c>
      <c r="BZ237" s="14" t="str">
        <f t="shared" si="225"/>
        <v/>
      </c>
      <c r="CA237" s="14" t="str">
        <f t="shared" si="212"/>
        <v/>
      </c>
      <c r="CB237" s="14" t="str">
        <f t="shared" si="213"/>
        <v/>
      </c>
      <c r="CC237" s="14" t="str">
        <f t="shared" si="214"/>
        <v/>
      </c>
      <c r="CD237" s="14">
        <f t="shared" si="215"/>
        <v>1</v>
      </c>
      <c r="CG237" s="14" t="str">
        <f t="shared" si="226"/>
        <v/>
      </c>
      <c r="CH237" s="14" t="str">
        <f t="shared" si="216"/>
        <v/>
      </c>
      <c r="CI237" s="14" t="str">
        <f t="shared" si="217"/>
        <v/>
      </c>
      <c r="CJ237" s="14" t="str">
        <f t="shared" si="218"/>
        <v/>
      </c>
      <c r="CK237" s="14">
        <f t="shared" si="219"/>
        <v>1</v>
      </c>
    </row>
    <row r="238" spans="1:89" x14ac:dyDescent="0.25">
      <c r="A238" s="1">
        <v>88</v>
      </c>
      <c r="B238" s="3" t="s">
        <v>12</v>
      </c>
      <c r="C238" s="3">
        <v>40</v>
      </c>
      <c r="D238" s="4">
        <v>41781</v>
      </c>
      <c r="E238" s="3">
        <v>1</v>
      </c>
      <c r="F238" s="4">
        <v>41799</v>
      </c>
      <c r="G238" s="4">
        <v>41802</v>
      </c>
      <c r="H238" s="5">
        <v>0.2</v>
      </c>
      <c r="I238" s="5">
        <v>0.5</v>
      </c>
      <c r="J238" s="5">
        <v>0.5</v>
      </c>
      <c r="K238" s="5">
        <v>0.5</v>
      </c>
      <c r="L238" s="3">
        <v>0.25</v>
      </c>
      <c r="M238" s="3" t="s">
        <v>13</v>
      </c>
      <c r="N238" s="3">
        <v>1</v>
      </c>
      <c r="P238" s="1" t="str">
        <f t="shared" si="198"/>
        <v/>
      </c>
      <c r="R238" s="5"/>
      <c r="S238" s="5"/>
      <c r="T238" s="5"/>
      <c r="U238" s="5"/>
      <c r="V238" s="5"/>
      <c r="X238" s="1" t="str">
        <f t="shared" si="220"/>
        <v/>
      </c>
      <c r="Z238" s="55" t="str">
        <f t="shared" si="200"/>
        <v/>
      </c>
      <c r="AA238" s="55" t="str">
        <f t="shared" si="201"/>
        <v/>
      </c>
      <c r="AB238" s="55" t="str">
        <f t="shared" si="202"/>
        <v/>
      </c>
      <c r="AC238" s="55" t="str">
        <f t="shared" si="203"/>
        <v/>
      </c>
      <c r="AD238" s="55" t="str">
        <f t="shared" si="204"/>
        <v/>
      </c>
      <c r="AG238" s="55" t="str">
        <f t="shared" si="244"/>
        <v/>
      </c>
      <c r="AH238" s="55" t="str">
        <f t="shared" si="244"/>
        <v/>
      </c>
      <c r="AI238" s="55" t="str">
        <f t="shared" si="244"/>
        <v/>
      </c>
      <c r="AL238" s="55" t="str">
        <f t="shared" si="221"/>
        <v/>
      </c>
      <c r="AM238" s="55" t="str">
        <f t="shared" si="221"/>
        <v/>
      </c>
      <c r="AN238" s="55" t="str">
        <f t="shared" si="221"/>
        <v/>
      </c>
      <c r="AQ238" s="2" t="str">
        <f t="shared" si="222"/>
        <v/>
      </c>
      <c r="AR238" s="2" t="str">
        <f t="shared" si="205"/>
        <v/>
      </c>
      <c r="AS238" s="2" t="str">
        <f t="shared" si="206"/>
        <v/>
      </c>
      <c r="AV238" s="55" t="str">
        <f t="shared" si="227"/>
        <v/>
      </c>
      <c r="AW238" s="55" t="str">
        <f t="shared" si="228"/>
        <v/>
      </c>
      <c r="AX238" s="55" t="str">
        <f t="shared" si="229"/>
        <v/>
      </c>
      <c r="AY238" s="55" t="str">
        <f t="shared" si="207"/>
        <v/>
      </c>
      <c r="AZ238" s="55" t="str">
        <f t="shared" si="230"/>
        <v/>
      </c>
      <c r="BA238" s="55" t="str">
        <f t="shared" si="208"/>
        <v/>
      </c>
      <c r="BE238" s="55" t="str">
        <f t="shared" si="209"/>
        <v/>
      </c>
      <c r="BF238" s="55" t="str">
        <f t="shared" si="210"/>
        <v/>
      </c>
      <c r="BG238" s="55" t="str">
        <f t="shared" si="211"/>
        <v/>
      </c>
      <c r="BL238" s="2" t="str">
        <f t="shared" si="246"/>
        <v/>
      </c>
      <c r="BM238" s="2" t="str">
        <f t="shared" si="246"/>
        <v/>
      </c>
      <c r="BN238" s="2" t="str">
        <f t="shared" si="246"/>
        <v/>
      </c>
      <c r="BO238" s="2" t="str">
        <f t="shared" si="246"/>
        <v/>
      </c>
      <c r="BP238" s="2" t="str">
        <f t="shared" si="246"/>
        <v/>
      </c>
      <c r="BS238" s="2" t="str">
        <f t="shared" si="247"/>
        <v/>
      </c>
      <c r="BT238" s="2" t="str">
        <f t="shared" si="247"/>
        <v/>
      </c>
      <c r="BU238" s="2" t="str">
        <f t="shared" si="247"/>
        <v/>
      </c>
      <c r="BV238" s="2" t="str">
        <f t="shared" si="247"/>
        <v/>
      </c>
      <c r="BW238" s="2" t="str">
        <f t="shared" si="247"/>
        <v/>
      </c>
      <c r="BZ238" s="2" t="str">
        <f t="shared" si="225"/>
        <v/>
      </c>
      <c r="CA238" s="2" t="str">
        <f t="shared" si="212"/>
        <v/>
      </c>
      <c r="CB238" s="2" t="str">
        <f t="shared" si="213"/>
        <v/>
      </c>
      <c r="CC238" s="2" t="str">
        <f t="shared" si="214"/>
        <v/>
      </c>
      <c r="CD238" s="2" t="str">
        <f t="shared" si="215"/>
        <v/>
      </c>
      <c r="CG238" s="2" t="str">
        <f t="shared" si="226"/>
        <v/>
      </c>
      <c r="CH238" s="2" t="str">
        <f t="shared" si="216"/>
        <v/>
      </c>
      <c r="CI238" s="2" t="str">
        <f t="shared" si="217"/>
        <v/>
      </c>
      <c r="CJ238" s="2" t="str">
        <f t="shared" si="218"/>
        <v/>
      </c>
      <c r="CK238" s="2" t="str">
        <f t="shared" si="219"/>
        <v/>
      </c>
    </row>
    <row r="239" spans="1:89" s="21" customFormat="1" x14ac:dyDescent="0.25">
      <c r="A239" s="16"/>
      <c r="B239" s="17" t="s">
        <v>26</v>
      </c>
      <c r="C239" s="17">
        <v>40</v>
      </c>
      <c r="D239" s="19">
        <v>41781</v>
      </c>
      <c r="E239" s="17">
        <v>1</v>
      </c>
      <c r="F239" s="19">
        <v>41799</v>
      </c>
      <c r="G239" s="19">
        <v>41813</v>
      </c>
      <c r="H239" s="20">
        <v>0.65</v>
      </c>
      <c r="I239" s="20">
        <v>0.75</v>
      </c>
      <c r="J239" s="20">
        <v>0.65</v>
      </c>
      <c r="K239" s="20">
        <v>0.2</v>
      </c>
      <c r="L239" s="17">
        <v>0.16</v>
      </c>
      <c r="M239" s="17" t="s">
        <v>13</v>
      </c>
      <c r="N239" s="17">
        <v>1</v>
      </c>
      <c r="P239" s="16">
        <f t="shared" si="198"/>
        <v>18</v>
      </c>
      <c r="R239" s="20">
        <f>AVERAGE(H238:H239)</f>
        <v>0.42500000000000004</v>
      </c>
      <c r="S239" s="20">
        <f t="shared" ref="S239:V239" si="251">AVERAGE(I238:I239)</f>
        <v>0.625</v>
      </c>
      <c r="T239" s="20">
        <f t="shared" si="251"/>
        <v>0.57499999999999996</v>
      </c>
      <c r="U239" s="20">
        <f t="shared" si="251"/>
        <v>0.35</v>
      </c>
      <c r="V239" s="20">
        <f t="shared" si="251"/>
        <v>0.20500000000000002</v>
      </c>
      <c r="X239" s="16">
        <f t="shared" si="220"/>
        <v>0</v>
      </c>
      <c r="Y239" s="65"/>
      <c r="Z239" s="54">
        <f t="shared" si="200"/>
        <v>0.42500000000000004</v>
      </c>
      <c r="AA239" s="54">
        <f t="shared" si="201"/>
        <v>0.625</v>
      </c>
      <c r="AB239" s="54">
        <f t="shared" si="202"/>
        <v>0.57499999999999996</v>
      </c>
      <c r="AC239" s="54">
        <f t="shared" si="203"/>
        <v>0.35</v>
      </c>
      <c r="AD239" s="54">
        <f t="shared" si="204"/>
        <v>0.20500000000000002</v>
      </c>
      <c r="AF239" s="71"/>
      <c r="AG239" s="54">
        <f t="shared" si="244"/>
        <v>0.625</v>
      </c>
      <c r="AH239" s="54" t="str">
        <f t="shared" si="244"/>
        <v/>
      </c>
      <c r="AI239" s="54" t="str">
        <f t="shared" si="244"/>
        <v/>
      </c>
      <c r="AL239" s="54">
        <f t="shared" si="221"/>
        <v>0.20500000000000002</v>
      </c>
      <c r="AM239" s="54" t="str">
        <f t="shared" si="221"/>
        <v/>
      </c>
      <c r="AN239" s="54" t="str">
        <f t="shared" si="221"/>
        <v/>
      </c>
      <c r="AQ239" s="21" t="str">
        <f t="shared" si="222"/>
        <v>ICPM</v>
      </c>
      <c r="AR239" s="21" t="str">
        <f t="shared" si="205"/>
        <v/>
      </c>
      <c r="AS239" s="21" t="str">
        <f t="shared" si="206"/>
        <v/>
      </c>
      <c r="AT239" s="81"/>
      <c r="AV239" s="54">
        <f t="shared" si="227"/>
        <v>0.625</v>
      </c>
      <c r="AW239" s="54">
        <f t="shared" si="228"/>
        <v>0.20500000000000002</v>
      </c>
      <c r="AX239" s="54">
        <f t="shared" si="229"/>
        <v>0.625</v>
      </c>
      <c r="AY239" s="54">
        <f t="shared" si="207"/>
        <v>0.20500000000000002</v>
      </c>
      <c r="AZ239" s="54" t="str">
        <f t="shared" si="230"/>
        <v/>
      </c>
      <c r="BA239" s="54" t="str">
        <f t="shared" si="208"/>
        <v/>
      </c>
      <c r="BE239" s="54">
        <f t="shared" si="209"/>
        <v>-0.42</v>
      </c>
      <c r="BF239" s="54">
        <f t="shared" si="210"/>
        <v>-0.42</v>
      </c>
      <c r="BG239" s="54" t="str">
        <f t="shared" si="211"/>
        <v/>
      </c>
      <c r="BI239" s="81"/>
      <c r="BL239" s="21" t="str">
        <f t="shared" si="246"/>
        <v/>
      </c>
      <c r="BM239" s="21" t="str">
        <f t="shared" si="246"/>
        <v/>
      </c>
      <c r="BN239" s="21" t="str">
        <f t="shared" si="246"/>
        <v/>
      </c>
      <c r="BO239" s="21">
        <f t="shared" si="246"/>
        <v>0.625</v>
      </c>
      <c r="BP239" s="21" t="str">
        <f t="shared" si="246"/>
        <v/>
      </c>
      <c r="BS239" s="21" t="str">
        <f t="shared" si="247"/>
        <v/>
      </c>
      <c r="BT239" s="21">
        <f t="shared" si="247"/>
        <v>0.20500000000000002</v>
      </c>
      <c r="BU239" s="21" t="str">
        <f t="shared" si="247"/>
        <v/>
      </c>
      <c r="BV239" s="21" t="str">
        <f t="shared" si="247"/>
        <v/>
      </c>
      <c r="BW239" s="21" t="str">
        <f t="shared" si="247"/>
        <v/>
      </c>
      <c r="BZ239" s="21" t="str">
        <f t="shared" si="225"/>
        <v/>
      </c>
      <c r="CA239" s="21" t="str">
        <f t="shared" si="212"/>
        <v/>
      </c>
      <c r="CB239" s="21" t="str">
        <f t="shared" si="213"/>
        <v/>
      </c>
      <c r="CC239" s="21">
        <f t="shared" si="214"/>
        <v>0</v>
      </c>
      <c r="CD239" s="21" t="str">
        <f t="shared" si="215"/>
        <v/>
      </c>
      <c r="CG239" s="21" t="str">
        <f t="shared" si="226"/>
        <v/>
      </c>
      <c r="CH239" s="21">
        <f t="shared" si="216"/>
        <v>0</v>
      </c>
      <c r="CI239" s="21" t="str">
        <f t="shared" si="217"/>
        <v/>
      </c>
      <c r="CJ239" s="21" t="str">
        <f t="shared" si="218"/>
        <v/>
      </c>
      <c r="CK239" s="21" t="str">
        <f t="shared" si="219"/>
        <v/>
      </c>
    </row>
    <row r="240" spans="1:89" x14ac:dyDescent="0.25">
      <c r="A240" s="1">
        <v>89</v>
      </c>
      <c r="B240" s="3" t="s">
        <v>12</v>
      </c>
      <c r="C240" s="3">
        <v>40</v>
      </c>
      <c r="D240" s="4">
        <v>41781</v>
      </c>
      <c r="E240" s="3">
        <v>2</v>
      </c>
      <c r="F240" s="4">
        <v>41799</v>
      </c>
      <c r="G240" s="4">
        <v>41802</v>
      </c>
      <c r="H240" s="5">
        <v>0.2</v>
      </c>
      <c r="I240" s="5">
        <v>0.5</v>
      </c>
      <c r="J240" s="5">
        <v>0.5</v>
      </c>
      <c r="K240" s="5">
        <v>0.5</v>
      </c>
      <c r="L240" s="3">
        <v>0.21</v>
      </c>
      <c r="M240" s="3" t="s">
        <v>16</v>
      </c>
      <c r="N240" s="3">
        <v>1</v>
      </c>
      <c r="P240" s="1" t="str">
        <f t="shared" si="198"/>
        <v/>
      </c>
      <c r="R240" s="5"/>
      <c r="S240" s="5"/>
      <c r="T240" s="5"/>
      <c r="U240" s="5"/>
      <c r="V240" s="5"/>
      <c r="X240" s="1" t="str">
        <f t="shared" si="220"/>
        <v/>
      </c>
      <c r="Z240" s="55" t="str">
        <f t="shared" si="200"/>
        <v/>
      </c>
      <c r="AA240" s="55" t="str">
        <f t="shared" si="201"/>
        <v/>
      </c>
      <c r="AB240" s="55" t="str">
        <f t="shared" si="202"/>
        <v/>
      </c>
      <c r="AC240" s="55" t="str">
        <f t="shared" si="203"/>
        <v/>
      </c>
      <c r="AD240" s="55" t="str">
        <f t="shared" si="204"/>
        <v/>
      </c>
      <c r="AG240" s="55" t="str">
        <f t="shared" si="244"/>
        <v/>
      </c>
      <c r="AH240" s="55" t="str">
        <f t="shared" si="244"/>
        <v/>
      </c>
      <c r="AI240" s="55" t="str">
        <f t="shared" si="244"/>
        <v/>
      </c>
      <c r="AL240" s="55" t="str">
        <f t="shared" si="221"/>
        <v/>
      </c>
      <c r="AM240" s="55" t="str">
        <f t="shared" si="221"/>
        <v/>
      </c>
      <c r="AN240" s="55" t="str">
        <f t="shared" si="221"/>
        <v/>
      </c>
      <c r="AQ240" s="2" t="str">
        <f t="shared" si="222"/>
        <v/>
      </c>
      <c r="AR240" s="2" t="str">
        <f t="shared" si="205"/>
        <v/>
      </c>
      <c r="AS240" s="2" t="str">
        <f t="shared" si="206"/>
        <v/>
      </c>
      <c r="AV240" s="55" t="str">
        <f t="shared" si="227"/>
        <v/>
      </c>
      <c r="AW240" s="55" t="str">
        <f t="shared" si="228"/>
        <v/>
      </c>
      <c r="AX240" s="55" t="str">
        <f t="shared" si="229"/>
        <v/>
      </c>
      <c r="AY240" s="55" t="str">
        <f t="shared" si="207"/>
        <v/>
      </c>
      <c r="AZ240" s="55" t="str">
        <f t="shared" si="230"/>
        <v/>
      </c>
      <c r="BA240" s="55" t="str">
        <f t="shared" si="208"/>
        <v/>
      </c>
      <c r="BE240" s="55" t="str">
        <f t="shared" si="209"/>
        <v/>
      </c>
      <c r="BF240" s="55" t="str">
        <f t="shared" si="210"/>
        <v/>
      </c>
      <c r="BG240" s="55" t="str">
        <f t="shared" si="211"/>
        <v/>
      </c>
      <c r="BL240" s="2" t="str">
        <f t="shared" si="246"/>
        <v/>
      </c>
      <c r="BM240" s="2" t="str">
        <f t="shared" si="246"/>
        <v/>
      </c>
      <c r="BN240" s="2" t="str">
        <f t="shared" si="246"/>
        <v/>
      </c>
      <c r="BO240" s="2" t="str">
        <f t="shared" si="246"/>
        <v/>
      </c>
      <c r="BP240" s="2" t="str">
        <f t="shared" si="246"/>
        <v/>
      </c>
      <c r="BS240" s="2" t="str">
        <f t="shared" si="247"/>
        <v/>
      </c>
      <c r="BT240" s="2" t="str">
        <f t="shared" si="247"/>
        <v/>
      </c>
      <c r="BU240" s="2" t="str">
        <f t="shared" si="247"/>
        <v/>
      </c>
      <c r="BV240" s="2" t="str">
        <f t="shared" si="247"/>
        <v/>
      </c>
      <c r="BW240" s="2" t="str">
        <f t="shared" si="247"/>
        <v/>
      </c>
      <c r="BZ240" s="2" t="str">
        <f t="shared" si="225"/>
        <v/>
      </c>
      <c r="CA240" s="2" t="str">
        <f t="shared" si="212"/>
        <v/>
      </c>
      <c r="CB240" s="2" t="str">
        <f t="shared" si="213"/>
        <v/>
      </c>
      <c r="CC240" s="2" t="str">
        <f t="shared" si="214"/>
        <v/>
      </c>
      <c r="CD240" s="2" t="str">
        <f t="shared" si="215"/>
        <v/>
      </c>
      <c r="CG240" s="2" t="str">
        <f t="shared" si="226"/>
        <v/>
      </c>
      <c r="CH240" s="2" t="str">
        <f t="shared" si="216"/>
        <v/>
      </c>
      <c r="CI240" s="2" t="str">
        <f t="shared" si="217"/>
        <v/>
      </c>
      <c r="CJ240" s="2" t="str">
        <f t="shared" si="218"/>
        <v/>
      </c>
      <c r="CK240" s="2" t="str">
        <f t="shared" si="219"/>
        <v/>
      </c>
    </row>
    <row r="241" spans="1:89" s="14" customFormat="1" ht="15.75" thickBot="1" x14ac:dyDescent="0.3">
      <c r="A241" s="9"/>
      <c r="B241" s="10" t="s">
        <v>26</v>
      </c>
      <c r="C241" s="10">
        <v>40</v>
      </c>
      <c r="D241" s="12">
        <v>41781</v>
      </c>
      <c r="E241" s="10">
        <v>2</v>
      </c>
      <c r="F241" s="12">
        <v>41799</v>
      </c>
      <c r="G241" s="12">
        <v>41813</v>
      </c>
      <c r="H241" s="13">
        <v>0.7</v>
      </c>
      <c r="I241" s="13">
        <v>0.99</v>
      </c>
      <c r="J241" s="13">
        <v>0.9</v>
      </c>
      <c r="K241" s="13">
        <v>0.9</v>
      </c>
      <c r="L241" s="10">
        <v>0.35</v>
      </c>
      <c r="M241" s="10" t="s">
        <v>16</v>
      </c>
      <c r="N241" s="10">
        <v>1</v>
      </c>
      <c r="P241" s="9">
        <f t="shared" si="198"/>
        <v>18</v>
      </c>
      <c r="R241" s="13">
        <f>AVERAGE(H240:H241)</f>
        <v>0.44999999999999996</v>
      </c>
      <c r="S241" s="13">
        <f t="shared" ref="S241:V241" si="252">AVERAGE(I240:I241)</f>
        <v>0.745</v>
      </c>
      <c r="T241" s="13">
        <f t="shared" si="252"/>
        <v>0.7</v>
      </c>
      <c r="U241" s="13">
        <f t="shared" si="252"/>
        <v>0.7</v>
      </c>
      <c r="V241" s="13">
        <f t="shared" si="252"/>
        <v>0.27999999999999997</v>
      </c>
      <c r="X241" s="9">
        <f t="shared" si="220"/>
        <v>1</v>
      </c>
      <c r="Y241" s="45"/>
      <c r="Z241" s="56">
        <f t="shared" si="200"/>
        <v>0.55000000000000004</v>
      </c>
      <c r="AA241" s="56">
        <f t="shared" si="201"/>
        <v>0.255</v>
      </c>
      <c r="AB241" s="56">
        <f t="shared" si="202"/>
        <v>0.30000000000000004</v>
      </c>
      <c r="AC241" s="56">
        <f t="shared" si="203"/>
        <v>0.30000000000000004</v>
      </c>
      <c r="AD241" s="56">
        <f t="shared" si="204"/>
        <v>0.72</v>
      </c>
      <c r="AF241" s="73"/>
      <c r="AG241" s="56">
        <f t="shared" si="244"/>
        <v>0.745</v>
      </c>
      <c r="AH241" s="56" t="str">
        <f t="shared" si="244"/>
        <v/>
      </c>
      <c r="AI241" s="56" t="str">
        <f t="shared" si="244"/>
        <v/>
      </c>
      <c r="AL241" s="56">
        <f t="shared" si="221"/>
        <v>0.27999999999999997</v>
      </c>
      <c r="AM241" s="56" t="str">
        <f t="shared" si="221"/>
        <v/>
      </c>
      <c r="AN241" s="56" t="str">
        <f t="shared" si="221"/>
        <v/>
      </c>
      <c r="AQ241" s="14" t="str">
        <f t="shared" si="222"/>
        <v>ICPM</v>
      </c>
      <c r="AR241" s="14" t="str">
        <f t="shared" si="205"/>
        <v/>
      </c>
      <c r="AS241" s="14" t="str">
        <f t="shared" si="206"/>
        <v/>
      </c>
      <c r="AT241" s="82"/>
      <c r="AV241" s="56">
        <f t="shared" si="227"/>
        <v>0.255</v>
      </c>
      <c r="AW241" s="56">
        <f t="shared" si="228"/>
        <v>0.72</v>
      </c>
      <c r="AX241" s="56">
        <f t="shared" si="229"/>
        <v>0.255</v>
      </c>
      <c r="AY241" s="56">
        <f t="shared" si="207"/>
        <v>0.72</v>
      </c>
      <c r="AZ241" s="56" t="str">
        <f t="shared" si="230"/>
        <v/>
      </c>
      <c r="BA241" s="56" t="str">
        <f t="shared" si="208"/>
        <v/>
      </c>
      <c r="BE241" s="56">
        <f t="shared" si="209"/>
        <v>0.46499999999999997</v>
      </c>
      <c r="BF241" s="56">
        <f t="shared" si="210"/>
        <v>0.46499999999999997</v>
      </c>
      <c r="BG241" s="56" t="str">
        <f t="shared" si="211"/>
        <v/>
      </c>
      <c r="BI241" s="82"/>
      <c r="BL241" s="14" t="str">
        <f t="shared" si="246"/>
        <v/>
      </c>
      <c r="BM241" s="14" t="str">
        <f t="shared" si="246"/>
        <v/>
      </c>
      <c r="BN241" s="14" t="str">
        <f t="shared" si="246"/>
        <v/>
      </c>
      <c r="BO241" s="14">
        <f t="shared" si="246"/>
        <v>0.745</v>
      </c>
      <c r="BP241" s="14" t="str">
        <f t="shared" si="246"/>
        <v/>
      </c>
      <c r="BS241" s="14" t="str">
        <f t="shared" si="247"/>
        <v/>
      </c>
      <c r="BT241" s="14">
        <f t="shared" si="247"/>
        <v>0.27999999999999997</v>
      </c>
      <c r="BU241" s="14" t="str">
        <f t="shared" si="247"/>
        <v/>
      </c>
      <c r="BV241" s="14" t="str">
        <f t="shared" si="247"/>
        <v/>
      </c>
      <c r="BW241" s="14" t="str">
        <f t="shared" si="247"/>
        <v/>
      </c>
      <c r="BZ241" s="14" t="str">
        <f t="shared" si="225"/>
        <v/>
      </c>
      <c r="CA241" s="14" t="str">
        <f t="shared" si="212"/>
        <v/>
      </c>
      <c r="CB241" s="14" t="str">
        <f t="shared" si="213"/>
        <v/>
      </c>
      <c r="CC241" s="14">
        <f t="shared" si="214"/>
        <v>1</v>
      </c>
      <c r="CD241" s="14" t="str">
        <f t="shared" si="215"/>
        <v/>
      </c>
      <c r="CG241" s="14" t="str">
        <f t="shared" si="226"/>
        <v/>
      </c>
      <c r="CH241" s="14">
        <f t="shared" si="216"/>
        <v>1</v>
      </c>
      <c r="CI241" s="14" t="str">
        <f t="shared" si="217"/>
        <v/>
      </c>
      <c r="CJ241" s="14" t="str">
        <f t="shared" si="218"/>
        <v/>
      </c>
      <c r="CK241" s="14" t="str">
        <f t="shared" si="219"/>
        <v/>
      </c>
    </row>
    <row r="242" spans="1:89" x14ac:dyDescent="0.25">
      <c r="A242" s="1">
        <v>90</v>
      </c>
      <c r="B242" s="3" t="s">
        <v>12</v>
      </c>
      <c r="C242" s="3">
        <v>41</v>
      </c>
      <c r="D242" s="4">
        <v>41749</v>
      </c>
      <c r="E242" s="3">
        <v>1</v>
      </c>
      <c r="F242" s="4">
        <v>41799</v>
      </c>
      <c r="G242" s="4">
        <v>41802</v>
      </c>
      <c r="H242" s="5">
        <v>0.1</v>
      </c>
      <c r="I242" s="5">
        <v>0.45</v>
      </c>
      <c r="J242" s="5">
        <v>0.35</v>
      </c>
      <c r="K242" s="5">
        <v>0.25</v>
      </c>
      <c r="L242" s="3">
        <v>0.25</v>
      </c>
      <c r="M242" s="3" t="s">
        <v>13</v>
      </c>
      <c r="N242" s="3">
        <v>0</v>
      </c>
      <c r="P242" s="1" t="str">
        <f t="shared" si="198"/>
        <v/>
      </c>
      <c r="R242" s="5"/>
      <c r="S242" s="5"/>
      <c r="T242" s="5"/>
      <c r="U242" s="5"/>
      <c r="V242" s="5"/>
      <c r="X242" s="1" t="str">
        <f t="shared" si="220"/>
        <v/>
      </c>
      <c r="Z242" s="55" t="str">
        <f t="shared" si="200"/>
        <v/>
      </c>
      <c r="AA242" s="55" t="str">
        <f t="shared" si="201"/>
        <v/>
      </c>
      <c r="AB242" s="55" t="str">
        <f t="shared" si="202"/>
        <v/>
      </c>
      <c r="AC242" s="55" t="str">
        <f t="shared" si="203"/>
        <v/>
      </c>
      <c r="AD242" s="55" t="str">
        <f t="shared" si="204"/>
        <v/>
      </c>
      <c r="AG242" s="55" t="str">
        <f t="shared" si="244"/>
        <v/>
      </c>
      <c r="AH242" s="55" t="str">
        <f t="shared" si="244"/>
        <v/>
      </c>
      <c r="AI242" s="55" t="str">
        <f t="shared" si="244"/>
        <v/>
      </c>
      <c r="AL242" s="55" t="str">
        <f t="shared" si="221"/>
        <v/>
      </c>
      <c r="AM242" s="55" t="str">
        <f t="shared" si="221"/>
        <v/>
      </c>
      <c r="AN242" s="55" t="str">
        <f t="shared" si="221"/>
        <v/>
      </c>
      <c r="AQ242" s="2" t="str">
        <f t="shared" si="222"/>
        <v/>
      </c>
      <c r="AR242" s="2" t="str">
        <f t="shared" si="205"/>
        <v/>
      </c>
      <c r="AS242" s="2" t="str">
        <f t="shared" si="206"/>
        <v/>
      </c>
      <c r="AV242" s="55" t="str">
        <f t="shared" si="227"/>
        <v/>
      </c>
      <c r="AW242" s="55" t="str">
        <f t="shared" si="228"/>
        <v/>
      </c>
      <c r="AX242" s="55" t="str">
        <f t="shared" si="229"/>
        <v/>
      </c>
      <c r="AY242" s="55" t="str">
        <f t="shared" si="207"/>
        <v/>
      </c>
      <c r="AZ242" s="55" t="str">
        <f t="shared" si="230"/>
        <v/>
      </c>
      <c r="BA242" s="55" t="str">
        <f t="shared" si="208"/>
        <v/>
      </c>
      <c r="BE242" s="55" t="str">
        <f t="shared" si="209"/>
        <v/>
      </c>
      <c r="BF242" s="55" t="str">
        <f t="shared" si="210"/>
        <v/>
      </c>
      <c r="BG242" s="55" t="str">
        <f t="shared" si="211"/>
        <v/>
      </c>
      <c r="BL242" s="2" t="str">
        <f t="shared" si="246"/>
        <v/>
      </c>
      <c r="BM242" s="2" t="str">
        <f t="shared" si="246"/>
        <v/>
      </c>
      <c r="BN242" s="2" t="str">
        <f t="shared" si="246"/>
        <v/>
      </c>
      <c r="BO242" s="2" t="str">
        <f t="shared" si="246"/>
        <v/>
      </c>
      <c r="BP242" s="2" t="str">
        <f t="shared" si="246"/>
        <v/>
      </c>
      <c r="BS242" s="2" t="str">
        <f t="shared" si="247"/>
        <v/>
      </c>
      <c r="BT242" s="2" t="str">
        <f t="shared" si="247"/>
        <v/>
      </c>
      <c r="BU242" s="2" t="str">
        <f t="shared" si="247"/>
        <v/>
      </c>
      <c r="BV242" s="2" t="str">
        <f t="shared" si="247"/>
        <v/>
      </c>
      <c r="BW242" s="2" t="str">
        <f t="shared" si="247"/>
        <v/>
      </c>
      <c r="BZ242" s="2" t="str">
        <f t="shared" si="225"/>
        <v/>
      </c>
      <c r="CA242" s="2" t="str">
        <f t="shared" si="212"/>
        <v/>
      </c>
      <c r="CB242" s="2" t="str">
        <f t="shared" si="213"/>
        <v/>
      </c>
      <c r="CC242" s="2" t="str">
        <f t="shared" si="214"/>
        <v/>
      </c>
      <c r="CD242" s="2" t="str">
        <f t="shared" si="215"/>
        <v/>
      </c>
      <c r="CG242" s="2" t="str">
        <f t="shared" si="226"/>
        <v/>
      </c>
      <c r="CH242" s="2" t="str">
        <f t="shared" si="216"/>
        <v/>
      </c>
      <c r="CI242" s="2" t="str">
        <f t="shared" si="217"/>
        <v/>
      </c>
      <c r="CJ242" s="2" t="str">
        <f t="shared" si="218"/>
        <v/>
      </c>
      <c r="CK242" s="2" t="str">
        <f t="shared" si="219"/>
        <v/>
      </c>
    </row>
    <row r="243" spans="1:89" s="21" customFormat="1" x14ac:dyDescent="0.25">
      <c r="A243" s="16"/>
      <c r="B243" s="17" t="s">
        <v>26</v>
      </c>
      <c r="C243" s="17">
        <v>41</v>
      </c>
      <c r="D243" s="19">
        <v>41749</v>
      </c>
      <c r="E243" s="17">
        <v>1</v>
      </c>
      <c r="F243" s="19">
        <v>41799</v>
      </c>
      <c r="G243" s="19">
        <v>41809</v>
      </c>
      <c r="H243" s="20">
        <v>0.4</v>
      </c>
      <c r="I243" s="20">
        <v>0.3</v>
      </c>
      <c r="J243" s="20">
        <v>0.2</v>
      </c>
      <c r="K243" s="20">
        <v>0.4</v>
      </c>
      <c r="L243" s="17">
        <v>0.24</v>
      </c>
      <c r="M243" s="17" t="s">
        <v>13</v>
      </c>
      <c r="N243" s="17">
        <v>0</v>
      </c>
      <c r="P243" s="16">
        <f t="shared" si="198"/>
        <v>50</v>
      </c>
      <c r="R243" s="20">
        <f>AVERAGE(H242:H243)</f>
        <v>0.25</v>
      </c>
      <c r="S243" s="20">
        <f t="shared" ref="S243:V243" si="253">AVERAGE(I242:I243)</f>
        <v>0.375</v>
      </c>
      <c r="T243" s="20">
        <f t="shared" si="253"/>
        <v>0.27500000000000002</v>
      </c>
      <c r="U243" s="20">
        <f t="shared" si="253"/>
        <v>0.32500000000000001</v>
      </c>
      <c r="V243" s="20">
        <f t="shared" si="253"/>
        <v>0.245</v>
      </c>
      <c r="X243" s="16">
        <f t="shared" si="220"/>
        <v>0</v>
      </c>
      <c r="Y243" s="65"/>
      <c r="Z243" s="54">
        <f t="shared" si="200"/>
        <v>0.25</v>
      </c>
      <c r="AA243" s="54">
        <f t="shared" si="201"/>
        <v>0.375</v>
      </c>
      <c r="AB243" s="54">
        <f t="shared" si="202"/>
        <v>0.27500000000000002</v>
      </c>
      <c r="AC243" s="54">
        <f t="shared" si="203"/>
        <v>0.32500000000000001</v>
      </c>
      <c r="AD243" s="54">
        <f t="shared" si="204"/>
        <v>0.245</v>
      </c>
      <c r="AF243" s="71"/>
      <c r="AG243" s="54" t="str">
        <f t="shared" si="244"/>
        <v/>
      </c>
      <c r="AH243" s="54">
        <f t="shared" si="244"/>
        <v>0.375</v>
      </c>
      <c r="AI243" s="54" t="str">
        <f t="shared" si="244"/>
        <v/>
      </c>
      <c r="AL243" s="54" t="str">
        <f t="shared" si="221"/>
        <v/>
      </c>
      <c r="AM243" s="54">
        <f t="shared" si="221"/>
        <v>0.245</v>
      </c>
      <c r="AN243" s="54" t="str">
        <f t="shared" si="221"/>
        <v/>
      </c>
      <c r="AQ243" s="21" t="str">
        <f t="shared" si="222"/>
        <v/>
      </c>
      <c r="AR243" s="21" t="str">
        <f t="shared" si="205"/>
        <v>ICPM</v>
      </c>
      <c r="AS243" s="21" t="str">
        <f t="shared" si="206"/>
        <v/>
      </c>
      <c r="AT243" s="81"/>
      <c r="AV243" s="54">
        <f t="shared" si="227"/>
        <v>0.375</v>
      </c>
      <c r="AW243" s="54">
        <f t="shared" si="228"/>
        <v>0.245</v>
      </c>
      <c r="AX243" s="54" t="str">
        <f t="shared" si="229"/>
        <v/>
      </c>
      <c r="AY243" s="54" t="str">
        <f t="shared" si="207"/>
        <v/>
      </c>
      <c r="AZ243" s="54">
        <f t="shared" si="230"/>
        <v>0.375</v>
      </c>
      <c r="BA243" s="54">
        <f t="shared" si="208"/>
        <v>0.245</v>
      </c>
      <c r="BE243" s="54">
        <f t="shared" si="209"/>
        <v>-0.13</v>
      </c>
      <c r="BF243" s="54" t="str">
        <f t="shared" si="210"/>
        <v/>
      </c>
      <c r="BG243" s="54">
        <f t="shared" si="211"/>
        <v>-0.13</v>
      </c>
      <c r="BI243" s="81"/>
      <c r="BL243" s="21" t="str">
        <f t="shared" si="246"/>
        <v/>
      </c>
      <c r="BM243" s="21">
        <f t="shared" si="246"/>
        <v>0.375</v>
      </c>
      <c r="BN243" s="21" t="str">
        <f t="shared" si="246"/>
        <v/>
      </c>
      <c r="BO243" s="21" t="str">
        <f t="shared" si="246"/>
        <v/>
      </c>
      <c r="BP243" s="21" t="str">
        <f t="shared" si="246"/>
        <v/>
      </c>
      <c r="BS243" s="21" t="str">
        <f t="shared" si="247"/>
        <v/>
      </c>
      <c r="BT243" s="21">
        <f t="shared" si="247"/>
        <v>0.245</v>
      </c>
      <c r="BU243" s="21" t="str">
        <f t="shared" si="247"/>
        <v/>
      </c>
      <c r="BV243" s="21" t="str">
        <f t="shared" si="247"/>
        <v/>
      </c>
      <c r="BW243" s="21" t="str">
        <f t="shared" si="247"/>
        <v/>
      </c>
      <c r="BZ243" s="21" t="str">
        <f t="shared" si="225"/>
        <v/>
      </c>
      <c r="CA243" s="21">
        <f t="shared" si="212"/>
        <v>0</v>
      </c>
      <c r="CB243" s="21" t="str">
        <f t="shared" si="213"/>
        <v/>
      </c>
      <c r="CC243" s="21" t="str">
        <f t="shared" si="214"/>
        <v/>
      </c>
      <c r="CD243" s="21" t="str">
        <f t="shared" si="215"/>
        <v/>
      </c>
      <c r="CG243" s="21" t="str">
        <f t="shared" si="226"/>
        <v/>
      </c>
      <c r="CH243" s="21">
        <f t="shared" si="216"/>
        <v>0</v>
      </c>
      <c r="CI243" s="21" t="str">
        <f t="shared" si="217"/>
        <v/>
      </c>
      <c r="CJ243" s="21" t="str">
        <f t="shared" si="218"/>
        <v/>
      </c>
      <c r="CK243" s="21" t="str">
        <f t="shared" si="219"/>
        <v/>
      </c>
    </row>
    <row r="244" spans="1:89" x14ac:dyDescent="0.25">
      <c r="A244" s="1">
        <v>91</v>
      </c>
      <c r="B244" s="3" t="s">
        <v>12</v>
      </c>
      <c r="C244" s="3">
        <v>41</v>
      </c>
      <c r="D244" s="4">
        <v>41749</v>
      </c>
      <c r="E244" s="3">
        <v>2</v>
      </c>
      <c r="F244" s="4">
        <v>41799</v>
      </c>
      <c r="G244" s="4">
        <v>41802</v>
      </c>
      <c r="H244" s="5">
        <v>0.1</v>
      </c>
      <c r="I244" s="5">
        <v>0.45</v>
      </c>
      <c r="J244" s="5">
        <v>0.35</v>
      </c>
      <c r="K244" s="5">
        <v>0.25</v>
      </c>
      <c r="L244" s="3">
        <v>0.23</v>
      </c>
      <c r="M244" s="3" t="s">
        <v>13</v>
      </c>
      <c r="N244" s="3">
        <v>0</v>
      </c>
      <c r="P244" s="1" t="str">
        <f t="shared" si="198"/>
        <v/>
      </c>
      <c r="R244" s="5"/>
      <c r="S244" s="5"/>
      <c r="T244" s="5"/>
      <c r="U244" s="5"/>
      <c r="V244" s="5"/>
      <c r="X244" s="1" t="str">
        <f t="shared" si="220"/>
        <v/>
      </c>
      <c r="Z244" s="55" t="str">
        <f t="shared" si="200"/>
        <v/>
      </c>
      <c r="AA244" s="55" t="str">
        <f t="shared" si="201"/>
        <v/>
      </c>
      <c r="AB244" s="55" t="str">
        <f t="shared" si="202"/>
        <v/>
      </c>
      <c r="AC244" s="55" t="str">
        <f t="shared" si="203"/>
        <v/>
      </c>
      <c r="AD244" s="55" t="str">
        <f t="shared" si="204"/>
        <v/>
      </c>
      <c r="AG244" s="55" t="str">
        <f t="shared" si="244"/>
        <v/>
      </c>
      <c r="AH244" s="55" t="str">
        <f t="shared" si="244"/>
        <v/>
      </c>
      <c r="AI244" s="55" t="str">
        <f t="shared" si="244"/>
        <v/>
      </c>
      <c r="AL244" s="55" t="str">
        <f t="shared" si="221"/>
        <v/>
      </c>
      <c r="AM244" s="55" t="str">
        <f t="shared" si="221"/>
        <v/>
      </c>
      <c r="AN244" s="55" t="str">
        <f t="shared" si="221"/>
        <v/>
      </c>
      <c r="AQ244" s="2" t="str">
        <f t="shared" si="222"/>
        <v/>
      </c>
      <c r="AR244" s="2" t="str">
        <f t="shared" si="205"/>
        <v/>
      </c>
      <c r="AS244" s="2" t="str">
        <f t="shared" si="206"/>
        <v/>
      </c>
      <c r="AV244" s="55" t="str">
        <f t="shared" si="227"/>
        <v/>
      </c>
      <c r="AW244" s="55" t="str">
        <f t="shared" si="228"/>
        <v/>
      </c>
      <c r="AX244" s="55" t="str">
        <f t="shared" si="229"/>
        <v/>
      </c>
      <c r="AY244" s="55" t="str">
        <f t="shared" si="207"/>
        <v/>
      </c>
      <c r="AZ244" s="55" t="str">
        <f t="shared" si="230"/>
        <v/>
      </c>
      <c r="BA244" s="55" t="str">
        <f t="shared" si="208"/>
        <v/>
      </c>
      <c r="BE244" s="55" t="str">
        <f t="shared" si="209"/>
        <v/>
      </c>
      <c r="BF244" s="55" t="str">
        <f t="shared" si="210"/>
        <v/>
      </c>
      <c r="BG244" s="55" t="str">
        <f t="shared" si="211"/>
        <v/>
      </c>
      <c r="BL244" s="2" t="str">
        <f t="shared" si="246"/>
        <v/>
      </c>
      <c r="BM244" s="2" t="str">
        <f t="shared" si="246"/>
        <v/>
      </c>
      <c r="BN244" s="2" t="str">
        <f t="shared" si="246"/>
        <v/>
      </c>
      <c r="BO244" s="2" t="str">
        <f t="shared" si="246"/>
        <v/>
      </c>
      <c r="BP244" s="2" t="str">
        <f t="shared" si="246"/>
        <v/>
      </c>
      <c r="BS244" s="2" t="str">
        <f t="shared" si="247"/>
        <v/>
      </c>
      <c r="BT244" s="2" t="str">
        <f t="shared" si="247"/>
        <v/>
      </c>
      <c r="BU244" s="2" t="str">
        <f t="shared" si="247"/>
        <v/>
      </c>
      <c r="BV244" s="2" t="str">
        <f t="shared" si="247"/>
        <v/>
      </c>
      <c r="BW244" s="2" t="str">
        <f t="shared" si="247"/>
        <v/>
      </c>
      <c r="BZ244" s="2" t="str">
        <f t="shared" si="225"/>
        <v/>
      </c>
      <c r="CA244" s="2" t="str">
        <f t="shared" si="212"/>
        <v/>
      </c>
      <c r="CB244" s="2" t="str">
        <f t="shared" si="213"/>
        <v/>
      </c>
      <c r="CC244" s="2" t="str">
        <f t="shared" si="214"/>
        <v/>
      </c>
      <c r="CD244" s="2" t="str">
        <f t="shared" si="215"/>
        <v/>
      </c>
      <c r="CG244" s="2" t="str">
        <f t="shared" si="226"/>
        <v/>
      </c>
      <c r="CH244" s="2" t="str">
        <f t="shared" si="216"/>
        <v/>
      </c>
      <c r="CI244" s="2" t="str">
        <f t="shared" si="217"/>
        <v/>
      </c>
      <c r="CJ244" s="2" t="str">
        <f t="shared" si="218"/>
        <v/>
      </c>
      <c r="CK244" s="2" t="str">
        <f t="shared" si="219"/>
        <v/>
      </c>
    </row>
    <row r="245" spans="1:89" s="21" customFormat="1" x14ac:dyDescent="0.25">
      <c r="A245" s="16"/>
      <c r="B245" s="17" t="s">
        <v>26</v>
      </c>
      <c r="C245" s="17">
        <v>41</v>
      </c>
      <c r="D245" s="19">
        <v>41749</v>
      </c>
      <c r="E245" s="17">
        <v>2</v>
      </c>
      <c r="F245" s="19">
        <v>41799</v>
      </c>
      <c r="G245" s="19">
        <v>41809</v>
      </c>
      <c r="H245" s="20">
        <v>0.4</v>
      </c>
      <c r="I245" s="20">
        <v>0.3</v>
      </c>
      <c r="J245" s="20">
        <v>0.2</v>
      </c>
      <c r="K245" s="20">
        <v>0.4</v>
      </c>
      <c r="L245" s="17">
        <v>0.22</v>
      </c>
      <c r="M245" s="17" t="s">
        <v>13</v>
      </c>
      <c r="N245" s="17">
        <v>0</v>
      </c>
      <c r="P245" s="16">
        <f t="shared" si="198"/>
        <v>50</v>
      </c>
      <c r="R245" s="20">
        <f>AVERAGE(H244:H245)</f>
        <v>0.25</v>
      </c>
      <c r="S245" s="20">
        <f t="shared" ref="S245:V245" si="254">AVERAGE(I244:I245)</f>
        <v>0.375</v>
      </c>
      <c r="T245" s="20">
        <f t="shared" si="254"/>
        <v>0.27500000000000002</v>
      </c>
      <c r="U245" s="20">
        <f t="shared" si="254"/>
        <v>0.32500000000000001</v>
      </c>
      <c r="V245" s="20">
        <f t="shared" si="254"/>
        <v>0.22500000000000001</v>
      </c>
      <c r="X245" s="16">
        <f t="shared" si="220"/>
        <v>0</v>
      </c>
      <c r="Y245" s="65"/>
      <c r="Z245" s="54">
        <f t="shared" si="200"/>
        <v>0.25</v>
      </c>
      <c r="AA245" s="54">
        <f t="shared" si="201"/>
        <v>0.375</v>
      </c>
      <c r="AB245" s="54">
        <f t="shared" si="202"/>
        <v>0.27500000000000002</v>
      </c>
      <c r="AC245" s="54">
        <f t="shared" si="203"/>
        <v>0.32500000000000001</v>
      </c>
      <c r="AD245" s="54">
        <f t="shared" si="204"/>
        <v>0.22500000000000001</v>
      </c>
      <c r="AF245" s="71"/>
      <c r="AG245" s="54" t="str">
        <f t="shared" si="244"/>
        <v/>
      </c>
      <c r="AH245" s="54">
        <f t="shared" si="244"/>
        <v>0.375</v>
      </c>
      <c r="AI245" s="54" t="str">
        <f t="shared" si="244"/>
        <v/>
      </c>
      <c r="AL245" s="54" t="str">
        <f t="shared" si="221"/>
        <v/>
      </c>
      <c r="AM245" s="54">
        <f t="shared" si="221"/>
        <v>0.22500000000000001</v>
      </c>
      <c r="AN245" s="54" t="str">
        <f t="shared" si="221"/>
        <v/>
      </c>
      <c r="AQ245" s="21" t="str">
        <f t="shared" si="222"/>
        <v/>
      </c>
      <c r="AR245" s="21" t="str">
        <f t="shared" si="205"/>
        <v>ICPM</v>
      </c>
      <c r="AS245" s="21" t="str">
        <f t="shared" si="206"/>
        <v/>
      </c>
      <c r="AT245" s="81"/>
      <c r="AV245" s="54">
        <f t="shared" si="227"/>
        <v>0.375</v>
      </c>
      <c r="AW245" s="54">
        <f t="shared" si="228"/>
        <v>0.22500000000000001</v>
      </c>
      <c r="AX245" s="54" t="str">
        <f t="shared" si="229"/>
        <v/>
      </c>
      <c r="AY245" s="54" t="str">
        <f t="shared" si="207"/>
        <v/>
      </c>
      <c r="AZ245" s="54">
        <f t="shared" si="230"/>
        <v>0.375</v>
      </c>
      <c r="BA245" s="54">
        <f t="shared" si="208"/>
        <v>0.22500000000000001</v>
      </c>
      <c r="BE245" s="54">
        <f t="shared" si="209"/>
        <v>-0.15</v>
      </c>
      <c r="BF245" s="54" t="str">
        <f t="shared" si="210"/>
        <v/>
      </c>
      <c r="BG245" s="54">
        <f t="shared" si="211"/>
        <v>-0.15</v>
      </c>
      <c r="BI245" s="81"/>
      <c r="BL245" s="21" t="str">
        <f t="shared" ref="BL245:BP260" si="255">IF($S245="","",IF(AND($S245&gt;=BL$2,$S245&lt;=BL$3),$S245,""))</f>
        <v/>
      </c>
      <c r="BM245" s="21">
        <f t="shared" si="255"/>
        <v>0.375</v>
      </c>
      <c r="BN245" s="21" t="str">
        <f t="shared" si="255"/>
        <v/>
      </c>
      <c r="BO245" s="21" t="str">
        <f t="shared" si="255"/>
        <v/>
      </c>
      <c r="BP245" s="21" t="str">
        <f t="shared" si="255"/>
        <v/>
      </c>
      <c r="BS245" s="21" t="str">
        <f t="shared" ref="BS245:BW260" si="256">IF($V245="","",IF(AND($V245&gt;=BS$2,$V245&lt;=BS$3),$V245,""))</f>
        <v/>
      </c>
      <c r="BT245" s="21">
        <f t="shared" si="256"/>
        <v>0.22500000000000001</v>
      </c>
      <c r="BU245" s="21" t="str">
        <f t="shared" si="256"/>
        <v/>
      </c>
      <c r="BV245" s="21" t="str">
        <f t="shared" si="256"/>
        <v/>
      </c>
      <c r="BW245" s="21" t="str">
        <f t="shared" si="256"/>
        <v/>
      </c>
      <c r="BZ245" s="21" t="str">
        <f t="shared" si="225"/>
        <v/>
      </c>
      <c r="CA245" s="21">
        <f t="shared" si="212"/>
        <v>0</v>
      </c>
      <c r="CB245" s="21" t="str">
        <f t="shared" si="213"/>
        <v/>
      </c>
      <c r="CC245" s="21" t="str">
        <f t="shared" si="214"/>
        <v/>
      </c>
      <c r="CD245" s="21" t="str">
        <f t="shared" si="215"/>
        <v/>
      </c>
      <c r="CG245" s="21" t="str">
        <f t="shared" si="226"/>
        <v/>
      </c>
      <c r="CH245" s="21">
        <f t="shared" si="216"/>
        <v>0</v>
      </c>
      <c r="CI245" s="21" t="str">
        <f t="shared" si="217"/>
        <v/>
      </c>
      <c r="CJ245" s="21" t="str">
        <f t="shared" si="218"/>
        <v/>
      </c>
      <c r="CK245" s="21" t="str">
        <f t="shared" si="219"/>
        <v/>
      </c>
    </row>
    <row r="246" spans="1:89" x14ac:dyDescent="0.25">
      <c r="A246" s="1">
        <v>92</v>
      </c>
      <c r="B246" s="3" t="s">
        <v>12</v>
      </c>
      <c r="C246" s="3">
        <v>41</v>
      </c>
      <c r="D246" s="4">
        <v>41749</v>
      </c>
      <c r="E246" s="3">
        <v>3</v>
      </c>
      <c r="F246" s="4">
        <v>41799</v>
      </c>
      <c r="G246" s="4">
        <v>41802</v>
      </c>
      <c r="H246" s="5">
        <v>0.1</v>
      </c>
      <c r="I246" s="5">
        <v>0.65</v>
      </c>
      <c r="J246" s="5">
        <v>0.6</v>
      </c>
      <c r="K246" s="5">
        <v>0.5</v>
      </c>
      <c r="L246" s="3">
        <v>0.09</v>
      </c>
      <c r="M246" s="3" t="s">
        <v>13</v>
      </c>
      <c r="N246" s="3">
        <v>0</v>
      </c>
      <c r="P246" s="1" t="str">
        <f t="shared" si="198"/>
        <v/>
      </c>
      <c r="R246" s="5"/>
      <c r="S246" s="5"/>
      <c r="T246" s="5"/>
      <c r="U246" s="5"/>
      <c r="V246" s="5"/>
      <c r="X246" s="1" t="str">
        <f t="shared" si="220"/>
        <v/>
      </c>
      <c r="Z246" s="55" t="str">
        <f t="shared" si="200"/>
        <v/>
      </c>
      <c r="AA246" s="55" t="str">
        <f t="shared" si="201"/>
        <v/>
      </c>
      <c r="AB246" s="55" t="str">
        <f t="shared" si="202"/>
        <v/>
      </c>
      <c r="AC246" s="55" t="str">
        <f t="shared" si="203"/>
        <v/>
      </c>
      <c r="AD246" s="55" t="str">
        <f t="shared" si="204"/>
        <v/>
      </c>
      <c r="AG246" s="55" t="str">
        <f t="shared" si="244"/>
        <v/>
      </c>
      <c r="AH246" s="55" t="str">
        <f t="shared" si="244"/>
        <v/>
      </c>
      <c r="AI246" s="55" t="str">
        <f t="shared" si="244"/>
        <v/>
      </c>
      <c r="AL246" s="55" t="str">
        <f t="shared" si="221"/>
        <v/>
      </c>
      <c r="AM246" s="55" t="str">
        <f t="shared" si="221"/>
        <v/>
      </c>
      <c r="AN246" s="55" t="str">
        <f t="shared" si="221"/>
        <v/>
      </c>
      <c r="AQ246" s="2" t="str">
        <f t="shared" si="222"/>
        <v/>
      </c>
      <c r="AR246" s="2" t="str">
        <f t="shared" si="205"/>
        <v/>
      </c>
      <c r="AS246" s="2" t="str">
        <f t="shared" si="206"/>
        <v/>
      </c>
      <c r="AV246" s="55" t="str">
        <f t="shared" si="227"/>
        <v/>
      </c>
      <c r="AW246" s="55" t="str">
        <f t="shared" si="228"/>
        <v/>
      </c>
      <c r="AX246" s="55" t="str">
        <f t="shared" si="229"/>
        <v/>
      </c>
      <c r="AY246" s="55" t="str">
        <f t="shared" si="207"/>
        <v/>
      </c>
      <c r="AZ246" s="55" t="str">
        <f t="shared" si="230"/>
        <v/>
      </c>
      <c r="BA246" s="55" t="str">
        <f t="shared" si="208"/>
        <v/>
      </c>
      <c r="BE246" s="55" t="str">
        <f t="shared" si="209"/>
        <v/>
      </c>
      <c r="BF246" s="55" t="str">
        <f t="shared" si="210"/>
        <v/>
      </c>
      <c r="BG246" s="55" t="str">
        <f t="shared" si="211"/>
        <v/>
      </c>
      <c r="BL246" s="2" t="str">
        <f t="shared" si="255"/>
        <v/>
      </c>
      <c r="BM246" s="2" t="str">
        <f t="shared" si="255"/>
        <v/>
      </c>
      <c r="BN246" s="2" t="str">
        <f t="shared" si="255"/>
        <v/>
      </c>
      <c r="BO246" s="2" t="str">
        <f t="shared" si="255"/>
        <v/>
      </c>
      <c r="BP246" s="2" t="str">
        <f t="shared" si="255"/>
        <v/>
      </c>
      <c r="BS246" s="2" t="str">
        <f t="shared" si="256"/>
        <v/>
      </c>
      <c r="BT246" s="2" t="str">
        <f t="shared" si="256"/>
        <v/>
      </c>
      <c r="BU246" s="2" t="str">
        <f t="shared" si="256"/>
        <v/>
      </c>
      <c r="BV246" s="2" t="str">
        <f t="shared" si="256"/>
        <v/>
      </c>
      <c r="BW246" s="2" t="str">
        <f t="shared" si="256"/>
        <v/>
      </c>
      <c r="BZ246" s="2" t="str">
        <f t="shared" si="225"/>
        <v/>
      </c>
      <c r="CA246" s="2" t="str">
        <f t="shared" si="212"/>
        <v/>
      </c>
      <c r="CB246" s="2" t="str">
        <f t="shared" si="213"/>
        <v/>
      </c>
      <c r="CC246" s="2" t="str">
        <f t="shared" si="214"/>
        <v/>
      </c>
      <c r="CD246" s="2" t="str">
        <f t="shared" si="215"/>
        <v/>
      </c>
      <c r="CG246" s="2" t="str">
        <f t="shared" si="226"/>
        <v/>
      </c>
      <c r="CH246" s="2" t="str">
        <f t="shared" si="216"/>
        <v/>
      </c>
      <c r="CI246" s="2" t="str">
        <f t="shared" si="217"/>
        <v/>
      </c>
      <c r="CJ246" s="2" t="str">
        <f t="shared" si="218"/>
        <v/>
      </c>
      <c r="CK246" s="2" t="str">
        <f t="shared" si="219"/>
        <v/>
      </c>
    </row>
    <row r="247" spans="1:89" s="21" customFormat="1" x14ac:dyDescent="0.25">
      <c r="A247" s="16"/>
      <c r="B247" s="17" t="s">
        <v>26</v>
      </c>
      <c r="C247" s="17">
        <v>41</v>
      </c>
      <c r="D247" s="19">
        <v>41749</v>
      </c>
      <c r="E247" s="17">
        <v>3</v>
      </c>
      <c r="F247" s="19">
        <v>41799</v>
      </c>
      <c r="G247" s="19">
        <v>41809</v>
      </c>
      <c r="H247" s="20">
        <v>0.25</v>
      </c>
      <c r="I247" s="20">
        <v>0.55000000000000004</v>
      </c>
      <c r="J247" s="20">
        <v>0.45</v>
      </c>
      <c r="K247" s="20">
        <v>0.25</v>
      </c>
      <c r="L247" s="17">
        <v>0.09</v>
      </c>
      <c r="M247" s="17" t="s">
        <v>13</v>
      </c>
      <c r="N247" s="17">
        <v>0</v>
      </c>
      <c r="P247" s="16">
        <f t="shared" si="198"/>
        <v>50</v>
      </c>
      <c r="R247" s="20">
        <f>AVERAGE(H246:H247)</f>
        <v>0.17499999999999999</v>
      </c>
      <c r="S247" s="20">
        <f t="shared" ref="S247:V247" si="257">AVERAGE(I246:I247)</f>
        <v>0.60000000000000009</v>
      </c>
      <c r="T247" s="20">
        <f t="shared" si="257"/>
        <v>0.52500000000000002</v>
      </c>
      <c r="U247" s="20">
        <f t="shared" si="257"/>
        <v>0.375</v>
      </c>
      <c r="V247" s="20">
        <f t="shared" si="257"/>
        <v>0.09</v>
      </c>
      <c r="X247" s="16">
        <f t="shared" si="220"/>
        <v>0</v>
      </c>
      <c r="Y247" s="65"/>
      <c r="Z247" s="54">
        <f t="shared" si="200"/>
        <v>0.17499999999999999</v>
      </c>
      <c r="AA247" s="54">
        <f t="shared" si="201"/>
        <v>0.60000000000000009</v>
      </c>
      <c r="AB247" s="54">
        <f t="shared" si="202"/>
        <v>0.52500000000000002</v>
      </c>
      <c r="AC247" s="54">
        <f t="shared" si="203"/>
        <v>0.375</v>
      </c>
      <c r="AD247" s="54">
        <f t="shared" si="204"/>
        <v>0.09</v>
      </c>
      <c r="AF247" s="71"/>
      <c r="AG247" s="54" t="str">
        <f t="shared" ref="AG247:AI261" si="258">IF($S247="","",IF(AND($P247&gt;AG$2,$P247&lt;AG$3),$S247,""))</f>
        <v/>
      </c>
      <c r="AH247" s="54">
        <f t="shared" si="258"/>
        <v>0.60000000000000009</v>
      </c>
      <c r="AI247" s="54" t="str">
        <f t="shared" si="258"/>
        <v/>
      </c>
      <c r="AL247" s="54" t="str">
        <f t="shared" si="221"/>
        <v/>
      </c>
      <c r="AM247" s="54">
        <f t="shared" si="221"/>
        <v>0.09</v>
      </c>
      <c r="AN247" s="54" t="str">
        <f t="shared" si="221"/>
        <v/>
      </c>
      <c r="AQ247" s="21" t="str">
        <f t="shared" si="222"/>
        <v/>
      </c>
      <c r="AR247" s="21" t="str">
        <f t="shared" si="205"/>
        <v>ICPM</v>
      </c>
      <c r="AS247" s="21" t="str">
        <f t="shared" si="206"/>
        <v/>
      </c>
      <c r="AT247" s="81"/>
      <c r="AV247" s="54">
        <f t="shared" si="227"/>
        <v>0.60000000000000009</v>
      </c>
      <c r="AW247" s="54">
        <f t="shared" si="228"/>
        <v>0.09</v>
      </c>
      <c r="AX247" s="54" t="str">
        <f t="shared" si="229"/>
        <v/>
      </c>
      <c r="AY247" s="54" t="str">
        <f t="shared" si="207"/>
        <v/>
      </c>
      <c r="AZ247" s="54">
        <f t="shared" si="230"/>
        <v>0.60000000000000009</v>
      </c>
      <c r="BA247" s="54">
        <f t="shared" si="208"/>
        <v>0.09</v>
      </c>
      <c r="BE247" s="54">
        <f t="shared" si="209"/>
        <v>-0.51000000000000012</v>
      </c>
      <c r="BF247" s="54" t="str">
        <f t="shared" si="210"/>
        <v/>
      </c>
      <c r="BG247" s="54">
        <f t="shared" si="211"/>
        <v>-0.51000000000000012</v>
      </c>
      <c r="BI247" s="81"/>
      <c r="BL247" s="21" t="str">
        <f t="shared" si="255"/>
        <v/>
      </c>
      <c r="BM247" s="21" t="str">
        <f t="shared" si="255"/>
        <v/>
      </c>
      <c r="BN247" s="21">
        <f t="shared" si="255"/>
        <v>0.60000000000000009</v>
      </c>
      <c r="BO247" s="21" t="str">
        <f t="shared" si="255"/>
        <v/>
      </c>
      <c r="BP247" s="21" t="str">
        <f t="shared" si="255"/>
        <v/>
      </c>
      <c r="BS247" s="21">
        <f t="shared" si="256"/>
        <v>0.09</v>
      </c>
      <c r="BT247" s="21" t="str">
        <f t="shared" si="256"/>
        <v/>
      </c>
      <c r="BU247" s="21" t="str">
        <f t="shared" si="256"/>
        <v/>
      </c>
      <c r="BV247" s="21" t="str">
        <f t="shared" si="256"/>
        <v/>
      </c>
      <c r="BW247" s="21" t="str">
        <f t="shared" si="256"/>
        <v/>
      </c>
      <c r="BZ247" s="21" t="str">
        <f t="shared" si="225"/>
        <v/>
      </c>
      <c r="CA247" s="21" t="str">
        <f t="shared" si="212"/>
        <v/>
      </c>
      <c r="CB247" s="21">
        <f t="shared" si="213"/>
        <v>0</v>
      </c>
      <c r="CC247" s="21" t="str">
        <f t="shared" si="214"/>
        <v/>
      </c>
      <c r="CD247" s="21" t="str">
        <f t="shared" si="215"/>
        <v/>
      </c>
      <c r="CG247" s="21">
        <f t="shared" si="226"/>
        <v>0</v>
      </c>
      <c r="CH247" s="21" t="str">
        <f t="shared" si="216"/>
        <v/>
      </c>
      <c r="CI247" s="21" t="str">
        <f t="shared" si="217"/>
        <v/>
      </c>
      <c r="CJ247" s="21" t="str">
        <f t="shared" si="218"/>
        <v/>
      </c>
      <c r="CK247" s="21" t="str">
        <f t="shared" si="219"/>
        <v/>
      </c>
    </row>
    <row r="248" spans="1:89" x14ac:dyDescent="0.25">
      <c r="A248" s="1">
        <v>93</v>
      </c>
      <c r="B248" s="3" t="s">
        <v>12</v>
      </c>
      <c r="C248" s="3">
        <v>41</v>
      </c>
      <c r="D248" s="4">
        <v>41749</v>
      </c>
      <c r="E248" s="3">
        <v>4</v>
      </c>
      <c r="F248" s="4">
        <v>41799</v>
      </c>
      <c r="G248" s="4">
        <v>41802</v>
      </c>
      <c r="H248" s="5">
        <v>0.1</v>
      </c>
      <c r="I248" s="5">
        <v>0.6</v>
      </c>
      <c r="J248" s="5">
        <v>0.6</v>
      </c>
      <c r="K248" s="5">
        <v>0.55000000000000004</v>
      </c>
      <c r="L248" s="3">
        <v>0.28000000000000003</v>
      </c>
      <c r="M248" s="3" t="s">
        <v>13</v>
      </c>
      <c r="N248" s="3">
        <v>0</v>
      </c>
      <c r="P248" s="1" t="str">
        <f t="shared" si="198"/>
        <v/>
      </c>
      <c r="R248" s="5"/>
      <c r="S248" s="5"/>
      <c r="T248" s="5"/>
      <c r="U248" s="5"/>
      <c r="V248" s="5"/>
      <c r="X248" s="1" t="str">
        <f t="shared" si="220"/>
        <v/>
      </c>
      <c r="Z248" s="55" t="str">
        <f t="shared" si="200"/>
        <v/>
      </c>
      <c r="AA248" s="55" t="str">
        <f t="shared" si="201"/>
        <v/>
      </c>
      <c r="AB248" s="55" t="str">
        <f t="shared" si="202"/>
        <v/>
      </c>
      <c r="AC248" s="55" t="str">
        <f t="shared" si="203"/>
        <v/>
      </c>
      <c r="AD248" s="55" t="str">
        <f t="shared" si="204"/>
        <v/>
      </c>
      <c r="AG248" s="55" t="str">
        <f t="shared" si="258"/>
        <v/>
      </c>
      <c r="AH248" s="55" t="str">
        <f t="shared" si="258"/>
        <v/>
      </c>
      <c r="AI248" s="55" t="str">
        <f t="shared" si="258"/>
        <v/>
      </c>
      <c r="AL248" s="55" t="str">
        <f t="shared" si="221"/>
        <v/>
      </c>
      <c r="AM248" s="55" t="str">
        <f t="shared" si="221"/>
        <v/>
      </c>
      <c r="AN248" s="55" t="str">
        <f t="shared" si="221"/>
        <v/>
      </c>
      <c r="AQ248" s="2" t="str">
        <f t="shared" si="222"/>
        <v/>
      </c>
      <c r="AR248" s="2" t="str">
        <f t="shared" si="205"/>
        <v/>
      </c>
      <c r="AS248" s="2" t="str">
        <f t="shared" si="206"/>
        <v/>
      </c>
      <c r="AV248" s="55" t="str">
        <f t="shared" si="227"/>
        <v/>
      </c>
      <c r="AW248" s="55" t="str">
        <f t="shared" si="228"/>
        <v/>
      </c>
      <c r="AX248" s="55" t="str">
        <f t="shared" si="229"/>
        <v/>
      </c>
      <c r="AY248" s="55" t="str">
        <f t="shared" si="207"/>
        <v/>
      </c>
      <c r="AZ248" s="55" t="str">
        <f t="shared" si="230"/>
        <v/>
      </c>
      <c r="BA248" s="55" t="str">
        <f t="shared" si="208"/>
        <v/>
      </c>
      <c r="BE248" s="55" t="str">
        <f t="shared" si="209"/>
        <v/>
      </c>
      <c r="BF248" s="55" t="str">
        <f t="shared" si="210"/>
        <v/>
      </c>
      <c r="BG248" s="55" t="str">
        <f t="shared" si="211"/>
        <v/>
      </c>
      <c r="BL248" s="2" t="str">
        <f t="shared" si="255"/>
        <v/>
      </c>
      <c r="BM248" s="2" t="str">
        <f t="shared" si="255"/>
        <v/>
      </c>
      <c r="BN248" s="2" t="str">
        <f t="shared" si="255"/>
        <v/>
      </c>
      <c r="BO248" s="2" t="str">
        <f t="shared" si="255"/>
        <v/>
      </c>
      <c r="BP248" s="2" t="str">
        <f t="shared" si="255"/>
        <v/>
      </c>
      <c r="BS248" s="2" t="str">
        <f t="shared" si="256"/>
        <v/>
      </c>
      <c r="BT248" s="2" t="str">
        <f t="shared" si="256"/>
        <v/>
      </c>
      <c r="BU248" s="2" t="str">
        <f t="shared" si="256"/>
        <v/>
      </c>
      <c r="BV248" s="2" t="str">
        <f t="shared" si="256"/>
        <v/>
      </c>
      <c r="BW248" s="2" t="str">
        <f t="shared" si="256"/>
        <v/>
      </c>
      <c r="BZ248" s="2" t="str">
        <f t="shared" si="225"/>
        <v/>
      </c>
      <c r="CA248" s="2" t="str">
        <f t="shared" si="212"/>
        <v/>
      </c>
      <c r="CB248" s="2" t="str">
        <f t="shared" si="213"/>
        <v/>
      </c>
      <c r="CC248" s="2" t="str">
        <f t="shared" si="214"/>
        <v/>
      </c>
      <c r="CD248" s="2" t="str">
        <f t="shared" si="215"/>
        <v/>
      </c>
      <c r="CG248" s="2" t="str">
        <f t="shared" si="226"/>
        <v/>
      </c>
      <c r="CH248" s="2" t="str">
        <f t="shared" si="216"/>
        <v/>
      </c>
      <c r="CI248" s="2" t="str">
        <f t="shared" si="217"/>
        <v/>
      </c>
      <c r="CJ248" s="2" t="str">
        <f t="shared" si="218"/>
        <v/>
      </c>
      <c r="CK248" s="2" t="str">
        <f t="shared" si="219"/>
        <v/>
      </c>
    </row>
    <row r="249" spans="1:89" s="21" customFormat="1" x14ac:dyDescent="0.25">
      <c r="A249" s="16"/>
      <c r="B249" s="17" t="s">
        <v>26</v>
      </c>
      <c r="C249" s="17">
        <v>41</v>
      </c>
      <c r="D249" s="19">
        <v>41749</v>
      </c>
      <c r="E249" s="17">
        <v>4</v>
      </c>
      <c r="F249" s="19">
        <v>41799</v>
      </c>
      <c r="G249" s="19">
        <v>41809</v>
      </c>
      <c r="H249" s="20">
        <v>0.3</v>
      </c>
      <c r="I249" s="20">
        <v>0.3</v>
      </c>
      <c r="J249" s="20">
        <v>0.25</v>
      </c>
      <c r="K249" s="20">
        <v>0.3</v>
      </c>
      <c r="L249" s="17">
        <v>0.25</v>
      </c>
      <c r="M249" s="17" t="s">
        <v>13</v>
      </c>
      <c r="N249" s="17">
        <v>0</v>
      </c>
      <c r="P249" s="16">
        <f t="shared" si="198"/>
        <v>50</v>
      </c>
      <c r="R249" s="20">
        <f>AVERAGE(H248:H249)</f>
        <v>0.2</v>
      </c>
      <c r="S249" s="20">
        <f t="shared" ref="S249:V249" si="259">AVERAGE(I248:I249)</f>
        <v>0.44999999999999996</v>
      </c>
      <c r="T249" s="20">
        <f t="shared" si="259"/>
        <v>0.42499999999999999</v>
      </c>
      <c r="U249" s="20">
        <f t="shared" si="259"/>
        <v>0.42500000000000004</v>
      </c>
      <c r="V249" s="20">
        <f t="shared" si="259"/>
        <v>0.26500000000000001</v>
      </c>
      <c r="X249" s="16">
        <f t="shared" si="220"/>
        <v>0</v>
      </c>
      <c r="Y249" s="65"/>
      <c r="Z249" s="54">
        <f t="shared" si="200"/>
        <v>0.2</v>
      </c>
      <c r="AA249" s="54">
        <f t="shared" si="201"/>
        <v>0.44999999999999996</v>
      </c>
      <c r="AB249" s="54">
        <f t="shared" si="202"/>
        <v>0.42499999999999999</v>
      </c>
      <c r="AC249" s="54">
        <f t="shared" si="203"/>
        <v>0.42500000000000004</v>
      </c>
      <c r="AD249" s="54">
        <f t="shared" si="204"/>
        <v>0.26500000000000001</v>
      </c>
      <c r="AF249" s="71"/>
      <c r="AG249" s="54" t="str">
        <f t="shared" si="258"/>
        <v/>
      </c>
      <c r="AH249" s="54">
        <f t="shared" si="258"/>
        <v>0.44999999999999996</v>
      </c>
      <c r="AI249" s="54" t="str">
        <f t="shared" si="258"/>
        <v/>
      </c>
      <c r="AL249" s="54" t="str">
        <f t="shared" si="221"/>
        <v/>
      </c>
      <c r="AM249" s="54">
        <f t="shared" si="221"/>
        <v>0.26500000000000001</v>
      </c>
      <c r="AN249" s="54" t="str">
        <f t="shared" si="221"/>
        <v/>
      </c>
      <c r="AQ249" s="21" t="str">
        <f t="shared" si="222"/>
        <v/>
      </c>
      <c r="AR249" s="21" t="str">
        <f t="shared" si="205"/>
        <v>ICPM</v>
      </c>
      <c r="AS249" s="21" t="str">
        <f t="shared" si="206"/>
        <v/>
      </c>
      <c r="AT249" s="81"/>
      <c r="AV249" s="54">
        <f t="shared" si="227"/>
        <v>0.44999999999999996</v>
      </c>
      <c r="AW249" s="54">
        <f t="shared" si="228"/>
        <v>0.26500000000000001</v>
      </c>
      <c r="AX249" s="54" t="str">
        <f t="shared" si="229"/>
        <v/>
      </c>
      <c r="AY249" s="54" t="str">
        <f t="shared" si="207"/>
        <v/>
      </c>
      <c r="AZ249" s="54">
        <f t="shared" si="230"/>
        <v>0.44999999999999996</v>
      </c>
      <c r="BA249" s="54">
        <f t="shared" si="208"/>
        <v>0.26500000000000001</v>
      </c>
      <c r="BE249" s="54">
        <f t="shared" si="209"/>
        <v>-0.18499999999999994</v>
      </c>
      <c r="BF249" s="54" t="str">
        <f t="shared" si="210"/>
        <v/>
      </c>
      <c r="BG249" s="54">
        <f t="shared" si="211"/>
        <v>-0.18499999999999994</v>
      </c>
      <c r="BI249" s="81"/>
      <c r="BL249" s="21" t="str">
        <f t="shared" si="255"/>
        <v/>
      </c>
      <c r="BM249" s="21" t="str">
        <f t="shared" si="255"/>
        <v/>
      </c>
      <c r="BN249" s="21">
        <f t="shared" si="255"/>
        <v>0.44999999999999996</v>
      </c>
      <c r="BO249" s="21" t="str">
        <f t="shared" si="255"/>
        <v/>
      </c>
      <c r="BP249" s="21" t="str">
        <f t="shared" si="255"/>
        <v/>
      </c>
      <c r="BS249" s="21" t="str">
        <f t="shared" si="256"/>
        <v/>
      </c>
      <c r="BT249" s="21">
        <f t="shared" si="256"/>
        <v>0.26500000000000001</v>
      </c>
      <c r="BU249" s="21" t="str">
        <f t="shared" si="256"/>
        <v/>
      </c>
      <c r="BV249" s="21" t="str">
        <f t="shared" si="256"/>
        <v/>
      </c>
      <c r="BW249" s="21" t="str">
        <f t="shared" si="256"/>
        <v/>
      </c>
      <c r="BZ249" s="21" t="str">
        <f t="shared" si="225"/>
        <v/>
      </c>
      <c r="CA249" s="21" t="str">
        <f t="shared" si="212"/>
        <v/>
      </c>
      <c r="CB249" s="21">
        <f t="shared" si="213"/>
        <v>0</v>
      </c>
      <c r="CC249" s="21" t="str">
        <f t="shared" si="214"/>
        <v/>
      </c>
      <c r="CD249" s="21" t="str">
        <f t="shared" si="215"/>
        <v/>
      </c>
      <c r="CG249" s="21" t="str">
        <f t="shared" si="226"/>
        <v/>
      </c>
      <c r="CH249" s="21">
        <f t="shared" si="216"/>
        <v>0</v>
      </c>
      <c r="CI249" s="21" t="str">
        <f t="shared" si="217"/>
        <v/>
      </c>
      <c r="CJ249" s="21" t="str">
        <f t="shared" si="218"/>
        <v/>
      </c>
      <c r="CK249" s="21" t="str">
        <f t="shared" si="219"/>
        <v/>
      </c>
    </row>
    <row r="250" spans="1:89" x14ac:dyDescent="0.25">
      <c r="A250" s="1">
        <v>94</v>
      </c>
      <c r="B250" s="3" t="s">
        <v>12</v>
      </c>
      <c r="C250" s="3">
        <v>41</v>
      </c>
      <c r="D250" s="4">
        <v>41749</v>
      </c>
      <c r="E250" s="3">
        <v>5</v>
      </c>
      <c r="F250" s="4">
        <v>41799</v>
      </c>
      <c r="G250" s="4">
        <v>41802</v>
      </c>
      <c r="H250" s="5">
        <v>0.1</v>
      </c>
      <c r="I250" s="5">
        <v>0.05</v>
      </c>
      <c r="J250" s="5">
        <v>0.01</v>
      </c>
      <c r="K250" s="5">
        <v>0</v>
      </c>
      <c r="L250" s="3">
        <v>0.04</v>
      </c>
      <c r="M250" s="3" t="s">
        <v>13</v>
      </c>
      <c r="N250" s="3">
        <v>1</v>
      </c>
      <c r="P250" s="1" t="str">
        <f t="shared" si="198"/>
        <v/>
      </c>
      <c r="R250" s="5"/>
      <c r="S250" s="5"/>
      <c r="T250" s="5"/>
      <c r="U250" s="5"/>
      <c r="V250" s="5"/>
      <c r="X250" s="1" t="str">
        <f t="shared" si="220"/>
        <v/>
      </c>
      <c r="Z250" s="55" t="str">
        <f t="shared" si="200"/>
        <v/>
      </c>
      <c r="AA250" s="55" t="str">
        <f t="shared" si="201"/>
        <v/>
      </c>
      <c r="AB250" s="55" t="str">
        <f t="shared" si="202"/>
        <v/>
      </c>
      <c r="AC250" s="55" t="str">
        <f t="shared" si="203"/>
        <v/>
      </c>
      <c r="AD250" s="55" t="str">
        <f t="shared" si="204"/>
        <v/>
      </c>
      <c r="AG250" s="55" t="str">
        <f t="shared" si="258"/>
        <v/>
      </c>
      <c r="AH250" s="55" t="str">
        <f t="shared" si="258"/>
        <v/>
      </c>
      <c r="AI250" s="55" t="str">
        <f t="shared" si="258"/>
        <v/>
      </c>
      <c r="AL250" s="55" t="str">
        <f t="shared" si="221"/>
        <v/>
      </c>
      <c r="AM250" s="55" t="str">
        <f t="shared" si="221"/>
        <v/>
      </c>
      <c r="AN250" s="55" t="str">
        <f t="shared" si="221"/>
        <v/>
      </c>
      <c r="AQ250" s="2" t="str">
        <f t="shared" si="222"/>
        <v/>
      </c>
      <c r="AR250" s="2" t="str">
        <f t="shared" si="205"/>
        <v/>
      </c>
      <c r="AS250" s="2" t="str">
        <f t="shared" si="206"/>
        <v/>
      </c>
      <c r="AV250" s="55" t="str">
        <f t="shared" si="227"/>
        <v/>
      </c>
      <c r="AW250" s="55" t="str">
        <f t="shared" si="228"/>
        <v/>
      </c>
      <c r="AX250" s="55" t="str">
        <f t="shared" si="229"/>
        <v/>
      </c>
      <c r="AY250" s="55" t="str">
        <f t="shared" si="207"/>
        <v/>
      </c>
      <c r="AZ250" s="55" t="str">
        <f t="shared" si="230"/>
        <v/>
      </c>
      <c r="BA250" s="55" t="str">
        <f t="shared" si="208"/>
        <v/>
      </c>
      <c r="BE250" s="55" t="str">
        <f t="shared" si="209"/>
        <v/>
      </c>
      <c r="BF250" s="55" t="str">
        <f t="shared" si="210"/>
        <v/>
      </c>
      <c r="BG250" s="55" t="str">
        <f t="shared" si="211"/>
        <v/>
      </c>
      <c r="BL250" s="2" t="str">
        <f t="shared" si="255"/>
        <v/>
      </c>
      <c r="BM250" s="2" t="str">
        <f t="shared" si="255"/>
        <v/>
      </c>
      <c r="BN250" s="2" t="str">
        <f t="shared" si="255"/>
        <v/>
      </c>
      <c r="BO250" s="2" t="str">
        <f t="shared" si="255"/>
        <v/>
      </c>
      <c r="BP250" s="2" t="str">
        <f t="shared" si="255"/>
        <v/>
      </c>
      <c r="BS250" s="2" t="str">
        <f t="shared" si="256"/>
        <v/>
      </c>
      <c r="BT250" s="2" t="str">
        <f t="shared" si="256"/>
        <v/>
      </c>
      <c r="BU250" s="2" t="str">
        <f t="shared" si="256"/>
        <v/>
      </c>
      <c r="BV250" s="2" t="str">
        <f t="shared" si="256"/>
        <v/>
      </c>
      <c r="BW250" s="2" t="str">
        <f t="shared" si="256"/>
        <v/>
      </c>
      <c r="BZ250" s="2" t="str">
        <f t="shared" si="225"/>
        <v/>
      </c>
      <c r="CA250" s="2" t="str">
        <f t="shared" si="212"/>
        <v/>
      </c>
      <c r="CB250" s="2" t="str">
        <f t="shared" si="213"/>
        <v/>
      </c>
      <c r="CC250" s="2" t="str">
        <f t="shared" si="214"/>
        <v/>
      </c>
      <c r="CD250" s="2" t="str">
        <f t="shared" si="215"/>
        <v/>
      </c>
      <c r="CG250" s="2" t="str">
        <f t="shared" si="226"/>
        <v/>
      </c>
      <c r="CH250" s="2" t="str">
        <f t="shared" si="216"/>
        <v/>
      </c>
      <c r="CI250" s="2" t="str">
        <f t="shared" si="217"/>
        <v/>
      </c>
      <c r="CJ250" s="2" t="str">
        <f t="shared" si="218"/>
        <v/>
      </c>
      <c r="CK250" s="2" t="str">
        <f t="shared" si="219"/>
        <v/>
      </c>
    </row>
    <row r="251" spans="1:89" s="21" customFormat="1" x14ac:dyDescent="0.25">
      <c r="A251" s="16"/>
      <c r="B251" s="17" t="s">
        <v>26</v>
      </c>
      <c r="C251" s="17">
        <v>41</v>
      </c>
      <c r="D251" s="19">
        <v>41749</v>
      </c>
      <c r="E251" s="17">
        <v>5</v>
      </c>
      <c r="F251" s="19">
        <v>41799</v>
      </c>
      <c r="G251" s="19">
        <v>41809</v>
      </c>
      <c r="H251" s="20">
        <v>0.25</v>
      </c>
      <c r="I251" s="20">
        <v>0.1</v>
      </c>
      <c r="J251" s="20">
        <v>0.05</v>
      </c>
      <c r="K251" s="20">
        <v>0.1</v>
      </c>
      <c r="L251" s="17">
        <v>0.03</v>
      </c>
      <c r="M251" s="17" t="s">
        <v>13</v>
      </c>
      <c r="N251" s="17">
        <v>1</v>
      </c>
      <c r="P251" s="16">
        <f t="shared" si="198"/>
        <v>50</v>
      </c>
      <c r="R251" s="20">
        <f>AVERAGE(H250:H251)</f>
        <v>0.17499999999999999</v>
      </c>
      <c r="S251" s="20">
        <f t="shared" ref="S251:V251" si="260">AVERAGE(I250:I251)</f>
        <v>7.5000000000000011E-2</v>
      </c>
      <c r="T251" s="20">
        <f t="shared" si="260"/>
        <v>3.0000000000000002E-2</v>
      </c>
      <c r="U251" s="20">
        <f t="shared" si="260"/>
        <v>0.05</v>
      </c>
      <c r="V251" s="20">
        <f t="shared" si="260"/>
        <v>3.5000000000000003E-2</v>
      </c>
      <c r="X251" s="16">
        <f t="shared" si="220"/>
        <v>0</v>
      </c>
      <c r="Y251" s="65"/>
      <c r="Z251" s="54">
        <f t="shared" si="200"/>
        <v>0.17499999999999999</v>
      </c>
      <c r="AA251" s="54">
        <f t="shared" si="201"/>
        <v>7.5000000000000011E-2</v>
      </c>
      <c r="AB251" s="54">
        <f t="shared" si="202"/>
        <v>3.0000000000000002E-2</v>
      </c>
      <c r="AC251" s="54">
        <f t="shared" si="203"/>
        <v>0.05</v>
      </c>
      <c r="AD251" s="54">
        <f t="shared" si="204"/>
        <v>3.5000000000000003E-2</v>
      </c>
      <c r="AF251" s="71"/>
      <c r="AG251" s="54" t="str">
        <f t="shared" si="258"/>
        <v/>
      </c>
      <c r="AH251" s="54">
        <f t="shared" si="258"/>
        <v>7.5000000000000011E-2</v>
      </c>
      <c r="AI251" s="54" t="str">
        <f t="shared" si="258"/>
        <v/>
      </c>
      <c r="AL251" s="54" t="str">
        <f t="shared" si="221"/>
        <v/>
      </c>
      <c r="AM251" s="54">
        <f t="shared" si="221"/>
        <v>3.5000000000000003E-2</v>
      </c>
      <c r="AN251" s="54" t="str">
        <f t="shared" si="221"/>
        <v/>
      </c>
      <c r="AQ251" s="21" t="str">
        <f t="shared" si="222"/>
        <v/>
      </c>
      <c r="AR251" s="21" t="str">
        <f t="shared" si="205"/>
        <v>ICPM</v>
      </c>
      <c r="AS251" s="21" t="str">
        <f t="shared" si="206"/>
        <v/>
      </c>
      <c r="AT251" s="81"/>
      <c r="AV251" s="54">
        <f t="shared" si="227"/>
        <v>7.5000000000000011E-2</v>
      </c>
      <c r="AW251" s="54">
        <f t="shared" si="228"/>
        <v>3.5000000000000003E-2</v>
      </c>
      <c r="AX251" s="54">
        <f t="shared" si="229"/>
        <v>7.5000000000000011E-2</v>
      </c>
      <c r="AY251" s="54">
        <f t="shared" si="207"/>
        <v>3.5000000000000003E-2</v>
      </c>
      <c r="AZ251" s="54" t="str">
        <f t="shared" si="230"/>
        <v/>
      </c>
      <c r="BA251" s="54" t="str">
        <f t="shared" si="208"/>
        <v/>
      </c>
      <c r="BE251" s="54">
        <f t="shared" si="209"/>
        <v>-4.0000000000000008E-2</v>
      </c>
      <c r="BF251" s="54">
        <f t="shared" si="210"/>
        <v>-4.0000000000000008E-2</v>
      </c>
      <c r="BG251" s="54" t="str">
        <f t="shared" si="211"/>
        <v/>
      </c>
      <c r="BI251" s="81"/>
      <c r="BL251" s="21">
        <f t="shared" si="255"/>
        <v>7.5000000000000011E-2</v>
      </c>
      <c r="BM251" s="21" t="str">
        <f t="shared" si="255"/>
        <v/>
      </c>
      <c r="BN251" s="21" t="str">
        <f t="shared" si="255"/>
        <v/>
      </c>
      <c r="BO251" s="21" t="str">
        <f t="shared" si="255"/>
        <v/>
      </c>
      <c r="BP251" s="21" t="str">
        <f t="shared" si="255"/>
        <v/>
      </c>
      <c r="BS251" s="21">
        <f t="shared" si="256"/>
        <v>3.5000000000000003E-2</v>
      </c>
      <c r="BT251" s="21" t="str">
        <f t="shared" si="256"/>
        <v/>
      </c>
      <c r="BU251" s="21" t="str">
        <f t="shared" si="256"/>
        <v/>
      </c>
      <c r="BV251" s="21" t="str">
        <f t="shared" si="256"/>
        <v/>
      </c>
      <c r="BW251" s="21" t="str">
        <f t="shared" si="256"/>
        <v/>
      </c>
      <c r="BZ251" s="21">
        <f t="shared" si="225"/>
        <v>0</v>
      </c>
      <c r="CA251" s="21" t="str">
        <f t="shared" si="212"/>
        <v/>
      </c>
      <c r="CB251" s="21" t="str">
        <f t="shared" si="213"/>
        <v/>
      </c>
      <c r="CC251" s="21" t="str">
        <f t="shared" si="214"/>
        <v/>
      </c>
      <c r="CD251" s="21" t="str">
        <f t="shared" si="215"/>
        <v/>
      </c>
      <c r="CG251" s="21">
        <f t="shared" si="226"/>
        <v>0</v>
      </c>
      <c r="CH251" s="21" t="str">
        <f t="shared" si="216"/>
        <v/>
      </c>
      <c r="CI251" s="21" t="str">
        <f t="shared" si="217"/>
        <v/>
      </c>
      <c r="CJ251" s="21" t="str">
        <f t="shared" si="218"/>
        <v/>
      </c>
      <c r="CK251" s="21" t="str">
        <f t="shared" si="219"/>
        <v/>
      </c>
    </row>
    <row r="252" spans="1:89" x14ac:dyDescent="0.25">
      <c r="A252" s="1">
        <v>95</v>
      </c>
      <c r="B252" s="3" t="s">
        <v>12</v>
      </c>
      <c r="C252" s="3">
        <v>41</v>
      </c>
      <c r="D252" s="4">
        <v>41749</v>
      </c>
      <c r="E252" s="3">
        <v>6</v>
      </c>
      <c r="F252" s="4">
        <v>41799</v>
      </c>
      <c r="G252" s="4">
        <v>41802</v>
      </c>
      <c r="H252" s="5">
        <v>0.1</v>
      </c>
      <c r="I252" s="5">
        <v>0.75</v>
      </c>
      <c r="J252" s="5">
        <v>0.7</v>
      </c>
      <c r="K252" s="5">
        <v>0.5</v>
      </c>
      <c r="L252" s="3">
        <v>0.21</v>
      </c>
      <c r="M252" s="3" t="s">
        <v>13</v>
      </c>
      <c r="N252" s="3">
        <v>0</v>
      </c>
      <c r="P252" s="1" t="str">
        <f t="shared" si="198"/>
        <v/>
      </c>
      <c r="R252" s="5"/>
      <c r="S252" s="5"/>
      <c r="T252" s="5"/>
      <c r="U252" s="5"/>
      <c r="V252" s="5"/>
      <c r="X252" s="1" t="str">
        <f t="shared" si="220"/>
        <v/>
      </c>
      <c r="Z252" s="55" t="str">
        <f t="shared" si="200"/>
        <v/>
      </c>
      <c r="AA252" s="55" t="str">
        <f t="shared" si="201"/>
        <v/>
      </c>
      <c r="AB252" s="55" t="str">
        <f t="shared" si="202"/>
        <v/>
      </c>
      <c r="AC252" s="55" t="str">
        <f t="shared" si="203"/>
        <v/>
      </c>
      <c r="AD252" s="55" t="str">
        <f t="shared" si="204"/>
        <v/>
      </c>
      <c r="AG252" s="55" t="str">
        <f t="shared" si="258"/>
        <v/>
      </c>
      <c r="AH252" s="55" t="str">
        <f t="shared" si="258"/>
        <v/>
      </c>
      <c r="AI252" s="55" t="str">
        <f t="shared" si="258"/>
        <v/>
      </c>
      <c r="AL252" s="55" t="str">
        <f t="shared" si="221"/>
        <v/>
      </c>
      <c r="AM252" s="55" t="str">
        <f t="shared" si="221"/>
        <v/>
      </c>
      <c r="AN252" s="55" t="str">
        <f t="shared" si="221"/>
        <v/>
      </c>
      <c r="AQ252" s="2" t="str">
        <f t="shared" si="222"/>
        <v/>
      </c>
      <c r="AR252" s="2" t="str">
        <f t="shared" si="205"/>
        <v/>
      </c>
      <c r="AS252" s="2" t="str">
        <f t="shared" si="206"/>
        <v/>
      </c>
      <c r="AV252" s="55" t="str">
        <f t="shared" si="227"/>
        <v/>
      </c>
      <c r="AW252" s="55" t="str">
        <f t="shared" si="228"/>
        <v/>
      </c>
      <c r="AX252" s="55" t="str">
        <f t="shared" si="229"/>
        <v/>
      </c>
      <c r="AY252" s="55" t="str">
        <f t="shared" si="207"/>
        <v/>
      </c>
      <c r="AZ252" s="55" t="str">
        <f t="shared" si="230"/>
        <v/>
      </c>
      <c r="BA252" s="55" t="str">
        <f t="shared" si="208"/>
        <v/>
      </c>
      <c r="BE252" s="55" t="str">
        <f t="shared" si="209"/>
        <v/>
      </c>
      <c r="BF252" s="55" t="str">
        <f t="shared" si="210"/>
        <v/>
      </c>
      <c r="BG252" s="55" t="str">
        <f t="shared" si="211"/>
        <v/>
      </c>
      <c r="BL252" s="2" t="str">
        <f t="shared" si="255"/>
        <v/>
      </c>
      <c r="BM252" s="2" t="str">
        <f t="shared" si="255"/>
        <v/>
      </c>
      <c r="BN252" s="2" t="str">
        <f t="shared" si="255"/>
        <v/>
      </c>
      <c r="BO252" s="2" t="str">
        <f t="shared" si="255"/>
        <v/>
      </c>
      <c r="BP252" s="2" t="str">
        <f t="shared" si="255"/>
        <v/>
      </c>
      <c r="BS252" s="2" t="str">
        <f t="shared" si="256"/>
        <v/>
      </c>
      <c r="BT252" s="2" t="str">
        <f t="shared" si="256"/>
        <v/>
      </c>
      <c r="BU252" s="2" t="str">
        <f t="shared" si="256"/>
        <v/>
      </c>
      <c r="BV252" s="2" t="str">
        <f t="shared" si="256"/>
        <v/>
      </c>
      <c r="BW252" s="2" t="str">
        <f t="shared" si="256"/>
        <v/>
      </c>
      <c r="BZ252" s="2" t="str">
        <f t="shared" si="225"/>
        <v/>
      </c>
      <c r="CA252" s="2" t="str">
        <f t="shared" si="212"/>
        <v/>
      </c>
      <c r="CB252" s="2" t="str">
        <f t="shared" si="213"/>
        <v/>
      </c>
      <c r="CC252" s="2" t="str">
        <f t="shared" si="214"/>
        <v/>
      </c>
      <c r="CD252" s="2" t="str">
        <f t="shared" si="215"/>
        <v/>
      </c>
      <c r="CG252" s="2" t="str">
        <f t="shared" si="226"/>
        <v/>
      </c>
      <c r="CH252" s="2" t="str">
        <f t="shared" si="216"/>
        <v/>
      </c>
      <c r="CI252" s="2" t="str">
        <f t="shared" si="217"/>
        <v/>
      </c>
      <c r="CJ252" s="2" t="str">
        <f t="shared" si="218"/>
        <v/>
      </c>
      <c r="CK252" s="2" t="str">
        <f t="shared" si="219"/>
        <v/>
      </c>
    </row>
    <row r="253" spans="1:89" s="21" customFormat="1" x14ac:dyDescent="0.25">
      <c r="A253" s="16"/>
      <c r="B253" s="17" t="s">
        <v>26</v>
      </c>
      <c r="C253" s="17">
        <v>41</v>
      </c>
      <c r="D253" s="19">
        <v>41749</v>
      </c>
      <c r="E253" s="17">
        <v>6</v>
      </c>
      <c r="F253" s="19">
        <v>41799</v>
      </c>
      <c r="G253" s="19">
        <v>41809</v>
      </c>
      <c r="H253" s="20">
        <v>0.4</v>
      </c>
      <c r="I253" s="20">
        <v>0.5</v>
      </c>
      <c r="J253" s="20">
        <v>0.4</v>
      </c>
      <c r="K253" s="20">
        <v>0.1</v>
      </c>
      <c r="L253" s="17">
        <v>0.18</v>
      </c>
      <c r="M253" s="17" t="s">
        <v>13</v>
      </c>
      <c r="N253" s="17">
        <v>0</v>
      </c>
      <c r="P253" s="16">
        <f t="shared" si="198"/>
        <v>50</v>
      </c>
      <c r="R253" s="20">
        <f>AVERAGE(H252:H253)</f>
        <v>0.25</v>
      </c>
      <c r="S253" s="20">
        <f t="shared" ref="S253:V253" si="261">AVERAGE(I252:I253)</f>
        <v>0.625</v>
      </c>
      <c r="T253" s="20">
        <f t="shared" si="261"/>
        <v>0.55000000000000004</v>
      </c>
      <c r="U253" s="20">
        <f t="shared" si="261"/>
        <v>0.3</v>
      </c>
      <c r="V253" s="20">
        <f t="shared" si="261"/>
        <v>0.19500000000000001</v>
      </c>
      <c r="X253" s="16">
        <f t="shared" si="220"/>
        <v>0</v>
      </c>
      <c r="Y253" s="65"/>
      <c r="Z253" s="54">
        <f t="shared" si="200"/>
        <v>0.25</v>
      </c>
      <c r="AA253" s="54">
        <f t="shared" si="201"/>
        <v>0.625</v>
      </c>
      <c r="AB253" s="54">
        <f t="shared" si="202"/>
        <v>0.55000000000000004</v>
      </c>
      <c r="AC253" s="54">
        <f t="shared" si="203"/>
        <v>0.3</v>
      </c>
      <c r="AD253" s="54">
        <f t="shared" si="204"/>
        <v>0.19500000000000001</v>
      </c>
      <c r="AF253" s="71"/>
      <c r="AG253" s="54" t="str">
        <f t="shared" si="258"/>
        <v/>
      </c>
      <c r="AH253" s="54">
        <f t="shared" si="258"/>
        <v>0.625</v>
      </c>
      <c r="AI253" s="54" t="str">
        <f t="shared" si="258"/>
        <v/>
      </c>
      <c r="AL253" s="54" t="str">
        <f t="shared" si="221"/>
        <v/>
      </c>
      <c r="AM253" s="54">
        <f t="shared" si="221"/>
        <v>0.19500000000000001</v>
      </c>
      <c r="AN253" s="54" t="str">
        <f t="shared" si="221"/>
        <v/>
      </c>
      <c r="AQ253" s="21" t="str">
        <f t="shared" si="222"/>
        <v/>
      </c>
      <c r="AR253" s="21" t="str">
        <f t="shared" si="205"/>
        <v>ICPM</v>
      </c>
      <c r="AS253" s="21" t="str">
        <f t="shared" si="206"/>
        <v/>
      </c>
      <c r="AT253" s="81"/>
      <c r="AV253" s="54">
        <f t="shared" si="227"/>
        <v>0.625</v>
      </c>
      <c r="AW253" s="54">
        <f t="shared" si="228"/>
        <v>0.19500000000000001</v>
      </c>
      <c r="AX253" s="54" t="str">
        <f t="shared" si="229"/>
        <v/>
      </c>
      <c r="AY253" s="54" t="str">
        <f t="shared" si="207"/>
        <v/>
      </c>
      <c r="AZ253" s="54">
        <f t="shared" si="230"/>
        <v>0.625</v>
      </c>
      <c r="BA253" s="54">
        <f t="shared" si="208"/>
        <v>0.19500000000000001</v>
      </c>
      <c r="BE253" s="54">
        <f t="shared" si="209"/>
        <v>-0.43</v>
      </c>
      <c r="BF253" s="54" t="str">
        <f t="shared" si="210"/>
        <v/>
      </c>
      <c r="BG253" s="54">
        <f t="shared" si="211"/>
        <v>-0.43</v>
      </c>
      <c r="BI253" s="81"/>
      <c r="BL253" s="21" t="str">
        <f t="shared" si="255"/>
        <v/>
      </c>
      <c r="BM253" s="21" t="str">
        <f t="shared" si="255"/>
        <v/>
      </c>
      <c r="BN253" s="21" t="str">
        <f t="shared" si="255"/>
        <v/>
      </c>
      <c r="BO253" s="21">
        <f t="shared" si="255"/>
        <v>0.625</v>
      </c>
      <c r="BP253" s="21" t="str">
        <f t="shared" si="255"/>
        <v/>
      </c>
      <c r="BS253" s="21">
        <f t="shared" si="256"/>
        <v>0.19500000000000001</v>
      </c>
      <c r="BT253" s="21" t="str">
        <f t="shared" si="256"/>
        <v/>
      </c>
      <c r="BU253" s="21" t="str">
        <f t="shared" si="256"/>
        <v/>
      </c>
      <c r="BV253" s="21" t="str">
        <f t="shared" si="256"/>
        <v/>
      </c>
      <c r="BW253" s="21" t="str">
        <f t="shared" si="256"/>
        <v/>
      </c>
      <c r="BZ253" s="21" t="str">
        <f t="shared" si="225"/>
        <v/>
      </c>
      <c r="CA253" s="21" t="str">
        <f t="shared" si="212"/>
        <v/>
      </c>
      <c r="CB253" s="21" t="str">
        <f t="shared" si="213"/>
        <v/>
      </c>
      <c r="CC253" s="21">
        <f t="shared" si="214"/>
        <v>0</v>
      </c>
      <c r="CD253" s="21" t="str">
        <f t="shared" si="215"/>
        <v/>
      </c>
      <c r="CG253" s="21">
        <f t="shared" si="226"/>
        <v>0</v>
      </c>
      <c r="CH253" s="21" t="str">
        <f t="shared" si="216"/>
        <v/>
      </c>
      <c r="CI253" s="21" t="str">
        <f t="shared" si="217"/>
        <v/>
      </c>
      <c r="CJ253" s="21" t="str">
        <f t="shared" si="218"/>
        <v/>
      </c>
      <c r="CK253" s="21" t="str">
        <f t="shared" si="219"/>
        <v/>
      </c>
    </row>
    <row r="254" spans="1:89" x14ac:dyDescent="0.25">
      <c r="A254" s="1">
        <v>96</v>
      </c>
      <c r="B254" s="3" t="s">
        <v>12</v>
      </c>
      <c r="C254" s="3">
        <v>41</v>
      </c>
      <c r="D254" s="4">
        <v>41749</v>
      </c>
      <c r="E254" s="3">
        <v>7</v>
      </c>
      <c r="F254" s="4">
        <v>41799</v>
      </c>
      <c r="G254" s="4">
        <v>41802</v>
      </c>
      <c r="H254" s="5">
        <v>0.1</v>
      </c>
      <c r="I254" s="5">
        <v>0.05</v>
      </c>
      <c r="J254" s="5">
        <v>0.05</v>
      </c>
      <c r="K254" s="5">
        <v>0.05</v>
      </c>
      <c r="L254" s="3">
        <v>7.0000000000000007E-2</v>
      </c>
      <c r="M254" s="3" t="s">
        <v>13</v>
      </c>
      <c r="N254" s="3">
        <v>0</v>
      </c>
      <c r="P254" s="1" t="str">
        <f t="shared" si="198"/>
        <v/>
      </c>
      <c r="R254" s="5"/>
      <c r="S254" s="5"/>
      <c r="T254" s="5"/>
      <c r="U254" s="5"/>
      <c r="V254" s="5"/>
      <c r="X254" s="1" t="str">
        <f t="shared" si="220"/>
        <v/>
      </c>
      <c r="Z254" s="55" t="str">
        <f t="shared" si="200"/>
        <v/>
      </c>
      <c r="AA254" s="55" t="str">
        <f t="shared" si="201"/>
        <v/>
      </c>
      <c r="AB254" s="55" t="str">
        <f t="shared" si="202"/>
        <v/>
      </c>
      <c r="AC254" s="55" t="str">
        <f t="shared" si="203"/>
        <v/>
      </c>
      <c r="AD254" s="55" t="str">
        <f t="shared" si="204"/>
        <v/>
      </c>
      <c r="AG254" s="55" t="str">
        <f t="shared" si="258"/>
        <v/>
      </c>
      <c r="AH254" s="55" t="str">
        <f t="shared" si="258"/>
        <v/>
      </c>
      <c r="AI254" s="55" t="str">
        <f t="shared" si="258"/>
        <v/>
      </c>
      <c r="AL254" s="55" t="str">
        <f t="shared" si="221"/>
        <v/>
      </c>
      <c r="AM254" s="55" t="str">
        <f t="shared" si="221"/>
        <v/>
      </c>
      <c r="AN254" s="55" t="str">
        <f t="shared" si="221"/>
        <v/>
      </c>
      <c r="AQ254" s="2" t="str">
        <f t="shared" si="222"/>
        <v/>
      </c>
      <c r="AR254" s="2" t="str">
        <f t="shared" si="205"/>
        <v/>
      </c>
      <c r="AS254" s="2" t="str">
        <f t="shared" si="206"/>
        <v/>
      </c>
      <c r="AV254" s="55" t="str">
        <f t="shared" si="227"/>
        <v/>
      </c>
      <c r="AW254" s="55" t="str">
        <f t="shared" si="228"/>
        <v/>
      </c>
      <c r="AX254" s="55" t="str">
        <f t="shared" si="229"/>
        <v/>
      </c>
      <c r="AY254" s="55" t="str">
        <f t="shared" si="207"/>
        <v/>
      </c>
      <c r="AZ254" s="55" t="str">
        <f t="shared" si="230"/>
        <v/>
      </c>
      <c r="BA254" s="55" t="str">
        <f t="shared" si="208"/>
        <v/>
      </c>
      <c r="BE254" s="55" t="str">
        <f t="shared" si="209"/>
        <v/>
      </c>
      <c r="BF254" s="55" t="str">
        <f t="shared" si="210"/>
        <v/>
      </c>
      <c r="BG254" s="55" t="str">
        <f t="shared" si="211"/>
        <v/>
      </c>
      <c r="BL254" s="2" t="str">
        <f t="shared" si="255"/>
        <v/>
      </c>
      <c r="BM254" s="2" t="str">
        <f t="shared" si="255"/>
        <v/>
      </c>
      <c r="BN254" s="2" t="str">
        <f t="shared" si="255"/>
        <v/>
      </c>
      <c r="BO254" s="2" t="str">
        <f t="shared" si="255"/>
        <v/>
      </c>
      <c r="BP254" s="2" t="str">
        <f t="shared" si="255"/>
        <v/>
      </c>
      <c r="BS254" s="2" t="str">
        <f t="shared" si="256"/>
        <v/>
      </c>
      <c r="BT254" s="2" t="str">
        <f t="shared" si="256"/>
        <v/>
      </c>
      <c r="BU254" s="2" t="str">
        <f t="shared" si="256"/>
        <v/>
      </c>
      <c r="BV254" s="2" t="str">
        <f t="shared" si="256"/>
        <v/>
      </c>
      <c r="BW254" s="2" t="str">
        <f t="shared" si="256"/>
        <v/>
      </c>
      <c r="BZ254" s="2" t="str">
        <f t="shared" si="225"/>
        <v/>
      </c>
      <c r="CA254" s="2" t="str">
        <f t="shared" si="212"/>
        <v/>
      </c>
      <c r="CB254" s="2" t="str">
        <f t="shared" si="213"/>
        <v/>
      </c>
      <c r="CC254" s="2" t="str">
        <f t="shared" si="214"/>
        <v/>
      </c>
      <c r="CD254" s="2" t="str">
        <f t="shared" si="215"/>
        <v/>
      </c>
      <c r="CG254" s="2" t="str">
        <f t="shared" si="226"/>
        <v/>
      </c>
      <c r="CH254" s="2" t="str">
        <f t="shared" si="216"/>
        <v/>
      </c>
      <c r="CI254" s="2" t="str">
        <f t="shared" si="217"/>
        <v/>
      </c>
      <c r="CJ254" s="2" t="str">
        <f t="shared" si="218"/>
        <v/>
      </c>
      <c r="CK254" s="2" t="str">
        <f t="shared" si="219"/>
        <v/>
      </c>
    </row>
    <row r="255" spans="1:89" s="21" customFormat="1" x14ac:dyDescent="0.25">
      <c r="A255" s="16"/>
      <c r="B255" s="17" t="s">
        <v>26</v>
      </c>
      <c r="C255" s="17">
        <v>41</v>
      </c>
      <c r="D255" s="19">
        <v>41749</v>
      </c>
      <c r="E255" s="17">
        <v>7</v>
      </c>
      <c r="F255" s="19">
        <v>41799</v>
      </c>
      <c r="G255" s="19">
        <v>41809</v>
      </c>
      <c r="H255" s="20">
        <v>0.1</v>
      </c>
      <c r="I255" s="20">
        <v>0.05</v>
      </c>
      <c r="J255" s="20">
        <v>0.05</v>
      </c>
      <c r="K255" s="20">
        <v>0.05</v>
      </c>
      <c r="L255" s="17">
        <v>7.0000000000000007E-2</v>
      </c>
      <c r="M255" s="17" t="s">
        <v>13</v>
      </c>
      <c r="N255" s="17">
        <v>0</v>
      </c>
      <c r="P255" s="16">
        <f t="shared" si="198"/>
        <v>50</v>
      </c>
      <c r="R255" s="20">
        <f>AVERAGE(H254:H255)</f>
        <v>0.1</v>
      </c>
      <c r="S255" s="20">
        <f t="shared" ref="S255:V255" si="262">AVERAGE(I254:I255)</f>
        <v>0.05</v>
      </c>
      <c r="T255" s="20">
        <f t="shared" si="262"/>
        <v>0.05</v>
      </c>
      <c r="U255" s="20">
        <f t="shared" si="262"/>
        <v>0.05</v>
      </c>
      <c r="V255" s="20">
        <f t="shared" si="262"/>
        <v>7.0000000000000007E-2</v>
      </c>
      <c r="X255" s="16">
        <f t="shared" si="220"/>
        <v>0</v>
      </c>
      <c r="Y255" s="65"/>
      <c r="Z255" s="54">
        <f t="shared" si="200"/>
        <v>0.1</v>
      </c>
      <c r="AA255" s="54">
        <f t="shared" si="201"/>
        <v>0.05</v>
      </c>
      <c r="AB255" s="54">
        <f t="shared" si="202"/>
        <v>0.05</v>
      </c>
      <c r="AC255" s="54">
        <f t="shared" si="203"/>
        <v>0.05</v>
      </c>
      <c r="AD255" s="54">
        <f t="shared" si="204"/>
        <v>7.0000000000000007E-2</v>
      </c>
      <c r="AF255" s="71"/>
      <c r="AG255" s="54" t="str">
        <f t="shared" si="258"/>
        <v/>
      </c>
      <c r="AH255" s="54">
        <f t="shared" si="258"/>
        <v>0.05</v>
      </c>
      <c r="AI255" s="54" t="str">
        <f t="shared" si="258"/>
        <v/>
      </c>
      <c r="AL255" s="54" t="str">
        <f t="shared" si="221"/>
        <v/>
      </c>
      <c r="AM255" s="54">
        <f t="shared" si="221"/>
        <v>7.0000000000000007E-2</v>
      </c>
      <c r="AN255" s="54" t="str">
        <f t="shared" si="221"/>
        <v/>
      </c>
      <c r="AQ255" s="21" t="str">
        <f t="shared" si="222"/>
        <v/>
      </c>
      <c r="AR255" s="21" t="str">
        <f t="shared" si="205"/>
        <v>Imput</v>
      </c>
      <c r="AS255" s="21" t="str">
        <f t="shared" si="206"/>
        <v/>
      </c>
      <c r="AT255" s="81"/>
      <c r="AV255" s="54">
        <f t="shared" si="227"/>
        <v>0.05</v>
      </c>
      <c r="AW255" s="54">
        <f t="shared" si="228"/>
        <v>7.0000000000000007E-2</v>
      </c>
      <c r="AX255" s="54" t="str">
        <f t="shared" si="229"/>
        <v/>
      </c>
      <c r="AY255" s="54" t="str">
        <f t="shared" si="207"/>
        <v/>
      </c>
      <c r="AZ255" s="54">
        <f t="shared" si="230"/>
        <v>0.05</v>
      </c>
      <c r="BA255" s="54">
        <f t="shared" si="208"/>
        <v>7.0000000000000007E-2</v>
      </c>
      <c r="BE255" s="54">
        <f t="shared" si="209"/>
        <v>2.0000000000000004E-2</v>
      </c>
      <c r="BF255" s="54" t="str">
        <f t="shared" si="210"/>
        <v/>
      </c>
      <c r="BG255" s="54">
        <f t="shared" si="211"/>
        <v>2.0000000000000004E-2</v>
      </c>
      <c r="BI255" s="81"/>
      <c r="BL255" s="21">
        <f t="shared" si="255"/>
        <v>0.05</v>
      </c>
      <c r="BM255" s="21" t="str">
        <f t="shared" si="255"/>
        <v/>
      </c>
      <c r="BN255" s="21" t="str">
        <f t="shared" si="255"/>
        <v/>
      </c>
      <c r="BO255" s="21" t="str">
        <f t="shared" si="255"/>
        <v/>
      </c>
      <c r="BP255" s="21" t="str">
        <f t="shared" si="255"/>
        <v/>
      </c>
      <c r="BS255" s="21">
        <f t="shared" si="256"/>
        <v>7.0000000000000007E-2</v>
      </c>
      <c r="BT255" s="21" t="str">
        <f t="shared" si="256"/>
        <v/>
      </c>
      <c r="BU255" s="21" t="str">
        <f t="shared" si="256"/>
        <v/>
      </c>
      <c r="BV255" s="21" t="str">
        <f t="shared" si="256"/>
        <v/>
      </c>
      <c r="BW255" s="21" t="str">
        <f t="shared" si="256"/>
        <v/>
      </c>
      <c r="BZ255" s="21">
        <f t="shared" si="225"/>
        <v>0</v>
      </c>
      <c r="CA255" s="21" t="str">
        <f t="shared" si="212"/>
        <v/>
      </c>
      <c r="CB255" s="21" t="str">
        <f t="shared" si="213"/>
        <v/>
      </c>
      <c r="CC255" s="21" t="str">
        <f t="shared" si="214"/>
        <v/>
      </c>
      <c r="CD255" s="21" t="str">
        <f t="shared" si="215"/>
        <v/>
      </c>
      <c r="CG255" s="21">
        <f t="shared" si="226"/>
        <v>0</v>
      </c>
      <c r="CH255" s="21" t="str">
        <f t="shared" si="216"/>
        <v/>
      </c>
      <c r="CI255" s="21" t="str">
        <f t="shared" si="217"/>
        <v/>
      </c>
      <c r="CJ255" s="21" t="str">
        <f t="shared" si="218"/>
        <v/>
      </c>
      <c r="CK255" s="21" t="str">
        <f t="shared" si="219"/>
        <v/>
      </c>
    </row>
    <row r="256" spans="1:89" x14ac:dyDescent="0.25">
      <c r="A256" s="1">
        <v>97</v>
      </c>
      <c r="B256" s="3" t="s">
        <v>12</v>
      </c>
      <c r="C256" s="3">
        <v>41</v>
      </c>
      <c r="D256" s="4">
        <v>41749</v>
      </c>
      <c r="E256" s="3">
        <v>8</v>
      </c>
      <c r="F256" s="4">
        <v>41799</v>
      </c>
      <c r="G256" s="4">
        <v>41802</v>
      </c>
      <c r="H256" s="5">
        <v>0.1</v>
      </c>
      <c r="I256" s="5">
        <v>0.35</v>
      </c>
      <c r="J256" s="5">
        <v>0.3</v>
      </c>
      <c r="K256" s="5">
        <v>0.1</v>
      </c>
      <c r="L256" s="3">
        <v>0.09</v>
      </c>
      <c r="M256" s="3" t="s">
        <v>13</v>
      </c>
      <c r="N256" s="3">
        <v>0</v>
      </c>
      <c r="P256" s="1" t="str">
        <f t="shared" si="198"/>
        <v/>
      </c>
      <c r="R256" s="5"/>
      <c r="S256" s="5"/>
      <c r="T256" s="5"/>
      <c r="U256" s="5"/>
      <c r="V256" s="5"/>
      <c r="X256" s="1" t="str">
        <f t="shared" si="220"/>
        <v/>
      </c>
      <c r="Z256" s="55" t="str">
        <f t="shared" si="200"/>
        <v/>
      </c>
      <c r="AA256" s="55" t="str">
        <f t="shared" si="201"/>
        <v/>
      </c>
      <c r="AB256" s="55" t="str">
        <f t="shared" si="202"/>
        <v/>
      </c>
      <c r="AC256" s="55" t="str">
        <f t="shared" si="203"/>
        <v/>
      </c>
      <c r="AD256" s="55" t="str">
        <f t="shared" si="204"/>
        <v/>
      </c>
      <c r="AG256" s="55" t="str">
        <f t="shared" si="258"/>
        <v/>
      </c>
      <c r="AH256" s="55" t="str">
        <f t="shared" si="258"/>
        <v/>
      </c>
      <c r="AI256" s="55" t="str">
        <f t="shared" si="258"/>
        <v/>
      </c>
      <c r="AL256" s="55" t="str">
        <f t="shared" si="221"/>
        <v/>
      </c>
      <c r="AM256" s="55" t="str">
        <f t="shared" si="221"/>
        <v/>
      </c>
      <c r="AN256" s="55" t="str">
        <f t="shared" si="221"/>
        <v/>
      </c>
      <c r="AQ256" s="2" t="str">
        <f t="shared" si="222"/>
        <v/>
      </c>
      <c r="AR256" s="2" t="str">
        <f t="shared" si="205"/>
        <v/>
      </c>
      <c r="AS256" s="2" t="str">
        <f t="shared" si="206"/>
        <v/>
      </c>
      <c r="AV256" s="55" t="str">
        <f t="shared" si="227"/>
        <v/>
      </c>
      <c r="AW256" s="55" t="str">
        <f t="shared" si="228"/>
        <v/>
      </c>
      <c r="AX256" s="55" t="str">
        <f t="shared" si="229"/>
        <v/>
      </c>
      <c r="AY256" s="55" t="str">
        <f t="shared" si="207"/>
        <v/>
      </c>
      <c r="AZ256" s="55" t="str">
        <f t="shared" si="230"/>
        <v/>
      </c>
      <c r="BA256" s="55" t="str">
        <f t="shared" si="208"/>
        <v/>
      </c>
      <c r="BE256" s="55" t="str">
        <f t="shared" si="209"/>
        <v/>
      </c>
      <c r="BF256" s="55" t="str">
        <f t="shared" si="210"/>
        <v/>
      </c>
      <c r="BG256" s="55" t="str">
        <f t="shared" si="211"/>
        <v/>
      </c>
      <c r="BL256" s="2" t="str">
        <f t="shared" si="255"/>
        <v/>
      </c>
      <c r="BM256" s="2" t="str">
        <f t="shared" si="255"/>
        <v/>
      </c>
      <c r="BN256" s="2" t="str">
        <f t="shared" si="255"/>
        <v/>
      </c>
      <c r="BO256" s="2" t="str">
        <f t="shared" si="255"/>
        <v/>
      </c>
      <c r="BP256" s="2" t="str">
        <f t="shared" si="255"/>
        <v/>
      </c>
      <c r="BS256" s="2" t="str">
        <f t="shared" si="256"/>
        <v/>
      </c>
      <c r="BT256" s="2" t="str">
        <f t="shared" si="256"/>
        <v/>
      </c>
      <c r="BU256" s="2" t="str">
        <f t="shared" si="256"/>
        <v/>
      </c>
      <c r="BV256" s="2" t="str">
        <f t="shared" si="256"/>
        <v/>
      </c>
      <c r="BW256" s="2" t="str">
        <f t="shared" si="256"/>
        <v/>
      </c>
      <c r="BZ256" s="2" t="str">
        <f t="shared" si="225"/>
        <v/>
      </c>
      <c r="CA256" s="2" t="str">
        <f t="shared" si="212"/>
        <v/>
      </c>
      <c r="CB256" s="2" t="str">
        <f t="shared" si="213"/>
        <v/>
      </c>
      <c r="CC256" s="2" t="str">
        <f t="shared" si="214"/>
        <v/>
      </c>
      <c r="CD256" s="2" t="str">
        <f t="shared" si="215"/>
        <v/>
      </c>
      <c r="CG256" s="2" t="str">
        <f t="shared" si="226"/>
        <v/>
      </c>
      <c r="CH256" s="2" t="str">
        <f t="shared" si="216"/>
        <v/>
      </c>
      <c r="CI256" s="2" t="str">
        <f t="shared" si="217"/>
        <v/>
      </c>
      <c r="CJ256" s="2" t="str">
        <f t="shared" si="218"/>
        <v/>
      </c>
      <c r="CK256" s="2" t="str">
        <f t="shared" si="219"/>
        <v/>
      </c>
    </row>
    <row r="257" spans="1:89" s="21" customFormat="1" x14ac:dyDescent="0.25">
      <c r="A257" s="16"/>
      <c r="B257" s="17" t="s">
        <v>26</v>
      </c>
      <c r="C257" s="17">
        <v>41</v>
      </c>
      <c r="D257" s="19">
        <v>41749</v>
      </c>
      <c r="E257" s="17">
        <v>8</v>
      </c>
      <c r="F257" s="19">
        <v>41799</v>
      </c>
      <c r="G257" s="19">
        <v>41809</v>
      </c>
      <c r="H257" s="20">
        <v>0.1</v>
      </c>
      <c r="I257" s="20">
        <v>0.1</v>
      </c>
      <c r="J257" s="20">
        <v>0.1</v>
      </c>
      <c r="K257" s="20">
        <v>0.1</v>
      </c>
      <c r="L257" s="17">
        <v>0.08</v>
      </c>
      <c r="M257" s="17" t="s">
        <v>13</v>
      </c>
      <c r="N257" s="17">
        <v>0</v>
      </c>
      <c r="P257" s="16">
        <f t="shared" si="198"/>
        <v>50</v>
      </c>
      <c r="R257" s="20">
        <f>AVERAGE(H256:H257)</f>
        <v>0.1</v>
      </c>
      <c r="S257" s="20">
        <f t="shared" ref="S257:V257" si="263">AVERAGE(I256:I257)</f>
        <v>0.22499999999999998</v>
      </c>
      <c r="T257" s="20">
        <f t="shared" si="263"/>
        <v>0.2</v>
      </c>
      <c r="U257" s="20">
        <f t="shared" si="263"/>
        <v>0.1</v>
      </c>
      <c r="V257" s="20">
        <f t="shared" si="263"/>
        <v>8.4999999999999992E-2</v>
      </c>
      <c r="X257" s="16">
        <f t="shared" si="220"/>
        <v>0</v>
      </c>
      <c r="Y257" s="65"/>
      <c r="Z257" s="54">
        <f t="shared" si="200"/>
        <v>0.1</v>
      </c>
      <c r="AA257" s="54">
        <f t="shared" si="201"/>
        <v>0.22499999999999998</v>
      </c>
      <c r="AB257" s="54">
        <f t="shared" si="202"/>
        <v>0.2</v>
      </c>
      <c r="AC257" s="54">
        <f t="shared" si="203"/>
        <v>0.1</v>
      </c>
      <c r="AD257" s="54">
        <f t="shared" si="204"/>
        <v>8.4999999999999992E-2</v>
      </c>
      <c r="AF257" s="71"/>
      <c r="AG257" s="54" t="str">
        <f t="shared" si="258"/>
        <v/>
      </c>
      <c r="AH257" s="54">
        <f t="shared" si="258"/>
        <v>0.22499999999999998</v>
      </c>
      <c r="AI257" s="54" t="str">
        <f t="shared" si="258"/>
        <v/>
      </c>
      <c r="AL257" s="54" t="str">
        <f t="shared" si="221"/>
        <v/>
      </c>
      <c r="AM257" s="54">
        <f t="shared" si="221"/>
        <v>8.4999999999999992E-2</v>
      </c>
      <c r="AN257" s="54" t="str">
        <f t="shared" si="221"/>
        <v/>
      </c>
      <c r="AQ257" s="21" t="str">
        <f t="shared" si="222"/>
        <v/>
      </c>
      <c r="AR257" s="21" t="str">
        <f t="shared" si="205"/>
        <v>ICPM</v>
      </c>
      <c r="AS257" s="21" t="str">
        <f t="shared" si="206"/>
        <v/>
      </c>
      <c r="AT257" s="81"/>
      <c r="AV257" s="54">
        <f t="shared" si="227"/>
        <v>0.22499999999999998</v>
      </c>
      <c r="AW257" s="54">
        <f t="shared" si="228"/>
        <v>8.4999999999999992E-2</v>
      </c>
      <c r="AX257" s="54" t="str">
        <f t="shared" si="229"/>
        <v/>
      </c>
      <c r="AY257" s="54" t="str">
        <f t="shared" si="207"/>
        <v/>
      </c>
      <c r="AZ257" s="54">
        <f t="shared" si="230"/>
        <v>0.22499999999999998</v>
      </c>
      <c r="BA257" s="54">
        <f t="shared" si="208"/>
        <v>8.4999999999999992E-2</v>
      </c>
      <c r="BE257" s="54">
        <f t="shared" si="209"/>
        <v>-0.13999999999999999</v>
      </c>
      <c r="BF257" s="54" t="str">
        <f t="shared" si="210"/>
        <v/>
      </c>
      <c r="BG257" s="54">
        <f t="shared" si="211"/>
        <v>-0.13999999999999999</v>
      </c>
      <c r="BI257" s="81"/>
      <c r="BL257" s="21" t="str">
        <f t="shared" si="255"/>
        <v/>
      </c>
      <c r="BM257" s="21">
        <f t="shared" si="255"/>
        <v>0.22499999999999998</v>
      </c>
      <c r="BN257" s="21" t="str">
        <f t="shared" si="255"/>
        <v/>
      </c>
      <c r="BO257" s="21" t="str">
        <f t="shared" si="255"/>
        <v/>
      </c>
      <c r="BP257" s="21" t="str">
        <f t="shared" si="255"/>
        <v/>
      </c>
      <c r="BS257" s="21">
        <f t="shared" si="256"/>
        <v>8.4999999999999992E-2</v>
      </c>
      <c r="BT257" s="21" t="str">
        <f t="shared" si="256"/>
        <v/>
      </c>
      <c r="BU257" s="21" t="str">
        <f t="shared" si="256"/>
        <v/>
      </c>
      <c r="BV257" s="21" t="str">
        <f t="shared" si="256"/>
        <v/>
      </c>
      <c r="BW257" s="21" t="str">
        <f t="shared" si="256"/>
        <v/>
      </c>
      <c r="BZ257" s="21" t="str">
        <f t="shared" si="225"/>
        <v/>
      </c>
      <c r="CA257" s="21">
        <f t="shared" si="212"/>
        <v>0</v>
      </c>
      <c r="CB257" s="21" t="str">
        <f t="shared" si="213"/>
        <v/>
      </c>
      <c r="CC257" s="21" t="str">
        <f t="shared" si="214"/>
        <v/>
      </c>
      <c r="CD257" s="21" t="str">
        <f t="shared" si="215"/>
        <v/>
      </c>
      <c r="CG257" s="21">
        <f t="shared" si="226"/>
        <v>0</v>
      </c>
      <c r="CH257" s="21" t="str">
        <f t="shared" si="216"/>
        <v/>
      </c>
      <c r="CI257" s="21" t="str">
        <f t="shared" si="217"/>
        <v/>
      </c>
      <c r="CJ257" s="21" t="str">
        <f t="shared" si="218"/>
        <v/>
      </c>
      <c r="CK257" s="21" t="str">
        <f t="shared" si="219"/>
        <v/>
      </c>
    </row>
    <row r="258" spans="1:89" x14ac:dyDescent="0.25">
      <c r="A258" s="1">
        <v>98</v>
      </c>
      <c r="B258" s="3" t="s">
        <v>12</v>
      </c>
      <c r="C258" s="3">
        <v>41</v>
      </c>
      <c r="D258" s="4">
        <v>41749</v>
      </c>
      <c r="E258" s="3">
        <v>9</v>
      </c>
      <c r="F258" s="4">
        <v>41799</v>
      </c>
      <c r="G258" s="4">
        <v>41802</v>
      </c>
      <c r="H258" s="5">
        <v>0.1</v>
      </c>
      <c r="I258" s="5">
        <v>0.05</v>
      </c>
      <c r="J258" s="5">
        <v>0.05</v>
      </c>
      <c r="K258" s="5">
        <v>0.05</v>
      </c>
      <c r="L258" s="3">
        <v>0.28999999999999998</v>
      </c>
      <c r="M258" s="3" t="s">
        <v>13</v>
      </c>
      <c r="N258" s="3">
        <v>0</v>
      </c>
      <c r="P258" s="1" t="str">
        <f t="shared" si="198"/>
        <v/>
      </c>
      <c r="R258" s="5"/>
      <c r="S258" s="5"/>
      <c r="T258" s="5"/>
      <c r="U258" s="5"/>
      <c r="V258" s="5"/>
      <c r="X258" s="1" t="str">
        <f t="shared" si="220"/>
        <v/>
      </c>
      <c r="Z258" s="55" t="str">
        <f t="shared" si="200"/>
        <v/>
      </c>
      <c r="AA258" s="55" t="str">
        <f t="shared" si="201"/>
        <v/>
      </c>
      <c r="AB258" s="55" t="str">
        <f t="shared" si="202"/>
        <v/>
      </c>
      <c r="AC258" s="55" t="str">
        <f t="shared" si="203"/>
        <v/>
      </c>
      <c r="AD258" s="55" t="str">
        <f t="shared" si="204"/>
        <v/>
      </c>
      <c r="AG258" s="55" t="str">
        <f t="shared" si="258"/>
        <v/>
      </c>
      <c r="AH258" s="55" t="str">
        <f t="shared" si="258"/>
        <v/>
      </c>
      <c r="AI258" s="55" t="str">
        <f t="shared" si="258"/>
        <v/>
      </c>
      <c r="AL258" s="55" t="str">
        <f t="shared" si="221"/>
        <v/>
      </c>
      <c r="AM258" s="55" t="str">
        <f t="shared" si="221"/>
        <v/>
      </c>
      <c r="AN258" s="55" t="str">
        <f t="shared" si="221"/>
        <v/>
      </c>
      <c r="AQ258" s="2" t="str">
        <f t="shared" si="222"/>
        <v/>
      </c>
      <c r="AR258" s="2" t="str">
        <f t="shared" si="205"/>
        <v/>
      </c>
      <c r="AS258" s="2" t="str">
        <f t="shared" si="206"/>
        <v/>
      </c>
      <c r="AV258" s="55" t="str">
        <f t="shared" si="227"/>
        <v/>
      </c>
      <c r="AW258" s="55" t="str">
        <f t="shared" si="228"/>
        <v/>
      </c>
      <c r="AX258" s="55" t="str">
        <f t="shared" si="229"/>
        <v/>
      </c>
      <c r="AY258" s="55" t="str">
        <f t="shared" si="207"/>
        <v/>
      </c>
      <c r="AZ258" s="55" t="str">
        <f t="shared" si="230"/>
        <v/>
      </c>
      <c r="BA258" s="55" t="str">
        <f t="shared" si="208"/>
        <v/>
      </c>
      <c r="BE258" s="55" t="str">
        <f t="shared" si="209"/>
        <v/>
      </c>
      <c r="BF258" s="55" t="str">
        <f t="shared" si="210"/>
        <v/>
      </c>
      <c r="BG258" s="55" t="str">
        <f t="shared" si="211"/>
        <v/>
      </c>
      <c r="BL258" s="2" t="str">
        <f t="shared" si="255"/>
        <v/>
      </c>
      <c r="BM258" s="2" t="str">
        <f t="shared" si="255"/>
        <v/>
      </c>
      <c r="BN258" s="2" t="str">
        <f t="shared" si="255"/>
        <v/>
      </c>
      <c r="BO258" s="2" t="str">
        <f t="shared" si="255"/>
        <v/>
      </c>
      <c r="BP258" s="2" t="str">
        <f t="shared" si="255"/>
        <v/>
      </c>
      <c r="BS258" s="2" t="str">
        <f t="shared" si="256"/>
        <v/>
      </c>
      <c r="BT258" s="2" t="str">
        <f t="shared" si="256"/>
        <v/>
      </c>
      <c r="BU258" s="2" t="str">
        <f t="shared" si="256"/>
        <v/>
      </c>
      <c r="BV258" s="2" t="str">
        <f t="shared" si="256"/>
        <v/>
      </c>
      <c r="BW258" s="2" t="str">
        <f t="shared" si="256"/>
        <v/>
      </c>
      <c r="BZ258" s="2" t="str">
        <f t="shared" si="225"/>
        <v/>
      </c>
      <c r="CA258" s="2" t="str">
        <f t="shared" si="212"/>
        <v/>
      </c>
      <c r="CB258" s="2" t="str">
        <f t="shared" si="213"/>
        <v/>
      </c>
      <c r="CC258" s="2" t="str">
        <f t="shared" si="214"/>
        <v/>
      </c>
      <c r="CD258" s="2" t="str">
        <f t="shared" si="215"/>
        <v/>
      </c>
      <c r="CG258" s="2" t="str">
        <f t="shared" si="226"/>
        <v/>
      </c>
      <c r="CH258" s="2" t="str">
        <f t="shared" si="216"/>
        <v/>
      </c>
      <c r="CI258" s="2" t="str">
        <f t="shared" si="217"/>
        <v/>
      </c>
      <c r="CJ258" s="2" t="str">
        <f t="shared" si="218"/>
        <v/>
      </c>
      <c r="CK258" s="2" t="str">
        <f t="shared" si="219"/>
        <v/>
      </c>
    </row>
    <row r="259" spans="1:89" s="21" customFormat="1" x14ac:dyDescent="0.25">
      <c r="A259" s="16"/>
      <c r="B259" s="17" t="s">
        <v>26</v>
      </c>
      <c r="C259" s="17">
        <v>41</v>
      </c>
      <c r="D259" s="19">
        <v>41749</v>
      </c>
      <c r="E259" s="17">
        <v>9</v>
      </c>
      <c r="F259" s="19">
        <v>41799</v>
      </c>
      <c r="G259" s="19">
        <v>41809</v>
      </c>
      <c r="H259" s="20">
        <v>0.6</v>
      </c>
      <c r="I259" s="20">
        <v>0.5</v>
      </c>
      <c r="J259" s="20">
        <v>0.45</v>
      </c>
      <c r="K259" s="20">
        <v>0.6</v>
      </c>
      <c r="L259" s="17">
        <v>0.26</v>
      </c>
      <c r="M259" s="17" t="s">
        <v>13</v>
      </c>
      <c r="N259" s="17">
        <v>0</v>
      </c>
      <c r="P259" s="16">
        <f t="shared" si="198"/>
        <v>50</v>
      </c>
      <c r="R259" s="20">
        <f>AVERAGE(H258:H259)</f>
        <v>0.35</v>
      </c>
      <c r="S259" s="20">
        <f t="shared" ref="S259:V259" si="264">AVERAGE(I258:I259)</f>
        <v>0.27500000000000002</v>
      </c>
      <c r="T259" s="20">
        <f t="shared" si="264"/>
        <v>0.25</v>
      </c>
      <c r="U259" s="20">
        <f t="shared" si="264"/>
        <v>0.32500000000000001</v>
      </c>
      <c r="V259" s="20">
        <f t="shared" si="264"/>
        <v>0.27500000000000002</v>
      </c>
      <c r="X259" s="16">
        <f t="shared" si="220"/>
        <v>0</v>
      </c>
      <c r="Y259" s="65"/>
      <c r="Z259" s="54">
        <f t="shared" si="200"/>
        <v>0.35</v>
      </c>
      <c r="AA259" s="54">
        <f t="shared" si="201"/>
        <v>0.27500000000000002</v>
      </c>
      <c r="AB259" s="54">
        <f t="shared" si="202"/>
        <v>0.25</v>
      </c>
      <c r="AC259" s="54">
        <f t="shared" si="203"/>
        <v>0.32500000000000001</v>
      </c>
      <c r="AD259" s="54">
        <f t="shared" si="204"/>
        <v>0.27500000000000002</v>
      </c>
      <c r="AF259" s="71"/>
      <c r="AG259" s="54" t="str">
        <f t="shared" si="258"/>
        <v/>
      </c>
      <c r="AH259" s="54">
        <f t="shared" si="258"/>
        <v>0.27500000000000002</v>
      </c>
      <c r="AI259" s="54" t="str">
        <f t="shared" si="258"/>
        <v/>
      </c>
      <c r="AL259" s="54" t="str">
        <f t="shared" si="221"/>
        <v/>
      </c>
      <c r="AM259" s="54">
        <f t="shared" si="221"/>
        <v>0.27500000000000002</v>
      </c>
      <c r="AN259" s="54" t="str">
        <f t="shared" si="221"/>
        <v/>
      </c>
      <c r="AQ259" s="21" t="str">
        <f t="shared" si="222"/>
        <v/>
      </c>
      <c r="AR259" s="21" t="str">
        <f t="shared" si="205"/>
        <v>ICPM</v>
      </c>
      <c r="AS259" s="21" t="str">
        <f t="shared" si="206"/>
        <v/>
      </c>
      <c r="AT259" s="81"/>
      <c r="AV259" s="54">
        <f t="shared" si="227"/>
        <v>0.27500000000000002</v>
      </c>
      <c r="AW259" s="54">
        <f t="shared" si="228"/>
        <v>0.27500000000000002</v>
      </c>
      <c r="AX259" s="54" t="str">
        <f t="shared" si="229"/>
        <v/>
      </c>
      <c r="AY259" s="54" t="str">
        <f t="shared" si="207"/>
        <v/>
      </c>
      <c r="AZ259" s="54">
        <f t="shared" si="230"/>
        <v>0.27500000000000002</v>
      </c>
      <c r="BA259" s="54">
        <f t="shared" si="208"/>
        <v>0.27500000000000002</v>
      </c>
      <c r="BE259" s="54">
        <f t="shared" si="209"/>
        <v>0</v>
      </c>
      <c r="BF259" s="54" t="str">
        <f t="shared" si="210"/>
        <v/>
      </c>
      <c r="BG259" s="54">
        <f t="shared" si="211"/>
        <v>0</v>
      </c>
      <c r="BI259" s="81"/>
      <c r="BL259" s="21" t="str">
        <f t="shared" si="255"/>
        <v/>
      </c>
      <c r="BM259" s="21">
        <f t="shared" si="255"/>
        <v>0.27500000000000002</v>
      </c>
      <c r="BN259" s="21" t="str">
        <f t="shared" si="255"/>
        <v/>
      </c>
      <c r="BO259" s="21" t="str">
        <f t="shared" si="255"/>
        <v/>
      </c>
      <c r="BP259" s="21" t="str">
        <f t="shared" si="255"/>
        <v/>
      </c>
      <c r="BS259" s="21" t="str">
        <f t="shared" si="256"/>
        <v/>
      </c>
      <c r="BT259" s="21">
        <f t="shared" si="256"/>
        <v>0.27500000000000002</v>
      </c>
      <c r="BU259" s="21" t="str">
        <f t="shared" si="256"/>
        <v/>
      </c>
      <c r="BV259" s="21" t="str">
        <f t="shared" si="256"/>
        <v/>
      </c>
      <c r="BW259" s="21" t="str">
        <f t="shared" si="256"/>
        <v/>
      </c>
      <c r="BZ259" s="21" t="str">
        <f t="shared" si="225"/>
        <v/>
      </c>
      <c r="CA259" s="21">
        <f t="shared" si="212"/>
        <v>0</v>
      </c>
      <c r="CB259" s="21" t="str">
        <f t="shared" si="213"/>
        <v/>
      </c>
      <c r="CC259" s="21" t="str">
        <f t="shared" si="214"/>
        <v/>
      </c>
      <c r="CD259" s="21" t="str">
        <f t="shared" si="215"/>
        <v/>
      </c>
      <c r="CG259" s="21" t="str">
        <f t="shared" si="226"/>
        <v/>
      </c>
      <c r="CH259" s="21">
        <f t="shared" si="216"/>
        <v>0</v>
      </c>
      <c r="CI259" s="21" t="str">
        <f t="shared" si="217"/>
        <v/>
      </c>
      <c r="CJ259" s="21" t="str">
        <f t="shared" si="218"/>
        <v/>
      </c>
      <c r="CK259" s="21" t="str">
        <f t="shared" si="219"/>
        <v/>
      </c>
    </row>
    <row r="260" spans="1:89" x14ac:dyDescent="0.25">
      <c r="A260" s="1">
        <v>99</v>
      </c>
      <c r="B260" s="3" t="s">
        <v>12</v>
      </c>
      <c r="C260" s="3">
        <v>41</v>
      </c>
      <c r="D260" s="4">
        <v>41749</v>
      </c>
      <c r="E260" s="3">
        <v>10</v>
      </c>
      <c r="F260" s="4">
        <v>41799</v>
      </c>
      <c r="G260" s="4">
        <v>41802</v>
      </c>
      <c r="H260" s="5">
        <v>0.1</v>
      </c>
      <c r="I260" s="5">
        <v>0.05</v>
      </c>
      <c r="J260" s="5">
        <v>0.05</v>
      </c>
      <c r="K260" s="5">
        <v>0.05</v>
      </c>
      <c r="L260" s="3">
        <v>0.19</v>
      </c>
      <c r="M260" s="3" t="s">
        <v>13</v>
      </c>
      <c r="N260" s="3">
        <v>0</v>
      </c>
      <c r="P260" s="1" t="str">
        <f t="shared" si="198"/>
        <v/>
      </c>
      <c r="R260" s="5"/>
      <c r="S260" s="5"/>
      <c r="T260" s="5"/>
      <c r="U260" s="5"/>
      <c r="V260" s="5"/>
      <c r="X260" s="1" t="str">
        <f t="shared" si="220"/>
        <v/>
      </c>
      <c r="Z260" s="55" t="str">
        <f t="shared" si="200"/>
        <v/>
      </c>
      <c r="AA260" s="55" t="str">
        <f t="shared" si="201"/>
        <v/>
      </c>
      <c r="AB260" s="55" t="str">
        <f t="shared" si="202"/>
        <v/>
      </c>
      <c r="AC260" s="55" t="str">
        <f t="shared" si="203"/>
        <v/>
      </c>
      <c r="AD260" s="55" t="str">
        <f t="shared" si="204"/>
        <v/>
      </c>
      <c r="AG260" s="55" t="str">
        <f t="shared" si="258"/>
        <v/>
      </c>
      <c r="AH260" s="55" t="str">
        <f t="shared" si="258"/>
        <v/>
      </c>
      <c r="AI260" s="55" t="str">
        <f t="shared" si="258"/>
        <v/>
      </c>
      <c r="AL260" s="55" t="str">
        <f t="shared" si="221"/>
        <v/>
      </c>
      <c r="AM260" s="55" t="str">
        <f t="shared" si="221"/>
        <v/>
      </c>
      <c r="AN260" s="55" t="str">
        <f t="shared" si="221"/>
        <v/>
      </c>
      <c r="AQ260" s="2" t="str">
        <f t="shared" si="222"/>
        <v/>
      </c>
      <c r="AR260" s="2" t="str">
        <f t="shared" ref="AR260:AR261" si="265">IF(AM260="","",IF(AH260&lt;AM260,"Imput","ICPM"))</f>
        <v/>
      </c>
      <c r="AS260" s="2" t="str">
        <f t="shared" ref="AS260:AS261" si="266">IF(AN260="","",IF(AI260&lt;AN260,"Imput","ICPM"))</f>
        <v/>
      </c>
      <c r="AV260" s="55" t="str">
        <f t="shared" si="227"/>
        <v/>
      </c>
      <c r="AW260" s="55" t="str">
        <f t="shared" si="228"/>
        <v/>
      </c>
      <c r="AX260" s="55" t="str">
        <f t="shared" si="229"/>
        <v/>
      </c>
      <c r="AY260" s="55" t="str">
        <f t="shared" ref="AY260:AY261" si="267">IF(AW260="","",IF($N260=1,AW260,""))</f>
        <v/>
      </c>
      <c r="AZ260" s="55" t="str">
        <f t="shared" si="230"/>
        <v/>
      </c>
      <c r="BA260" s="55" t="str">
        <f t="shared" ref="BA260:BA261" si="268">IF(AW260="","",IF($N260=0,AW260,""))</f>
        <v/>
      </c>
      <c r="BE260" s="55" t="str">
        <f t="shared" si="209"/>
        <v/>
      </c>
      <c r="BF260" s="55" t="str">
        <f t="shared" ref="BF260:BF261" si="269">IF(AD260="","",IF(N260=1,BE260,""))</f>
        <v/>
      </c>
      <c r="BG260" s="55" t="str">
        <f t="shared" si="211"/>
        <v/>
      </c>
      <c r="BL260" s="2" t="str">
        <f t="shared" si="255"/>
        <v/>
      </c>
      <c r="BM260" s="2" t="str">
        <f t="shared" si="255"/>
        <v/>
      </c>
      <c r="BN260" s="2" t="str">
        <f t="shared" si="255"/>
        <v/>
      </c>
      <c r="BO260" s="2" t="str">
        <f t="shared" si="255"/>
        <v/>
      </c>
      <c r="BP260" s="2" t="str">
        <f t="shared" si="255"/>
        <v/>
      </c>
      <c r="BS260" s="2" t="str">
        <f t="shared" si="256"/>
        <v/>
      </c>
      <c r="BT260" s="2" t="str">
        <f t="shared" si="256"/>
        <v/>
      </c>
      <c r="BU260" s="2" t="str">
        <f t="shared" si="256"/>
        <v/>
      </c>
      <c r="BV260" s="2" t="str">
        <f t="shared" si="256"/>
        <v/>
      </c>
      <c r="BW260" s="2" t="str">
        <f t="shared" si="256"/>
        <v/>
      </c>
      <c r="BZ260" s="2" t="str">
        <f t="shared" si="225"/>
        <v/>
      </c>
      <c r="CA260" s="2" t="str">
        <f t="shared" ref="CA260:CA261" si="270">IF(BM260="","",$X260)</f>
        <v/>
      </c>
      <c r="CB260" s="2" t="str">
        <f t="shared" ref="CB260:CB261" si="271">IF(BN260="","",$X260)</f>
        <v/>
      </c>
      <c r="CC260" s="2" t="str">
        <f t="shared" ref="CC260:CC261" si="272">IF(BO260="","",$X260)</f>
        <v/>
      </c>
      <c r="CD260" s="2" t="str">
        <f t="shared" ref="CD260:CD261" si="273">IF(BP260="","",$X260)</f>
        <v/>
      </c>
      <c r="CG260" s="2" t="str">
        <f t="shared" si="226"/>
        <v/>
      </c>
      <c r="CH260" s="2" t="str">
        <f t="shared" ref="CH260:CH261" si="274">IF(BT260="","",$X260)</f>
        <v/>
      </c>
      <c r="CI260" s="2" t="str">
        <f t="shared" ref="CI260:CI261" si="275">IF(BU260="","",$X260)</f>
        <v/>
      </c>
      <c r="CJ260" s="2" t="str">
        <f t="shared" ref="CJ260:CJ261" si="276">IF(BV260="","",$X260)</f>
        <v/>
      </c>
      <c r="CK260" s="2" t="str">
        <f t="shared" ref="CK260:CK261" si="277">IF(BW260="","",$X260)</f>
        <v/>
      </c>
    </row>
    <row r="261" spans="1:89" s="21" customFormat="1" x14ac:dyDescent="0.25">
      <c r="A261" s="16"/>
      <c r="B261" s="17" t="s">
        <v>26</v>
      </c>
      <c r="C261" s="17">
        <v>41</v>
      </c>
      <c r="D261" s="19">
        <v>41749</v>
      </c>
      <c r="E261" s="17">
        <v>10</v>
      </c>
      <c r="F261" s="19">
        <v>41799</v>
      </c>
      <c r="G261" s="19">
        <v>41809</v>
      </c>
      <c r="H261" s="20">
        <v>0.6</v>
      </c>
      <c r="I261" s="20">
        <v>0.5</v>
      </c>
      <c r="J261" s="20">
        <v>0.45</v>
      </c>
      <c r="K261" s="20">
        <v>0.6</v>
      </c>
      <c r="L261" s="17">
        <v>0.15</v>
      </c>
      <c r="M261" s="17" t="s">
        <v>13</v>
      </c>
      <c r="N261" s="17">
        <v>0</v>
      </c>
      <c r="P261" s="16">
        <f t="shared" si="198"/>
        <v>50</v>
      </c>
      <c r="R261" s="20">
        <f>AVERAGE(H260:H261)</f>
        <v>0.35</v>
      </c>
      <c r="S261" s="20">
        <f t="shared" ref="S261:V261" si="278">AVERAGE(I260:I261)</f>
        <v>0.27500000000000002</v>
      </c>
      <c r="T261" s="20">
        <f t="shared" si="278"/>
        <v>0.25</v>
      </c>
      <c r="U261" s="20">
        <f t="shared" si="278"/>
        <v>0.32500000000000001</v>
      </c>
      <c r="V261" s="20">
        <f t="shared" si="278"/>
        <v>0.16999999999999998</v>
      </c>
      <c r="X261" s="16">
        <f t="shared" ref="X261" si="279">IF(V261="","",IF(M261="y",1,0))</f>
        <v>0</v>
      </c>
      <c r="Y261" s="65"/>
      <c r="Z261" s="54">
        <f t="shared" si="200"/>
        <v>0.35</v>
      </c>
      <c r="AA261" s="54">
        <f t="shared" si="201"/>
        <v>0.27500000000000002</v>
      </c>
      <c r="AB261" s="54">
        <f t="shared" si="202"/>
        <v>0.25</v>
      </c>
      <c r="AC261" s="54">
        <f t="shared" si="203"/>
        <v>0.32500000000000001</v>
      </c>
      <c r="AD261" s="54">
        <f t="shared" si="204"/>
        <v>0.16999999999999998</v>
      </c>
      <c r="AF261" s="71"/>
      <c r="AG261" s="54" t="str">
        <f t="shared" si="258"/>
        <v/>
      </c>
      <c r="AH261" s="54">
        <f t="shared" si="258"/>
        <v>0.27500000000000002</v>
      </c>
      <c r="AI261" s="54" t="str">
        <f t="shared" si="258"/>
        <v/>
      </c>
      <c r="AL261" s="54" t="str">
        <f t="shared" ref="AL261:AN261" si="280">IF($V261="","",IF(AND($P261&gt;AL$2,$P261&lt;AL$3),$V261,""))</f>
        <v/>
      </c>
      <c r="AM261" s="54">
        <f t="shared" si="280"/>
        <v>0.16999999999999998</v>
      </c>
      <c r="AN261" s="54" t="str">
        <f t="shared" si="280"/>
        <v/>
      </c>
      <c r="AQ261" s="21" t="str">
        <f t="shared" ref="AQ261" si="281">IF(AL261="","",IF(AG261&lt;AL261,"Imput","ICPM"))</f>
        <v/>
      </c>
      <c r="AR261" s="21" t="str">
        <f t="shared" si="265"/>
        <v>ICPM</v>
      </c>
      <c r="AS261" s="21" t="str">
        <f t="shared" si="266"/>
        <v/>
      </c>
      <c r="AT261" s="81"/>
      <c r="AV261" s="54">
        <f t="shared" si="227"/>
        <v>0.27500000000000002</v>
      </c>
      <c r="AW261" s="54">
        <f t="shared" si="228"/>
        <v>0.16999999999999998</v>
      </c>
      <c r="AX261" s="54" t="str">
        <f t="shared" si="229"/>
        <v/>
      </c>
      <c r="AY261" s="54" t="str">
        <f t="shared" si="267"/>
        <v/>
      </c>
      <c r="AZ261" s="54">
        <f t="shared" si="230"/>
        <v>0.27500000000000002</v>
      </c>
      <c r="BA261" s="54">
        <f t="shared" si="268"/>
        <v>0.16999999999999998</v>
      </c>
      <c r="BE261" s="54">
        <f t="shared" si="209"/>
        <v>-0.10500000000000004</v>
      </c>
      <c r="BF261" s="54" t="str">
        <f t="shared" si="269"/>
        <v/>
      </c>
      <c r="BG261" s="54">
        <f t="shared" si="211"/>
        <v>-0.10500000000000004</v>
      </c>
      <c r="BI261" s="81"/>
      <c r="BL261" s="21" t="str">
        <f t="shared" ref="BL261:BP261" si="282">IF($S261="","",IF(AND($S261&gt;=BL$2,$S261&lt;=BL$3),$S261,""))</f>
        <v/>
      </c>
      <c r="BM261" s="21">
        <f t="shared" si="282"/>
        <v>0.27500000000000002</v>
      </c>
      <c r="BN261" s="21" t="str">
        <f t="shared" si="282"/>
        <v/>
      </c>
      <c r="BO261" s="21" t="str">
        <f t="shared" si="282"/>
        <v/>
      </c>
      <c r="BP261" s="21" t="str">
        <f t="shared" si="282"/>
        <v/>
      </c>
      <c r="BS261" s="21">
        <f t="shared" ref="BS261:BW261" si="283">IF($V261="","",IF(AND($V261&gt;=BS$2,$V261&lt;=BS$3),$V261,""))</f>
        <v>0.16999999999999998</v>
      </c>
      <c r="BT261" s="21" t="str">
        <f t="shared" si="283"/>
        <v/>
      </c>
      <c r="BU261" s="21" t="str">
        <f t="shared" si="283"/>
        <v/>
      </c>
      <c r="BV261" s="21" t="str">
        <f t="shared" si="283"/>
        <v/>
      </c>
      <c r="BW261" s="21" t="str">
        <f t="shared" si="283"/>
        <v/>
      </c>
      <c r="BZ261" s="21" t="str">
        <f t="shared" ref="BZ261" si="284">IF(BL261="","",$X261)</f>
        <v/>
      </c>
      <c r="CA261" s="21">
        <f t="shared" si="270"/>
        <v>0</v>
      </c>
      <c r="CB261" s="21" t="str">
        <f t="shared" si="271"/>
        <v/>
      </c>
      <c r="CC261" s="21" t="str">
        <f t="shared" si="272"/>
        <v/>
      </c>
      <c r="CD261" s="21" t="str">
        <f t="shared" si="273"/>
        <v/>
      </c>
      <c r="CG261" s="21">
        <f t="shared" ref="CG261" si="285">IF(BS261="","",$X261)</f>
        <v>0</v>
      </c>
      <c r="CH261" s="21" t="str">
        <f t="shared" si="274"/>
        <v/>
      </c>
      <c r="CI261" s="21" t="str">
        <f t="shared" si="275"/>
        <v/>
      </c>
      <c r="CJ261" s="21" t="str">
        <f t="shared" si="276"/>
        <v/>
      </c>
      <c r="CK261" s="21" t="str">
        <f t="shared" si="277"/>
        <v/>
      </c>
    </row>
    <row r="262" spans="1:89" x14ac:dyDescent="0.25">
      <c r="B262" s="3"/>
      <c r="C262" s="3"/>
      <c r="D262" s="4"/>
      <c r="E262" s="3"/>
      <c r="F262" s="4"/>
      <c r="G262" s="4"/>
      <c r="H262" s="5"/>
      <c r="I262" s="5"/>
      <c r="J262" s="5"/>
      <c r="K262" s="5"/>
      <c r="L262" s="3"/>
      <c r="M262" s="3"/>
      <c r="R262" s="5"/>
      <c r="S262" s="5"/>
      <c r="T262" s="5"/>
      <c r="U262" s="5"/>
      <c r="V262" s="5"/>
    </row>
    <row r="263" spans="1:89" x14ac:dyDescent="0.25">
      <c r="B263" s="3"/>
      <c r="C263" s="3"/>
      <c r="D263" s="4"/>
      <c r="E263" s="3"/>
      <c r="F263" s="4"/>
      <c r="G263" s="4"/>
      <c r="H263" s="5"/>
      <c r="I263" s="5"/>
      <c r="J263" s="5"/>
      <c r="K263" s="5"/>
      <c r="L263" s="3"/>
      <c r="M263" s="3"/>
      <c r="R263" s="5"/>
      <c r="S263" s="5"/>
      <c r="T263" s="5"/>
      <c r="U263" s="5"/>
      <c r="V263" s="5"/>
    </row>
    <row r="264" spans="1:89" x14ac:dyDescent="0.25">
      <c r="B264" s="3"/>
      <c r="C264" s="3"/>
      <c r="D264" s="4"/>
      <c r="E264" s="3"/>
      <c r="F264" s="4"/>
      <c r="G264" s="4"/>
      <c r="H264" s="5"/>
      <c r="I264" s="5"/>
      <c r="J264" s="5"/>
      <c r="K264" s="5"/>
      <c r="L264" s="3"/>
      <c r="M264" s="3"/>
      <c r="R264" s="5"/>
      <c r="S264" s="5"/>
      <c r="T264" s="5"/>
      <c r="U264" s="5"/>
      <c r="V264" s="5"/>
      <c r="BK264" s="2" t="s">
        <v>65</v>
      </c>
      <c r="BL264" s="55">
        <f>AVERAGE(BL4:BL261)</f>
        <v>0.13539473684210526</v>
      </c>
      <c r="BM264" s="55">
        <f t="shared" ref="BM264:BP264" si="286">AVERAGE(BM4:BM261)</f>
        <v>0.29919540229885067</v>
      </c>
      <c r="BN264" s="55">
        <f t="shared" si="286"/>
        <v>0.51325757575757569</v>
      </c>
      <c r="BO264" s="55">
        <f t="shared" si="286"/>
        <v>0.70541666666666669</v>
      </c>
      <c r="BP264" s="55">
        <f t="shared" si="286"/>
        <v>0.90999999999999992</v>
      </c>
      <c r="BS264" s="55">
        <f>AVERAGE(BS4:BS261)</f>
        <v>0.10785353535353534</v>
      </c>
      <c r="BT264" s="55">
        <f t="shared" ref="BT264:BW264" si="287">AVERAGE(BT4:BT261)</f>
        <v>0.27319047619047609</v>
      </c>
      <c r="BU264" s="55">
        <f t="shared" si="287"/>
        <v>0.49833333333333341</v>
      </c>
      <c r="BV264" s="55">
        <f t="shared" si="287"/>
        <v>0.68261111111111128</v>
      </c>
      <c r="BW264" s="55">
        <f t="shared" si="287"/>
        <v>0.89</v>
      </c>
      <c r="BY264" s="2" t="s">
        <v>66</v>
      </c>
      <c r="BZ264" s="2">
        <f>COUNTIF(BZ4:BZ261,1)</f>
        <v>4</v>
      </c>
      <c r="CA264" s="2">
        <f>COUNTIF(CA4:CA261,1)</f>
        <v>1</v>
      </c>
      <c r="CB264" s="2">
        <f>COUNTIF(CB4:CB261,1)</f>
        <v>2</v>
      </c>
      <c r="CC264" s="2">
        <f>COUNTIF(CC4:CC261,1)</f>
        <v>8</v>
      </c>
      <c r="CD264" s="2">
        <f>COUNTIF(CD4:CD261,1)</f>
        <v>3</v>
      </c>
      <c r="CG264" s="2">
        <f>COUNTIF(CG4:CG261,1)</f>
        <v>1</v>
      </c>
      <c r="CH264" s="2">
        <f>COUNTIF(CH4:CH261,1)</f>
        <v>4</v>
      </c>
      <c r="CI264" s="2">
        <f>COUNTIF(CI4:CI261,1)</f>
        <v>3</v>
      </c>
      <c r="CJ264" s="2">
        <f>COUNTIF(CJ4:CJ261,1)</f>
        <v>4</v>
      </c>
      <c r="CK264" s="2">
        <f>COUNTIF(CK4:CK261,1)</f>
        <v>6</v>
      </c>
    </row>
    <row r="265" spans="1:89" x14ac:dyDescent="0.25">
      <c r="B265" s="3"/>
      <c r="C265" s="3"/>
      <c r="D265" s="4"/>
      <c r="E265" s="3"/>
      <c r="F265" s="4"/>
      <c r="G265" s="4"/>
      <c r="H265" s="5"/>
      <c r="I265" s="5"/>
      <c r="J265" s="5"/>
      <c r="K265" s="5"/>
      <c r="L265" s="3"/>
      <c r="M265" s="3"/>
      <c r="R265" s="5"/>
      <c r="S265" s="5"/>
      <c r="T265" s="5"/>
      <c r="U265" s="5"/>
      <c r="V265" s="5"/>
      <c r="Z265" s="62">
        <f t="shared" ref="Z265:AD265" si="288">AVERAGE(Z4:Z261)</f>
        <v>0.37149831649831661</v>
      </c>
      <c r="AA265" s="62">
        <f t="shared" si="288"/>
        <v>0.4158838383838383</v>
      </c>
      <c r="AB265" s="62">
        <f t="shared" si="288"/>
        <v>0.39354377104377081</v>
      </c>
      <c r="AC265" s="62">
        <f t="shared" si="288"/>
        <v>0.36757575757575756</v>
      </c>
      <c r="AD265" s="62">
        <f t="shared" si="288"/>
        <v>0.30237373737373729</v>
      </c>
      <c r="AF265" s="69" t="s">
        <v>46</v>
      </c>
      <c r="AG265" s="62">
        <f>AVERAGE(AG4:AG261)</f>
        <v>0.474280303030303</v>
      </c>
      <c r="AH265" s="62">
        <f>AVERAGE(AH4:AH261)</f>
        <v>0.44212264150943403</v>
      </c>
      <c r="AI265" s="62">
        <f>AVERAGE(AI4:AI261)</f>
        <v>0.42309027777777786</v>
      </c>
      <c r="AL265" s="62">
        <f>AVERAGE(AL4:AL261)</f>
        <v>0.30446969696969689</v>
      </c>
      <c r="AM265" s="62">
        <f>AVERAGE(AM4:AM261)</f>
        <v>0.32517295597484286</v>
      </c>
      <c r="AN265" s="62">
        <f>AVERAGE(AN4:AN261)</f>
        <v>0.40628472222222217</v>
      </c>
      <c r="AP265" s="64" t="s">
        <v>48</v>
      </c>
      <c r="AQ265" s="1">
        <f>COUNTIF(AQ4:AQ261,"ICPM")</f>
        <v>18</v>
      </c>
      <c r="AR265" s="1">
        <f t="shared" ref="AR265:AS265" si="289">COUNTIF(AR4:AR261,"ICPM")</f>
        <v>37</v>
      </c>
      <c r="AS265" s="1">
        <f t="shared" si="289"/>
        <v>14</v>
      </c>
      <c r="AT265" s="80"/>
      <c r="AV265" s="89">
        <f t="shared" ref="AV265:BA265" si="290">AVERAGE(AV4:AV261)</f>
        <v>0.4158838383838383</v>
      </c>
      <c r="AW265" s="89">
        <f t="shared" si="290"/>
        <v>0.30237373737373729</v>
      </c>
      <c r="AX265" s="89">
        <f t="shared" si="290"/>
        <v>0.41158450704225347</v>
      </c>
      <c r="AY265" s="89">
        <f t="shared" si="290"/>
        <v>0.30507042253521116</v>
      </c>
      <c r="AZ265" s="89">
        <f t="shared" si="290"/>
        <v>0.42678571428571432</v>
      </c>
      <c r="BA265" s="89">
        <f t="shared" si="290"/>
        <v>0.29553571428571423</v>
      </c>
      <c r="BD265" s="2" t="s">
        <v>46</v>
      </c>
      <c r="BE265" s="89">
        <f>AVERAGE(BE4:BE261)</f>
        <v>-0.11351010101010107</v>
      </c>
      <c r="BF265" s="89">
        <f>AVERAGE(BF4:BF261)</f>
        <v>-0.10651408450704225</v>
      </c>
      <c r="BG265" s="89">
        <f>AVERAGE(BG4:BG261)</f>
        <v>-0.13125000000000001</v>
      </c>
      <c r="BY265" s="2" t="s">
        <v>67</v>
      </c>
      <c r="BZ265" s="2">
        <f>COUNTIF(BZ4:BZ261,0)</f>
        <v>15</v>
      </c>
      <c r="CA265" s="2">
        <f>COUNTIF(CA4:CA261,0)</f>
        <v>28</v>
      </c>
      <c r="CB265" s="2">
        <f>COUNTIF(CB4:CB261,0)</f>
        <v>20</v>
      </c>
      <c r="CC265" s="2">
        <f>COUNTIF(CC4:CC261,0)</f>
        <v>16</v>
      </c>
      <c r="CD265" s="2">
        <f>COUNTIF(CD4:CD261,0)</f>
        <v>2</v>
      </c>
      <c r="CG265" s="2">
        <f>COUNTIF(CG4:CG261,0)</f>
        <v>32</v>
      </c>
      <c r="CH265" s="2">
        <f>COUNTIF(CH4:CH261,0)</f>
        <v>31</v>
      </c>
      <c r="CI265" s="2">
        <f>COUNTIF(CI4:CI261,0)</f>
        <v>7</v>
      </c>
      <c r="CJ265" s="2">
        <f>COUNTIF(CJ4:CJ261,0)</f>
        <v>11</v>
      </c>
      <c r="CK265" s="2">
        <f>COUNTIF(CK4:CK261,0)</f>
        <v>0</v>
      </c>
    </row>
    <row r="266" spans="1:89" x14ac:dyDescent="0.25">
      <c r="B266" s="3"/>
      <c r="C266" s="3"/>
      <c r="D266" s="4"/>
      <c r="E266" s="3"/>
      <c r="F266" s="4"/>
      <c r="G266" s="4"/>
      <c r="H266" s="5"/>
      <c r="I266" s="5"/>
      <c r="J266" s="5"/>
      <c r="K266" s="5"/>
      <c r="L266" s="3"/>
      <c r="M266" s="3"/>
      <c r="R266" s="5"/>
      <c r="S266" s="5"/>
      <c r="T266" s="5"/>
      <c r="U266" s="5"/>
      <c r="V266" s="5"/>
      <c r="AQ266" s="1"/>
      <c r="AR266" s="1"/>
      <c r="AS266" s="1"/>
      <c r="AT266" s="80"/>
      <c r="AV266" s="1"/>
      <c r="AW266" s="1"/>
      <c r="AX266" s="1"/>
      <c r="AY266" s="1"/>
      <c r="AZ266" s="1"/>
      <c r="BA266" s="1"/>
      <c r="BD266" s="64" t="s">
        <v>52</v>
      </c>
      <c r="BE266" s="1">
        <f>COUNTIF(BE4:BE261,"&lt;0")</f>
        <v>70</v>
      </c>
      <c r="BF266" s="1">
        <f>COUNTIF(BF4:BF261,"&lt;0")</f>
        <v>50</v>
      </c>
      <c r="BG266" s="1">
        <f>COUNTIF(BG4:BG261,"&lt;0")</f>
        <v>20</v>
      </c>
      <c r="BY266" s="2" t="s">
        <v>68</v>
      </c>
      <c r="BZ266" s="2">
        <f>COUNT(BZ4:BZ261)</f>
        <v>19</v>
      </c>
      <c r="CA266" s="2">
        <f>COUNT(CA4:CA261)</f>
        <v>29</v>
      </c>
      <c r="CB266" s="2">
        <f>COUNT(CB4:CB261)</f>
        <v>22</v>
      </c>
      <c r="CC266" s="2">
        <f>COUNT(CC4:CC261)</f>
        <v>24</v>
      </c>
      <c r="CD266" s="2">
        <f>COUNT(CD4:CD261)</f>
        <v>5</v>
      </c>
      <c r="CG266" s="2">
        <f>COUNT(CG4:CG261)</f>
        <v>33</v>
      </c>
      <c r="CH266" s="2">
        <f>COUNT(CH4:CH261)</f>
        <v>35</v>
      </c>
      <c r="CI266" s="2">
        <f>COUNT(CI4:CI261)</f>
        <v>10</v>
      </c>
      <c r="CJ266" s="2">
        <f>COUNT(CJ4:CJ261)</f>
        <v>15</v>
      </c>
      <c r="CK266" s="2">
        <f>COUNT(CK4:CK261)</f>
        <v>6</v>
      </c>
    </row>
    <row r="267" spans="1:89" x14ac:dyDescent="0.25">
      <c r="B267" s="3"/>
      <c r="C267" s="3"/>
      <c r="D267" s="4"/>
      <c r="E267" s="3"/>
      <c r="F267" s="4"/>
      <c r="G267" s="4"/>
      <c r="H267" s="5"/>
      <c r="I267" s="5"/>
      <c r="J267" s="5"/>
      <c r="K267" s="5"/>
      <c r="L267" s="3"/>
      <c r="M267" s="3"/>
      <c r="R267" s="5"/>
      <c r="S267" s="5"/>
      <c r="T267" s="5"/>
      <c r="U267" s="5"/>
      <c r="V267" s="5"/>
      <c r="AK267" s="64" t="s">
        <v>47</v>
      </c>
      <c r="AL267" s="55">
        <f>AG265-AL265</f>
        <v>0.16981060606060611</v>
      </c>
      <c r="AM267" s="55">
        <f t="shared" ref="AM267:AN267" si="291">AH265-AM265</f>
        <v>0.11694968553459117</v>
      </c>
      <c r="AN267" s="55">
        <f t="shared" si="291"/>
        <v>1.6805555555555685E-2</v>
      </c>
      <c r="AP267" s="64" t="s">
        <v>49</v>
      </c>
      <c r="AQ267" s="1">
        <f>COUNTIF(AQ4:AQ261,"Imput")</f>
        <v>4</v>
      </c>
      <c r="AR267" s="1">
        <f t="shared" ref="AR267:AS267" si="292">COUNTIF(AR4:AR261,"Imput")</f>
        <v>16</v>
      </c>
      <c r="AS267" s="1">
        <f t="shared" si="292"/>
        <v>10</v>
      </c>
      <c r="AT267" s="80"/>
      <c r="AV267" s="64" t="s">
        <v>89</v>
      </c>
      <c r="AW267" s="1">
        <f>_xlfn.T.TEST(AV4:AV261,AW4:AW261,2,1)</f>
        <v>4.2560807015261209E-6</v>
      </c>
      <c r="AX267" s="1"/>
      <c r="AY267" s="1">
        <f>_xlfn.T.TEST(AX4:AX261,AY4:AY261,2,1)</f>
        <v>3.5178471169700282E-4</v>
      </c>
      <c r="AZ267" s="1"/>
      <c r="BA267" s="1">
        <f>_xlfn.T.TEST(AZ4:AZ261,BA4:BA261,2,1)</f>
        <v>3.3889278128743381E-3</v>
      </c>
      <c r="BD267" s="64" t="s">
        <v>53</v>
      </c>
      <c r="BE267" s="1">
        <f>COUNTIF(BE4:BE261,"&gt;0")</f>
        <v>28</v>
      </c>
      <c r="BF267" s="1">
        <f>COUNTIF(BF4:BF261,"&gt;0")</f>
        <v>21</v>
      </c>
      <c r="BG267" s="1">
        <f>COUNTIF(BG4:BG261,"&gt;0")</f>
        <v>7</v>
      </c>
    </row>
    <row r="268" spans="1:89" x14ac:dyDescent="0.25">
      <c r="B268" s="3"/>
      <c r="C268" s="3"/>
      <c r="D268" s="4"/>
      <c r="E268" s="3"/>
      <c r="F268" s="4"/>
      <c r="G268" s="4"/>
      <c r="H268" s="5"/>
      <c r="I268" s="5"/>
      <c r="J268" s="5"/>
      <c r="K268" s="5"/>
      <c r="L268" s="3"/>
      <c r="M268" s="3"/>
      <c r="R268" s="5"/>
      <c r="S268" s="5"/>
      <c r="T268" s="5"/>
      <c r="U268" s="5"/>
      <c r="V268" s="5"/>
      <c r="BY268" s="92" t="s">
        <v>69</v>
      </c>
      <c r="BZ268" s="93">
        <f>BZ264/BZ266</f>
        <v>0.21052631578947367</v>
      </c>
      <c r="CA268" s="93">
        <f t="shared" ref="CA268:CD268" si="293">CA264/CA266</f>
        <v>3.4482758620689655E-2</v>
      </c>
      <c r="CB268" s="93">
        <f t="shared" si="293"/>
        <v>9.0909090909090912E-2</v>
      </c>
      <c r="CC268" s="93">
        <f t="shared" si="293"/>
        <v>0.33333333333333331</v>
      </c>
      <c r="CD268" s="93">
        <f t="shared" si="293"/>
        <v>0.6</v>
      </c>
      <c r="CG268" s="93">
        <f t="shared" ref="CG268:CK268" si="294">CG264/CG266</f>
        <v>3.0303030303030304E-2</v>
      </c>
      <c r="CH268" s="93">
        <f t="shared" si="294"/>
        <v>0.11428571428571428</v>
      </c>
      <c r="CI268" s="93">
        <f t="shared" si="294"/>
        <v>0.3</v>
      </c>
      <c r="CJ268" s="93">
        <f t="shared" si="294"/>
        <v>0.26666666666666666</v>
      </c>
      <c r="CK268" s="93">
        <f t="shared" si="294"/>
        <v>1</v>
      </c>
    </row>
    <row r="269" spans="1:89" x14ac:dyDescent="0.25">
      <c r="B269" s="3"/>
      <c r="C269" s="3"/>
      <c r="D269" s="4"/>
      <c r="E269" s="3"/>
      <c r="F269" s="4"/>
      <c r="G269" s="4"/>
      <c r="H269" s="5"/>
      <c r="I269" s="5"/>
      <c r="J269" s="5"/>
      <c r="K269" s="5"/>
      <c r="L269" s="3"/>
      <c r="M269" s="3"/>
      <c r="R269" s="5"/>
      <c r="S269" s="5"/>
      <c r="T269" s="5"/>
      <c r="U269" s="5"/>
      <c r="V269" s="5"/>
      <c r="Z269" s="89">
        <f>SUMPRODUCT(Z4:Z261,Z4:Z261)/COUNT(Z4:Z261)</f>
        <v>0.18172874579124579</v>
      </c>
      <c r="AA269" s="89">
        <f t="shared" ref="AA269:AD269" si="295">SUMPRODUCT(AA4:AA261,AA4:AA261)/COUNT(AA4:AA261)</f>
        <v>0.2255795524691358</v>
      </c>
      <c r="AB269" s="89">
        <f t="shared" si="295"/>
        <v>0.21139619107744095</v>
      </c>
      <c r="AC269" s="89">
        <f t="shared" si="295"/>
        <v>0.19324253647586997</v>
      </c>
      <c r="AD269" s="89">
        <f t="shared" si="295"/>
        <v>0.1392060465768799</v>
      </c>
      <c r="AF269" s="69" t="s">
        <v>86</v>
      </c>
      <c r="AV269" s="1"/>
      <c r="AW269" s="1"/>
      <c r="AX269" s="1"/>
      <c r="AY269" s="1"/>
      <c r="AZ269" s="1"/>
      <c r="BA269" s="1"/>
      <c r="BD269" s="90" t="s">
        <v>58</v>
      </c>
      <c r="BE269" s="1">
        <f>COUNT(BE4:BE261)</f>
        <v>99</v>
      </c>
      <c r="BF269" s="1">
        <f>COUNT(BF4:BF261)</f>
        <v>71</v>
      </c>
      <c r="BG269" s="1">
        <f>COUNT(BG4:BG261)</f>
        <v>28</v>
      </c>
    </row>
    <row r="270" spans="1:89" x14ac:dyDescent="0.25">
      <c r="B270" s="3"/>
      <c r="C270" s="3"/>
      <c r="D270" s="4"/>
      <c r="E270" s="3"/>
      <c r="F270" s="4"/>
      <c r="G270" s="4"/>
      <c r="H270" s="5"/>
      <c r="I270" s="5"/>
      <c r="J270" s="5"/>
      <c r="K270" s="5"/>
      <c r="L270" s="3"/>
      <c r="M270" s="3"/>
      <c r="R270" s="5"/>
      <c r="S270" s="5"/>
      <c r="T270" s="5"/>
      <c r="U270" s="5"/>
      <c r="V270" s="5"/>
      <c r="AP270" s="2">
        <f>SUM(AQ265:AS267)</f>
        <v>99</v>
      </c>
    </row>
    <row r="271" spans="1:89" x14ac:dyDescent="0.25">
      <c r="B271" s="3"/>
      <c r="C271" s="3"/>
      <c r="D271" s="4"/>
      <c r="E271" s="3"/>
      <c r="F271" s="4"/>
      <c r="G271" s="4"/>
      <c r="H271" s="5"/>
      <c r="I271" s="5"/>
      <c r="J271" s="5"/>
      <c r="K271" s="5"/>
      <c r="L271" s="3"/>
      <c r="M271" s="3"/>
      <c r="R271" s="5"/>
      <c r="S271" s="5"/>
      <c r="T271" s="5"/>
      <c r="U271" s="5"/>
      <c r="V271" s="5"/>
    </row>
    <row r="272" spans="1:89" x14ac:dyDescent="0.25">
      <c r="B272" s="3"/>
      <c r="C272" s="3"/>
      <c r="D272" s="4"/>
      <c r="E272" s="3"/>
      <c r="F272" s="4"/>
      <c r="G272" s="4"/>
      <c r="H272" s="5"/>
      <c r="I272" s="5"/>
      <c r="J272" s="5"/>
      <c r="K272" s="5"/>
      <c r="L272" s="3"/>
      <c r="M272" s="3"/>
      <c r="R272" s="5"/>
      <c r="S272" s="5"/>
      <c r="T272" s="5"/>
      <c r="U272" s="5"/>
      <c r="V272" s="5"/>
    </row>
    <row r="273" spans="2:28" x14ac:dyDescent="0.25">
      <c r="B273" s="3"/>
      <c r="C273" s="3"/>
      <c r="D273" s="4"/>
      <c r="E273" s="3"/>
      <c r="F273" s="4"/>
      <c r="G273" s="4"/>
      <c r="H273" s="5"/>
      <c r="I273" s="5"/>
      <c r="J273" s="5"/>
      <c r="K273" s="5"/>
      <c r="L273" s="3"/>
      <c r="M273" s="3"/>
      <c r="R273" s="5"/>
      <c r="S273" s="5"/>
      <c r="T273" s="5"/>
      <c r="U273" s="5"/>
      <c r="V273" s="5"/>
    </row>
    <row r="274" spans="2:28" x14ac:dyDescent="0.25">
      <c r="B274" s="3"/>
      <c r="C274" s="3"/>
      <c r="D274" s="4"/>
      <c r="E274" s="3"/>
      <c r="F274" s="4"/>
      <c r="G274" s="4"/>
      <c r="H274" s="5"/>
      <c r="I274" s="5"/>
      <c r="J274" s="5"/>
      <c r="K274" s="5"/>
      <c r="L274" s="3"/>
      <c r="M274" s="3"/>
      <c r="R274" s="5"/>
      <c r="S274" s="5"/>
      <c r="T274" s="5"/>
      <c r="U274" s="5"/>
      <c r="V274" s="5"/>
      <c r="AB274" s="2">
        <f>_xlfn.T.TEST(AB4:AB261,AD4:AD261,2,1)</f>
        <v>7.1204018820662684E-5</v>
      </c>
    </row>
    <row r="275" spans="2:28" x14ac:dyDescent="0.25">
      <c r="B275" s="3"/>
      <c r="C275" s="3"/>
      <c r="D275" s="4"/>
      <c r="E275" s="3"/>
      <c r="F275" s="4"/>
      <c r="G275" s="4"/>
      <c r="H275" s="5"/>
      <c r="I275" s="5"/>
      <c r="J275" s="5"/>
      <c r="K275" s="5"/>
      <c r="L275" s="3"/>
      <c r="M275" s="3"/>
      <c r="R275" s="5"/>
      <c r="S275" s="5"/>
      <c r="T275" s="5"/>
      <c r="U275" s="5"/>
      <c r="V275" s="5"/>
    </row>
    <row r="276" spans="2:28" x14ac:dyDescent="0.25">
      <c r="B276" s="3"/>
      <c r="C276" s="3"/>
      <c r="D276" s="4"/>
      <c r="E276" s="3"/>
      <c r="F276" s="4"/>
      <c r="G276" s="4"/>
      <c r="H276" s="5"/>
      <c r="I276" s="5"/>
      <c r="J276" s="5"/>
      <c r="K276" s="5"/>
      <c r="L276" s="3"/>
      <c r="M276" s="3"/>
      <c r="R276" s="5"/>
      <c r="S276" s="5"/>
      <c r="T276" s="5"/>
      <c r="U276" s="5"/>
      <c r="V276" s="5"/>
    </row>
    <row r="277" spans="2:28" x14ac:dyDescent="0.25">
      <c r="B277" s="3"/>
      <c r="C277" s="3"/>
      <c r="D277" s="4"/>
      <c r="E277" s="3"/>
      <c r="F277" s="4"/>
      <c r="G277" s="4"/>
      <c r="H277" s="5"/>
      <c r="I277" s="5"/>
      <c r="J277" s="5"/>
      <c r="K277" s="5"/>
      <c r="L277" s="3"/>
      <c r="M277" s="3"/>
      <c r="R277" s="5"/>
      <c r="S277" s="5"/>
      <c r="T277" s="5"/>
      <c r="U277" s="5"/>
      <c r="V277" s="5"/>
    </row>
    <row r="278" spans="2:28" x14ac:dyDescent="0.25">
      <c r="B278" s="3"/>
      <c r="C278" s="3"/>
      <c r="D278" s="4"/>
      <c r="E278" s="3"/>
      <c r="F278" s="4"/>
      <c r="G278" s="4"/>
      <c r="H278" s="5"/>
      <c r="I278" s="5"/>
      <c r="J278" s="5"/>
      <c r="K278" s="5"/>
      <c r="L278" s="3"/>
      <c r="M278" s="3"/>
      <c r="R278" s="5"/>
      <c r="S278" s="5"/>
      <c r="T278" s="5"/>
      <c r="U278" s="5"/>
      <c r="V278" s="5"/>
    </row>
    <row r="279" spans="2:28" x14ac:dyDescent="0.25">
      <c r="B279" s="3"/>
      <c r="C279" s="3"/>
      <c r="D279" s="4"/>
      <c r="E279" s="3"/>
      <c r="F279" s="4"/>
      <c r="G279" s="4"/>
      <c r="H279" s="5"/>
      <c r="I279" s="5"/>
      <c r="J279" s="5"/>
      <c r="K279" s="5"/>
      <c r="L279" s="3"/>
      <c r="M279" s="3"/>
      <c r="R279" s="5"/>
      <c r="S279" s="5"/>
      <c r="T279" s="5"/>
      <c r="U279" s="5"/>
      <c r="V279" s="5"/>
    </row>
    <row r="280" spans="2:28" x14ac:dyDescent="0.25">
      <c r="B280" s="3"/>
      <c r="C280" s="3"/>
      <c r="D280" s="4"/>
      <c r="E280" s="3"/>
      <c r="F280" s="4"/>
      <c r="G280" s="4"/>
      <c r="H280" s="5"/>
      <c r="I280" s="5"/>
      <c r="J280" s="5"/>
      <c r="K280" s="5"/>
      <c r="L280" s="3"/>
      <c r="M280" s="3"/>
      <c r="R280" s="5"/>
      <c r="S280" s="5"/>
      <c r="T280" s="5"/>
      <c r="U280" s="5"/>
      <c r="V280" s="5"/>
    </row>
    <row r="281" spans="2:28" x14ac:dyDescent="0.25">
      <c r="B281" s="3"/>
      <c r="C281" s="3"/>
      <c r="D281" s="4"/>
      <c r="E281" s="3"/>
      <c r="F281" s="4"/>
      <c r="G281" s="4"/>
      <c r="H281" s="5"/>
      <c r="I281" s="5"/>
      <c r="J281" s="5"/>
      <c r="K281" s="5"/>
      <c r="L281" s="3"/>
      <c r="M281" s="3"/>
      <c r="R281" s="5"/>
      <c r="S281" s="5"/>
      <c r="T281" s="5"/>
      <c r="U281" s="5"/>
      <c r="V281" s="5"/>
    </row>
    <row r="282" spans="2:28" x14ac:dyDescent="0.25">
      <c r="B282" s="3"/>
      <c r="C282" s="3"/>
      <c r="D282" s="4"/>
      <c r="E282" s="3"/>
      <c r="F282" s="4"/>
      <c r="G282" s="4"/>
      <c r="H282" s="5"/>
      <c r="I282" s="5"/>
      <c r="J282" s="5"/>
      <c r="K282" s="5"/>
      <c r="L282" s="3"/>
      <c r="M282" s="3"/>
      <c r="R282" s="5"/>
      <c r="S282" s="5"/>
      <c r="T282" s="5"/>
      <c r="U282" s="5"/>
      <c r="V282" s="5"/>
    </row>
    <row r="283" spans="2:28" x14ac:dyDescent="0.25">
      <c r="B283" s="3"/>
      <c r="C283" s="3"/>
      <c r="D283" s="4"/>
      <c r="E283" s="3"/>
      <c r="F283" s="4"/>
      <c r="G283" s="4"/>
      <c r="H283" s="5"/>
      <c r="I283" s="5"/>
      <c r="J283" s="5"/>
      <c r="K283" s="5"/>
      <c r="L283" s="3"/>
      <c r="M283" s="3"/>
      <c r="R283" s="5"/>
      <c r="S283" s="5"/>
      <c r="T283" s="5"/>
      <c r="U283" s="5"/>
      <c r="V283" s="5"/>
    </row>
    <row r="284" spans="2:28" x14ac:dyDescent="0.25">
      <c r="B284" s="3"/>
      <c r="C284" s="3"/>
      <c r="D284" s="4"/>
      <c r="E284" s="3"/>
      <c r="F284" s="4"/>
      <c r="G284" s="4"/>
      <c r="H284" s="5"/>
      <c r="I284" s="5"/>
      <c r="J284" s="5"/>
      <c r="K284" s="5"/>
      <c r="L284" s="3"/>
      <c r="M284" s="3"/>
      <c r="R284" s="5"/>
      <c r="S284" s="5"/>
      <c r="T284" s="5"/>
      <c r="U284" s="5"/>
      <c r="V284" s="5"/>
    </row>
    <row r="285" spans="2:28" x14ac:dyDescent="0.25">
      <c r="B285" s="3"/>
      <c r="C285" s="3"/>
      <c r="D285" s="4"/>
      <c r="E285" s="3"/>
      <c r="F285" s="4"/>
      <c r="G285" s="4"/>
      <c r="H285" s="5"/>
      <c r="I285" s="5"/>
      <c r="J285" s="5"/>
      <c r="K285" s="5"/>
      <c r="L285" s="3"/>
      <c r="M285" s="3"/>
      <c r="R285" s="5"/>
      <c r="S285" s="5"/>
      <c r="T285" s="5"/>
      <c r="U285" s="5"/>
      <c r="V285" s="5"/>
    </row>
    <row r="286" spans="2:28" x14ac:dyDescent="0.25">
      <c r="B286" s="3"/>
      <c r="C286" s="3"/>
      <c r="D286" s="4"/>
      <c r="E286" s="3"/>
      <c r="F286" s="4"/>
      <c r="G286" s="4"/>
      <c r="H286" s="5"/>
      <c r="I286" s="5"/>
      <c r="J286" s="5"/>
      <c r="K286" s="5"/>
      <c r="L286" s="3"/>
      <c r="M286" s="3"/>
      <c r="R286" s="5"/>
      <c r="S286" s="5"/>
      <c r="T286" s="5"/>
      <c r="U286" s="5"/>
      <c r="V286" s="5"/>
    </row>
    <row r="287" spans="2:28" x14ac:dyDescent="0.25">
      <c r="B287" s="3"/>
      <c r="C287" s="3"/>
      <c r="D287" s="4"/>
      <c r="E287" s="3"/>
      <c r="F287" s="4"/>
      <c r="G287" s="4"/>
      <c r="H287" s="5"/>
      <c r="I287" s="5"/>
      <c r="J287" s="5"/>
      <c r="K287" s="5"/>
      <c r="L287" s="3"/>
      <c r="M287" s="3"/>
      <c r="R287" s="5"/>
      <c r="S287" s="5"/>
      <c r="T287" s="5"/>
      <c r="U287" s="5"/>
      <c r="V287" s="5"/>
    </row>
    <row r="288" spans="2:28" x14ac:dyDescent="0.25">
      <c r="B288" s="3"/>
      <c r="C288" s="3"/>
      <c r="D288" s="4"/>
      <c r="E288" s="3"/>
      <c r="F288" s="4"/>
      <c r="G288" s="4"/>
      <c r="H288" s="5"/>
      <c r="I288" s="5"/>
      <c r="J288" s="5"/>
      <c r="K288" s="5"/>
      <c r="L288" s="3"/>
      <c r="M288" s="3"/>
      <c r="R288" s="5"/>
      <c r="S288" s="5"/>
      <c r="T288" s="5"/>
      <c r="U288" s="5"/>
      <c r="V288" s="5"/>
    </row>
    <row r="289" spans="2:22" x14ac:dyDescent="0.25">
      <c r="B289" s="3"/>
      <c r="C289" s="3"/>
      <c r="D289" s="4"/>
      <c r="E289" s="3"/>
      <c r="F289" s="4"/>
      <c r="G289" s="4"/>
      <c r="H289" s="5"/>
      <c r="I289" s="5"/>
      <c r="J289" s="5"/>
      <c r="K289" s="5"/>
      <c r="L289" s="3"/>
      <c r="M289" s="3"/>
      <c r="R289" s="5"/>
      <c r="S289" s="5"/>
      <c r="T289" s="5"/>
      <c r="U289" s="5"/>
      <c r="V289" s="5"/>
    </row>
  </sheetData>
  <pageMargins left="0.7" right="0.7" top="0.75" bottom="0.75" header="0.3" footer="0.3"/>
  <pageSetup orientation="portrait" r:id="rId1"/>
  <ignoredErrors>
    <ignoredError sqref="R6:V2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87"/>
  <sheetViews>
    <sheetView workbookViewId="0">
      <selection activeCell="E268" sqref="E268"/>
    </sheetView>
  </sheetViews>
  <sheetFormatPr defaultColWidth="9.140625" defaultRowHeight="15" x14ac:dyDescent="0.25"/>
  <cols>
    <col min="1" max="1" width="12.28515625" style="1" customWidth="1"/>
    <col min="2" max="2" width="12.7109375" style="6" customWidth="1"/>
    <col min="3" max="3" width="13.42578125" style="6" customWidth="1"/>
    <col min="4" max="4" width="15.28515625" style="6" customWidth="1"/>
    <col min="5" max="5" width="22.140625" style="6" customWidth="1"/>
    <col min="6" max="6" width="15.28515625" style="6" customWidth="1"/>
    <col min="7" max="7" width="13.42578125" style="6" customWidth="1"/>
    <col min="8" max="8" width="14.28515625" style="6" customWidth="1"/>
    <col min="9" max="9" width="11.85546875" style="6" customWidth="1"/>
    <col min="10" max="10" width="14.85546875" style="6" customWidth="1"/>
    <col min="11" max="11" width="17.140625" style="6" customWidth="1"/>
    <col min="12" max="12" width="26.85546875" style="6" customWidth="1"/>
    <col min="13" max="13" width="25" style="6" customWidth="1"/>
    <col min="14" max="14" width="17.42578125" style="3" customWidth="1"/>
    <col min="15" max="15" width="9.140625" style="2"/>
    <col min="16" max="16" width="23.5703125" style="1" customWidth="1"/>
    <col min="17" max="17" width="9.140625" style="2"/>
    <col min="18" max="22" width="17.140625" style="6" customWidth="1"/>
    <col min="23" max="23" width="9.140625" style="2"/>
    <col min="24" max="24" width="11.7109375" style="1" customWidth="1"/>
    <col min="25" max="25" width="9.140625" style="2"/>
    <col min="26" max="26" width="14" style="2" customWidth="1"/>
    <col min="27" max="31" width="17.140625" style="6" customWidth="1"/>
    <col min="32" max="32" width="9.140625" style="2"/>
    <col min="33" max="34" width="18.5703125" style="2" customWidth="1"/>
    <col min="35" max="35" width="18.5703125" style="1" customWidth="1"/>
    <col min="36" max="36" width="9.140625" style="2"/>
    <col min="37" max="38" width="18.5703125" style="2" customWidth="1"/>
    <col min="39" max="39" width="18.5703125" style="1" customWidth="1"/>
    <col min="40" max="41" width="9.140625" style="2"/>
    <col min="42" max="42" width="13.5703125" style="6" customWidth="1"/>
    <col min="43" max="44" width="9.140625" style="2"/>
    <col min="45" max="46" width="18.5703125" style="2" customWidth="1"/>
    <col min="47" max="47" width="18.5703125" style="1" customWidth="1"/>
    <col min="48" max="48" width="9.140625" style="2"/>
    <col min="49" max="49" width="18.5703125" style="2" customWidth="1"/>
    <col min="50" max="50" width="18.5703125" style="1" customWidth="1"/>
    <col min="51" max="51" width="9.140625" style="2"/>
    <col min="52" max="52" width="15.85546875" style="1" customWidth="1"/>
    <col min="53" max="53" width="16.140625" style="2" customWidth="1"/>
    <col min="54" max="54" width="13.28515625" style="2" customWidth="1"/>
    <col min="55" max="55" width="12.42578125" style="2" customWidth="1"/>
    <col min="56" max="16384" width="9.140625" style="2"/>
  </cols>
  <sheetData>
    <row r="2" spans="1:55" x14ac:dyDescent="0.25">
      <c r="AC2" s="3" t="s">
        <v>70</v>
      </c>
    </row>
    <row r="3" spans="1:55" s="21" customFormat="1" ht="62.25" customHeight="1" x14ac:dyDescent="0.25">
      <c r="A3" s="16" t="s">
        <v>0</v>
      </c>
      <c r="B3" s="35" t="s">
        <v>1</v>
      </c>
      <c r="C3" s="35" t="s">
        <v>2</v>
      </c>
      <c r="D3" s="35" t="s">
        <v>30</v>
      </c>
      <c r="E3" s="35" t="s">
        <v>3</v>
      </c>
      <c r="F3" s="35" t="s">
        <v>4</v>
      </c>
      <c r="G3" s="35" t="s">
        <v>5</v>
      </c>
      <c r="H3" s="35" t="s">
        <v>6</v>
      </c>
      <c r="I3" s="35" t="s">
        <v>7</v>
      </c>
      <c r="J3" s="35" t="s">
        <v>8</v>
      </c>
      <c r="K3" s="35" t="s">
        <v>9</v>
      </c>
      <c r="L3" s="35" t="s">
        <v>10</v>
      </c>
      <c r="M3" s="35" t="s">
        <v>31</v>
      </c>
      <c r="N3" s="35" t="s">
        <v>11</v>
      </c>
      <c r="P3" s="46" t="s">
        <v>37</v>
      </c>
      <c r="R3" s="35" t="s">
        <v>36</v>
      </c>
      <c r="S3" s="35" t="s">
        <v>35</v>
      </c>
      <c r="T3" s="35" t="s">
        <v>34</v>
      </c>
      <c r="U3" s="35" t="s">
        <v>33</v>
      </c>
      <c r="V3" s="35" t="s">
        <v>32</v>
      </c>
      <c r="X3" s="46" t="s">
        <v>38</v>
      </c>
      <c r="AA3" s="35" t="s">
        <v>36</v>
      </c>
      <c r="AB3" s="35" t="s">
        <v>35</v>
      </c>
      <c r="AC3" s="35" t="s">
        <v>34</v>
      </c>
      <c r="AD3" s="35" t="s">
        <v>33</v>
      </c>
      <c r="AE3" s="35" t="s">
        <v>32</v>
      </c>
      <c r="AG3" s="46" t="s">
        <v>71</v>
      </c>
      <c r="AH3" s="46" t="s">
        <v>72</v>
      </c>
      <c r="AI3" s="46" t="s">
        <v>73</v>
      </c>
      <c r="AK3" s="46" t="s">
        <v>71</v>
      </c>
      <c r="AL3" s="46" t="s">
        <v>72</v>
      </c>
      <c r="AM3" s="46" t="s">
        <v>73</v>
      </c>
      <c r="AP3" s="35" t="s">
        <v>76</v>
      </c>
      <c r="AS3" s="46" t="s">
        <v>78</v>
      </c>
      <c r="AT3" s="46" t="s">
        <v>79</v>
      </c>
      <c r="AU3" s="46" t="s">
        <v>73</v>
      </c>
      <c r="AW3" s="46" t="s">
        <v>81</v>
      </c>
      <c r="AX3" s="46" t="s">
        <v>73</v>
      </c>
      <c r="AZ3" s="46" t="s">
        <v>91</v>
      </c>
      <c r="BA3" s="46" t="s">
        <v>80</v>
      </c>
      <c r="BB3" s="94" t="s">
        <v>84</v>
      </c>
      <c r="BC3" s="94" t="s">
        <v>85</v>
      </c>
    </row>
    <row r="4" spans="1:55" x14ac:dyDescent="0.25">
      <c r="A4" s="1">
        <v>1</v>
      </c>
      <c r="B4" s="3" t="s">
        <v>12</v>
      </c>
      <c r="C4" s="3">
        <v>1</v>
      </c>
      <c r="D4" s="4">
        <v>40980</v>
      </c>
      <c r="E4" s="3">
        <v>4</v>
      </c>
      <c r="F4" s="4">
        <v>41172</v>
      </c>
      <c r="G4" s="4">
        <v>41184</v>
      </c>
      <c r="H4" s="5">
        <v>0.4</v>
      </c>
      <c r="I4" s="5">
        <v>0.2</v>
      </c>
      <c r="J4" s="5">
        <v>0.2</v>
      </c>
      <c r="K4" s="5">
        <v>0.2</v>
      </c>
      <c r="L4" s="3">
        <v>0.48</v>
      </c>
      <c r="M4" s="3" t="s">
        <v>13</v>
      </c>
      <c r="N4" s="3">
        <v>1</v>
      </c>
      <c r="P4" s="1" t="str">
        <f t="shared" ref="P4:P67" si="0">IF(R4="","",F4-D4)</f>
        <v/>
      </c>
      <c r="R4" s="5"/>
      <c r="S4" s="5"/>
      <c r="T4" s="5"/>
      <c r="U4" s="5"/>
      <c r="V4" s="5"/>
      <c r="X4" s="1" t="str">
        <f>IF(V4="","",IF(M4="y",1,0))</f>
        <v/>
      </c>
      <c r="AA4" s="5">
        <v>0.40000000000000008</v>
      </c>
      <c r="AB4" s="5">
        <v>0.39999999999999997</v>
      </c>
      <c r="AC4" s="5">
        <v>0.6333333333333333</v>
      </c>
      <c r="AD4" s="5">
        <v>0.5</v>
      </c>
      <c r="AE4" s="5">
        <v>0.4366666666666667</v>
      </c>
      <c r="AG4" s="95">
        <f t="shared" ref="AG4:AG15" si="1">IF(H4="","",H4-AB4)</f>
        <v>5.5511151231257827E-17</v>
      </c>
      <c r="AH4" s="95">
        <f t="shared" ref="AH4:AH15" si="2">IF(I4="","",I4-AB4)</f>
        <v>-0.19999999999999996</v>
      </c>
      <c r="AI4" s="1" t="str">
        <f>IF(AG4="","",IF(AG4*AH4&gt;0.0000001,"same",IF(AG4*AH4&lt;-0.0000001,"different","n/a")))</f>
        <v>n/a</v>
      </c>
      <c r="AK4" s="95">
        <f t="shared" ref="AK4:AK15" si="3">IF(H4="","",H4-AC4)</f>
        <v>-0.23333333333333328</v>
      </c>
      <c r="AL4" s="95">
        <f>IF(J4="","",J4-AC4)</f>
        <v>-0.43333333333333329</v>
      </c>
      <c r="AM4" s="1" t="str">
        <f>IF(AK4="","",IF(AK4*AL4&gt;0.0000001,"same",IF(AK4*AL4&lt;-0.0000001,"different","n/a")))</f>
        <v>same</v>
      </c>
      <c r="AP4" s="5">
        <f>MAX(I4:I6)-MIN(I4:I6)</f>
        <v>0.55000000000000004</v>
      </c>
      <c r="AS4" s="95">
        <f>IF(H4="","",H4-K4)</f>
        <v>0.2</v>
      </c>
      <c r="AT4" s="95">
        <f>IF(H4="","",H4-I4)</f>
        <v>0.2</v>
      </c>
      <c r="AU4" s="1" t="str">
        <f>IF(AS4="","",IF(AS4*AT4&gt;0.0000001,"same",IF(AS4*AT4&lt;-0.0000001,"different","n/a")))</f>
        <v>same</v>
      </c>
      <c r="AW4" s="95">
        <f t="shared" ref="AW4:AW15" si="4">IF(H4="","",H4-J4)</f>
        <v>0.2</v>
      </c>
      <c r="AX4" s="1" t="str">
        <f t="shared" ref="AX4:AX67" si="5">IF(AS4="","",IF(AS4*AW4&gt;0.0000001,"same",IF(AS4*AW4&lt;-0.0000001,"different","n/a")))</f>
        <v>same</v>
      </c>
      <c r="AZ4" s="1">
        <f>IF(M4="","",IF(M4="y",1,IF(M4="n",0,"ERROR")))</f>
        <v>0</v>
      </c>
      <c r="BA4" s="1" t="str">
        <f>IF(AZ4="","",IF(AZ4=0,IF(AS4&lt;0,"less",IF(AS4&gt;0,"more","n/a")),IF(AZ4=1,IF(AS4&lt;0,"more",IF(AS4&gt;0,"less","n/a")))))</f>
        <v>more</v>
      </c>
      <c r="BB4" s="1" t="str">
        <f>IF(AZ4="","",IF(AU4="same",BA4,""))</f>
        <v>more</v>
      </c>
      <c r="BC4" s="1" t="str">
        <f>IF(AZ4="","",IF(AU4="different",BA4,""))</f>
        <v/>
      </c>
    </row>
    <row r="5" spans="1:55" x14ac:dyDescent="0.25">
      <c r="B5" s="3" t="s">
        <v>14</v>
      </c>
      <c r="C5" s="3">
        <v>1</v>
      </c>
      <c r="D5" s="4">
        <v>40980</v>
      </c>
      <c r="E5" s="3">
        <v>4</v>
      </c>
      <c r="F5" s="4">
        <v>41172</v>
      </c>
      <c r="G5" s="4">
        <v>41177</v>
      </c>
      <c r="H5" s="5">
        <v>0.4</v>
      </c>
      <c r="I5" s="5">
        <v>0.25</v>
      </c>
      <c r="J5" s="5">
        <v>0.95</v>
      </c>
      <c r="K5" s="5">
        <v>0.9</v>
      </c>
      <c r="L5" s="3">
        <v>0.4</v>
      </c>
      <c r="M5" s="3" t="s">
        <v>13</v>
      </c>
      <c r="N5" s="3">
        <v>1</v>
      </c>
      <c r="P5" s="1" t="str">
        <f t="shared" si="0"/>
        <v/>
      </c>
      <c r="R5" s="5"/>
      <c r="S5" s="5"/>
      <c r="T5" s="5"/>
      <c r="U5" s="5"/>
      <c r="V5" s="5"/>
      <c r="X5" s="1" t="str">
        <f t="shared" ref="X5:X68" si="6">IF(V5="","",IF(M5="y",1,0))</f>
        <v/>
      </c>
      <c r="AA5" s="5">
        <v>0.40000000000000008</v>
      </c>
      <c r="AB5" s="5">
        <v>0.39999999999999997</v>
      </c>
      <c r="AC5" s="5">
        <v>0.6333333333333333</v>
      </c>
      <c r="AD5" s="5">
        <v>0.5</v>
      </c>
      <c r="AE5" s="5">
        <v>0.4366666666666667</v>
      </c>
      <c r="AG5" s="95">
        <f t="shared" si="1"/>
        <v>5.5511151231257827E-17</v>
      </c>
      <c r="AH5" s="95">
        <f t="shared" si="2"/>
        <v>-0.14999999999999997</v>
      </c>
      <c r="AI5" s="1" t="str">
        <f t="shared" ref="AI5:AI68" si="7">IF(AG5="","",IF(AG5*AH5&gt;0.0000001,"same",IF(AG5*AH5&lt;-0.0000001,"different","n/a")))</f>
        <v>n/a</v>
      </c>
      <c r="AK5" s="95">
        <f t="shared" si="3"/>
        <v>-0.23333333333333328</v>
      </c>
      <c r="AL5" s="95">
        <f t="shared" ref="AL5:AL68" si="8">IF(J5="","",J5-AC5)</f>
        <v>0.31666666666666665</v>
      </c>
      <c r="AM5" s="1" t="str">
        <f t="shared" ref="AM5:AM68" si="9">IF(AK5="","",IF(AK5*AL5&gt;0.0000001,"same",IF(AK5*AL5&lt;-0.0000001,"different","n/a")))</f>
        <v>different</v>
      </c>
      <c r="AP5" s="5"/>
      <c r="AS5" s="95">
        <f t="shared" ref="AS5:AS68" si="10">IF(H5="","",H5-K5)</f>
        <v>-0.5</v>
      </c>
      <c r="AT5" s="95">
        <f t="shared" ref="AT5:AT68" si="11">IF(H5="","",H5-I5)</f>
        <v>0.15000000000000002</v>
      </c>
      <c r="AU5" s="1" t="str">
        <f t="shared" ref="AU5:AU68" si="12">IF(AS5="","",IF(AS5*AT5&gt;0.0000001,"same",IF(AS5*AT5&lt;-0.0000001,"different","n/a")))</f>
        <v>different</v>
      </c>
      <c r="AW5" s="95">
        <f t="shared" si="4"/>
        <v>-0.54999999999999993</v>
      </c>
      <c r="AX5" s="1" t="str">
        <f t="shared" si="5"/>
        <v>same</v>
      </c>
      <c r="AZ5" s="1">
        <f t="shared" ref="AZ5:AZ68" si="13">IF(M5="","",IF(M5="y",1,IF(M5="n",0,"ERROR")))</f>
        <v>0</v>
      </c>
      <c r="BA5" s="1" t="str">
        <f t="shared" ref="BA5:BA68" si="14">IF(AZ5="","",IF(AZ5=0,IF(AS5&lt;0,"less",IF(AS5&gt;0,"more","n/a")),IF(AZ5=1,IF(AS5&lt;0,"more",IF(AS5&gt;0,"less","n/a")))))</f>
        <v>less</v>
      </c>
      <c r="BB5" s="2" t="str">
        <f t="shared" ref="BB5:BB68" si="15">IF(AZ5="","",IF(AU5="same",BA5,""))</f>
        <v/>
      </c>
      <c r="BC5" s="2" t="str">
        <f t="shared" ref="BC5:BC68" si="16">IF(AZ5="","",IF(AU5="different",BA5,""))</f>
        <v>less</v>
      </c>
    </row>
    <row r="6" spans="1:55" s="21" customFormat="1" x14ac:dyDescent="0.25">
      <c r="A6" s="16"/>
      <c r="B6" s="17" t="s">
        <v>15</v>
      </c>
      <c r="C6" s="17">
        <v>1</v>
      </c>
      <c r="D6" s="19">
        <v>40980</v>
      </c>
      <c r="E6" s="17">
        <v>4</v>
      </c>
      <c r="F6" s="19">
        <v>41172</v>
      </c>
      <c r="G6" s="19">
        <v>41179</v>
      </c>
      <c r="H6" s="20">
        <v>0.4</v>
      </c>
      <c r="I6" s="20">
        <v>0.75</v>
      </c>
      <c r="J6" s="20">
        <v>0.75</v>
      </c>
      <c r="K6" s="20">
        <v>0.4</v>
      </c>
      <c r="L6" s="17">
        <v>0.43</v>
      </c>
      <c r="M6" s="17" t="s">
        <v>13</v>
      </c>
      <c r="N6" s="17">
        <v>1</v>
      </c>
      <c r="P6" s="16">
        <f t="shared" si="0"/>
        <v>192</v>
      </c>
      <c r="R6" s="20">
        <f>AVERAGE(H4:H6)</f>
        <v>0.40000000000000008</v>
      </c>
      <c r="S6" s="20">
        <f>AVERAGE(I4:I6)</f>
        <v>0.39999999999999997</v>
      </c>
      <c r="T6" s="20">
        <f t="shared" ref="T6:V6" si="17">AVERAGE(J4:J6)</f>
        <v>0.6333333333333333</v>
      </c>
      <c r="U6" s="20">
        <f t="shared" si="17"/>
        <v>0.5</v>
      </c>
      <c r="V6" s="20">
        <f t="shared" si="17"/>
        <v>0.4366666666666667</v>
      </c>
      <c r="X6" s="16">
        <f t="shared" si="6"/>
        <v>0</v>
      </c>
      <c r="AA6" s="20">
        <v>0.40000000000000008</v>
      </c>
      <c r="AB6" s="20">
        <v>0.39999999999999997</v>
      </c>
      <c r="AC6" s="20">
        <v>0.6333333333333333</v>
      </c>
      <c r="AD6" s="20">
        <v>0.5</v>
      </c>
      <c r="AE6" s="20">
        <v>0.4366666666666667</v>
      </c>
      <c r="AG6" s="96">
        <f t="shared" si="1"/>
        <v>5.5511151231257827E-17</v>
      </c>
      <c r="AH6" s="96">
        <f t="shared" si="2"/>
        <v>0.35000000000000003</v>
      </c>
      <c r="AI6" s="16" t="str">
        <f t="shared" si="7"/>
        <v>n/a</v>
      </c>
      <c r="AK6" s="96">
        <f t="shared" si="3"/>
        <v>-0.23333333333333328</v>
      </c>
      <c r="AL6" s="96">
        <f t="shared" si="8"/>
        <v>0.1166666666666667</v>
      </c>
      <c r="AM6" s="16" t="str">
        <f t="shared" si="9"/>
        <v>different</v>
      </c>
      <c r="AP6" s="20"/>
      <c r="AS6" s="96">
        <f t="shared" si="10"/>
        <v>0</v>
      </c>
      <c r="AT6" s="96">
        <f t="shared" si="11"/>
        <v>-0.35</v>
      </c>
      <c r="AU6" s="16" t="str">
        <f t="shared" si="12"/>
        <v>n/a</v>
      </c>
      <c r="AW6" s="96">
        <f t="shared" si="4"/>
        <v>-0.35</v>
      </c>
      <c r="AX6" s="16" t="str">
        <f t="shared" si="5"/>
        <v>n/a</v>
      </c>
      <c r="AZ6" s="16">
        <f t="shared" si="13"/>
        <v>0</v>
      </c>
      <c r="BA6" s="16" t="str">
        <f t="shared" si="14"/>
        <v>n/a</v>
      </c>
      <c r="BB6" s="21" t="str">
        <f t="shared" si="15"/>
        <v/>
      </c>
      <c r="BC6" s="21" t="str">
        <f t="shared" si="16"/>
        <v/>
      </c>
    </row>
    <row r="7" spans="1:55" x14ac:dyDescent="0.25">
      <c r="A7" s="1">
        <v>2</v>
      </c>
      <c r="B7" s="3" t="s">
        <v>12</v>
      </c>
      <c r="C7" s="3">
        <v>1</v>
      </c>
      <c r="D7" s="4">
        <v>40980</v>
      </c>
      <c r="E7" s="3">
        <v>7</v>
      </c>
      <c r="F7" s="4">
        <v>41172</v>
      </c>
      <c r="G7" s="4">
        <v>41184</v>
      </c>
      <c r="H7" s="5">
        <v>0.2</v>
      </c>
      <c r="I7" s="5">
        <v>0.6</v>
      </c>
      <c r="J7" s="5">
        <v>0.5</v>
      </c>
      <c r="K7" s="5">
        <v>0.5</v>
      </c>
      <c r="L7" s="3">
        <v>0.4</v>
      </c>
      <c r="M7" s="3" t="s">
        <v>16</v>
      </c>
      <c r="N7" s="3">
        <v>1</v>
      </c>
      <c r="P7" s="1" t="str">
        <f t="shared" si="0"/>
        <v/>
      </c>
      <c r="R7" s="5"/>
      <c r="S7" s="5"/>
      <c r="T7" s="5"/>
      <c r="U7" s="5"/>
      <c r="V7" s="5"/>
      <c r="X7" s="1" t="str">
        <f t="shared" si="6"/>
        <v/>
      </c>
      <c r="AA7" s="5">
        <v>0.48333333333333334</v>
      </c>
      <c r="AB7" s="5">
        <v>0.76666666666666661</v>
      </c>
      <c r="AC7" s="5">
        <v>0.66666666666666663</v>
      </c>
      <c r="AD7" s="5">
        <v>0.70000000000000007</v>
      </c>
      <c r="AE7" s="5">
        <v>0.36333333333333334</v>
      </c>
      <c r="AG7" s="95">
        <f t="shared" si="1"/>
        <v>-0.56666666666666665</v>
      </c>
      <c r="AH7" s="95">
        <f t="shared" si="2"/>
        <v>-0.16666666666666663</v>
      </c>
      <c r="AI7" s="1" t="str">
        <f t="shared" si="7"/>
        <v>same</v>
      </c>
      <c r="AK7" s="95">
        <f t="shared" si="3"/>
        <v>-0.46666666666666662</v>
      </c>
      <c r="AL7" s="95">
        <f t="shared" si="8"/>
        <v>-0.16666666666666663</v>
      </c>
      <c r="AM7" s="1" t="str">
        <f t="shared" si="9"/>
        <v>same</v>
      </c>
      <c r="AP7" s="5">
        <f>MAX(I7:I9)-MIN(I7:I9)</f>
        <v>0.35</v>
      </c>
      <c r="AS7" s="95">
        <f t="shared" si="10"/>
        <v>-0.3</v>
      </c>
      <c r="AT7" s="95">
        <f t="shared" si="11"/>
        <v>-0.39999999999999997</v>
      </c>
      <c r="AU7" s="1" t="str">
        <f t="shared" si="12"/>
        <v>same</v>
      </c>
      <c r="AW7" s="95">
        <f t="shared" si="4"/>
        <v>-0.3</v>
      </c>
      <c r="AX7" s="1" t="str">
        <f t="shared" si="5"/>
        <v>same</v>
      </c>
      <c r="AZ7" s="1">
        <f t="shared" si="13"/>
        <v>1</v>
      </c>
      <c r="BA7" s="1" t="str">
        <f t="shared" si="14"/>
        <v>more</v>
      </c>
      <c r="BB7" s="2" t="str">
        <f t="shared" si="15"/>
        <v>more</v>
      </c>
      <c r="BC7" s="2" t="str">
        <f t="shared" si="16"/>
        <v/>
      </c>
    </row>
    <row r="8" spans="1:55" x14ac:dyDescent="0.25">
      <c r="B8" s="3" t="s">
        <v>14</v>
      </c>
      <c r="C8" s="3">
        <v>1</v>
      </c>
      <c r="D8" s="4">
        <v>40980</v>
      </c>
      <c r="E8" s="3">
        <v>7</v>
      </c>
      <c r="F8" s="4">
        <v>41172</v>
      </c>
      <c r="G8" s="4">
        <v>41177</v>
      </c>
      <c r="H8" s="5">
        <v>0.5</v>
      </c>
      <c r="I8" s="5">
        <v>0.95</v>
      </c>
      <c r="J8" s="5">
        <v>0.75</v>
      </c>
      <c r="K8" s="5">
        <v>0.8</v>
      </c>
      <c r="L8" s="3">
        <v>0.4</v>
      </c>
      <c r="M8" s="3" t="s">
        <v>16</v>
      </c>
      <c r="N8" s="3">
        <v>1</v>
      </c>
      <c r="P8" s="1" t="str">
        <f t="shared" si="0"/>
        <v/>
      </c>
      <c r="R8" s="5"/>
      <c r="S8" s="5"/>
      <c r="T8" s="5"/>
      <c r="U8" s="5"/>
      <c r="V8" s="5"/>
      <c r="X8" s="1" t="str">
        <f t="shared" si="6"/>
        <v/>
      </c>
      <c r="AA8" s="5">
        <v>0.48333333333333334</v>
      </c>
      <c r="AB8" s="5">
        <v>0.76666666666666661</v>
      </c>
      <c r="AC8" s="5">
        <v>0.66666666666666663</v>
      </c>
      <c r="AD8" s="5">
        <v>0.70000000000000007</v>
      </c>
      <c r="AE8" s="5">
        <v>0.36333333333333334</v>
      </c>
      <c r="AG8" s="95">
        <f t="shared" si="1"/>
        <v>-0.26666666666666661</v>
      </c>
      <c r="AH8" s="95">
        <f t="shared" si="2"/>
        <v>0.18333333333333335</v>
      </c>
      <c r="AI8" s="1" t="str">
        <f t="shared" si="7"/>
        <v>different</v>
      </c>
      <c r="AK8" s="95">
        <f t="shared" si="3"/>
        <v>-0.16666666666666663</v>
      </c>
      <c r="AL8" s="95">
        <f t="shared" si="8"/>
        <v>8.333333333333337E-2</v>
      </c>
      <c r="AM8" s="1" t="str">
        <f t="shared" si="9"/>
        <v>different</v>
      </c>
      <c r="AP8" s="5"/>
      <c r="AS8" s="95">
        <f t="shared" si="10"/>
        <v>-0.30000000000000004</v>
      </c>
      <c r="AT8" s="95">
        <f t="shared" si="11"/>
        <v>-0.44999999999999996</v>
      </c>
      <c r="AU8" s="1" t="str">
        <f t="shared" si="12"/>
        <v>same</v>
      </c>
      <c r="AW8" s="95">
        <f t="shared" si="4"/>
        <v>-0.25</v>
      </c>
      <c r="AX8" s="1" t="str">
        <f t="shared" si="5"/>
        <v>same</v>
      </c>
      <c r="AZ8" s="1">
        <f t="shared" si="13"/>
        <v>1</v>
      </c>
      <c r="BA8" s="1" t="str">
        <f t="shared" si="14"/>
        <v>more</v>
      </c>
      <c r="BB8" s="2" t="str">
        <f t="shared" si="15"/>
        <v>more</v>
      </c>
      <c r="BC8" s="2" t="str">
        <f t="shared" si="16"/>
        <v/>
      </c>
    </row>
    <row r="9" spans="1:55" s="14" customFormat="1" ht="15.75" thickBot="1" x14ac:dyDescent="0.3">
      <c r="A9" s="9"/>
      <c r="B9" s="10" t="s">
        <v>15</v>
      </c>
      <c r="C9" s="10">
        <v>1</v>
      </c>
      <c r="D9" s="12">
        <v>40980</v>
      </c>
      <c r="E9" s="10">
        <v>7</v>
      </c>
      <c r="F9" s="12">
        <v>41172</v>
      </c>
      <c r="G9" s="12">
        <v>41179</v>
      </c>
      <c r="H9" s="13">
        <v>0.75</v>
      </c>
      <c r="I9" s="13">
        <v>0.75</v>
      </c>
      <c r="J9" s="13">
        <v>0.75</v>
      </c>
      <c r="K9" s="13">
        <v>0.8</v>
      </c>
      <c r="L9" s="10">
        <v>0.28999999999999998</v>
      </c>
      <c r="M9" s="10" t="s">
        <v>16</v>
      </c>
      <c r="N9" s="10">
        <v>1</v>
      </c>
      <c r="P9" s="9">
        <f t="shared" si="0"/>
        <v>192</v>
      </c>
      <c r="R9" s="13">
        <f>AVERAGE(H7:H9)</f>
        <v>0.48333333333333334</v>
      </c>
      <c r="S9" s="13">
        <f>AVERAGE(I7:I9)</f>
        <v>0.76666666666666661</v>
      </c>
      <c r="T9" s="13">
        <f t="shared" ref="T9:V9" si="18">AVERAGE(J7:J9)</f>
        <v>0.66666666666666663</v>
      </c>
      <c r="U9" s="13">
        <f t="shared" si="18"/>
        <v>0.70000000000000007</v>
      </c>
      <c r="V9" s="13">
        <f t="shared" si="18"/>
        <v>0.36333333333333334</v>
      </c>
      <c r="X9" s="9">
        <f t="shared" si="6"/>
        <v>1</v>
      </c>
      <c r="AA9" s="13">
        <v>0.48333333333333334</v>
      </c>
      <c r="AB9" s="13">
        <v>0.76666666666666661</v>
      </c>
      <c r="AC9" s="13">
        <v>0.66666666666666663</v>
      </c>
      <c r="AD9" s="13">
        <v>0.70000000000000007</v>
      </c>
      <c r="AE9" s="13">
        <v>0.36333333333333334</v>
      </c>
      <c r="AG9" s="97">
        <f t="shared" si="1"/>
        <v>-1.6666666666666607E-2</v>
      </c>
      <c r="AH9" s="97">
        <f t="shared" si="2"/>
        <v>-1.6666666666666607E-2</v>
      </c>
      <c r="AI9" s="9" t="str">
        <f t="shared" si="7"/>
        <v>same</v>
      </c>
      <c r="AK9" s="97">
        <f t="shared" si="3"/>
        <v>8.333333333333337E-2</v>
      </c>
      <c r="AL9" s="97">
        <f t="shared" si="8"/>
        <v>8.333333333333337E-2</v>
      </c>
      <c r="AM9" s="9" t="str">
        <f t="shared" si="9"/>
        <v>same</v>
      </c>
      <c r="AP9" s="13"/>
      <c r="AS9" s="97">
        <f t="shared" si="10"/>
        <v>-5.0000000000000044E-2</v>
      </c>
      <c r="AT9" s="97">
        <f t="shared" si="11"/>
        <v>0</v>
      </c>
      <c r="AU9" s="9" t="str">
        <f t="shared" si="12"/>
        <v>n/a</v>
      </c>
      <c r="AW9" s="97">
        <f t="shared" si="4"/>
        <v>0</v>
      </c>
      <c r="AX9" s="9" t="str">
        <f t="shared" si="5"/>
        <v>n/a</v>
      </c>
      <c r="AZ9" s="9">
        <f t="shared" si="13"/>
        <v>1</v>
      </c>
      <c r="BA9" s="9" t="str">
        <f t="shared" si="14"/>
        <v>more</v>
      </c>
      <c r="BB9" s="14" t="str">
        <f t="shared" si="15"/>
        <v/>
      </c>
      <c r="BC9" s="14" t="str">
        <f t="shared" si="16"/>
        <v/>
      </c>
    </row>
    <row r="10" spans="1:55" x14ac:dyDescent="0.25">
      <c r="A10" s="1">
        <v>3</v>
      </c>
      <c r="B10" s="3" t="s">
        <v>14</v>
      </c>
      <c r="C10" s="3">
        <v>2</v>
      </c>
      <c r="D10" s="4">
        <v>41171</v>
      </c>
      <c r="E10" s="3">
        <v>2</v>
      </c>
      <c r="F10" s="4">
        <v>41215</v>
      </c>
      <c r="G10" s="4">
        <v>41243</v>
      </c>
      <c r="H10" s="5">
        <v>0.3</v>
      </c>
      <c r="I10" s="5">
        <v>0.9</v>
      </c>
      <c r="J10" s="5">
        <v>0.9</v>
      </c>
      <c r="K10" s="5">
        <v>0.95</v>
      </c>
      <c r="L10" s="3">
        <v>0.89</v>
      </c>
      <c r="M10" s="3" t="s">
        <v>16</v>
      </c>
      <c r="N10" s="3">
        <v>1</v>
      </c>
      <c r="P10" s="1" t="str">
        <f t="shared" si="0"/>
        <v/>
      </c>
      <c r="R10" s="5"/>
      <c r="S10" s="5"/>
      <c r="T10" s="5"/>
      <c r="U10" s="5"/>
      <c r="V10" s="5"/>
      <c r="X10" s="1" t="str">
        <f t="shared" si="6"/>
        <v/>
      </c>
      <c r="AA10" s="5">
        <v>0.65</v>
      </c>
      <c r="AB10" s="5">
        <v>0.95</v>
      </c>
      <c r="AC10" s="5">
        <v>0.95</v>
      </c>
      <c r="AD10" s="5">
        <v>0.97499999999999998</v>
      </c>
      <c r="AE10" s="5">
        <v>0.89500000000000002</v>
      </c>
      <c r="AG10" s="95">
        <f t="shared" si="1"/>
        <v>-0.64999999999999991</v>
      </c>
      <c r="AH10" s="95">
        <f t="shared" si="2"/>
        <v>-4.9999999999999933E-2</v>
      </c>
      <c r="AI10" s="1" t="str">
        <f t="shared" si="7"/>
        <v>same</v>
      </c>
      <c r="AK10" s="95">
        <f t="shared" si="3"/>
        <v>-0.64999999999999991</v>
      </c>
      <c r="AL10" s="95">
        <f t="shared" si="8"/>
        <v>-4.9999999999999933E-2</v>
      </c>
      <c r="AM10" s="1" t="str">
        <f t="shared" si="9"/>
        <v>same</v>
      </c>
      <c r="AP10" s="5">
        <f>MAX(I10:I11)-MIN(I10:I11)</f>
        <v>9.9999999999999978E-2</v>
      </c>
      <c r="AS10" s="95">
        <f t="shared" si="10"/>
        <v>-0.64999999999999991</v>
      </c>
      <c r="AT10" s="95">
        <f t="shared" si="11"/>
        <v>-0.60000000000000009</v>
      </c>
      <c r="AU10" s="1" t="str">
        <f t="shared" si="12"/>
        <v>same</v>
      </c>
      <c r="AW10" s="95">
        <f t="shared" si="4"/>
        <v>-0.60000000000000009</v>
      </c>
      <c r="AX10" s="1" t="str">
        <f t="shared" si="5"/>
        <v>same</v>
      </c>
      <c r="AZ10" s="1">
        <f t="shared" si="13"/>
        <v>1</v>
      </c>
      <c r="BA10" s="1" t="str">
        <f t="shared" si="14"/>
        <v>more</v>
      </c>
      <c r="BB10" s="2" t="str">
        <f t="shared" si="15"/>
        <v>more</v>
      </c>
      <c r="BC10" s="2" t="str">
        <f t="shared" si="16"/>
        <v/>
      </c>
    </row>
    <row r="11" spans="1:55" s="21" customFormat="1" x14ac:dyDescent="0.25">
      <c r="A11" s="16"/>
      <c r="B11" s="17" t="s">
        <v>15</v>
      </c>
      <c r="C11" s="17">
        <v>2</v>
      </c>
      <c r="D11" s="19">
        <v>41171</v>
      </c>
      <c r="E11" s="17">
        <v>2</v>
      </c>
      <c r="F11" s="19">
        <v>41215</v>
      </c>
      <c r="G11" s="19">
        <v>41232</v>
      </c>
      <c r="H11" s="20">
        <v>1</v>
      </c>
      <c r="I11" s="20">
        <v>1</v>
      </c>
      <c r="J11" s="20">
        <v>1</v>
      </c>
      <c r="K11" s="20">
        <v>1</v>
      </c>
      <c r="L11" s="17">
        <v>0.9</v>
      </c>
      <c r="M11" s="17" t="s">
        <v>16</v>
      </c>
      <c r="N11" s="17">
        <v>1</v>
      </c>
      <c r="P11" s="16">
        <f t="shared" si="0"/>
        <v>44</v>
      </c>
      <c r="R11" s="20">
        <f>AVERAGE(H10:H11)</f>
        <v>0.65</v>
      </c>
      <c r="S11" s="20">
        <f>AVERAGE(I10:I11)</f>
        <v>0.95</v>
      </c>
      <c r="T11" s="20">
        <f t="shared" ref="T11:V11" si="19">AVERAGE(J10:J11)</f>
        <v>0.95</v>
      </c>
      <c r="U11" s="20">
        <f t="shared" si="19"/>
        <v>0.97499999999999998</v>
      </c>
      <c r="V11" s="20">
        <f t="shared" si="19"/>
        <v>0.89500000000000002</v>
      </c>
      <c r="X11" s="16">
        <f t="shared" si="6"/>
        <v>1</v>
      </c>
      <c r="AA11" s="20">
        <v>0.65</v>
      </c>
      <c r="AB11" s="20">
        <v>0.95</v>
      </c>
      <c r="AC11" s="20">
        <v>0.95</v>
      </c>
      <c r="AD11" s="20">
        <v>0.97499999999999998</v>
      </c>
      <c r="AE11" s="20">
        <v>0.89500000000000002</v>
      </c>
      <c r="AG11" s="96">
        <f t="shared" si="1"/>
        <v>5.0000000000000044E-2</v>
      </c>
      <c r="AH11" s="96">
        <f t="shared" si="2"/>
        <v>5.0000000000000044E-2</v>
      </c>
      <c r="AI11" s="16" t="str">
        <f t="shared" si="7"/>
        <v>same</v>
      </c>
      <c r="AK11" s="96">
        <f t="shared" si="3"/>
        <v>5.0000000000000044E-2</v>
      </c>
      <c r="AL11" s="96">
        <f t="shared" si="8"/>
        <v>5.0000000000000044E-2</v>
      </c>
      <c r="AM11" s="16" t="str">
        <f t="shared" si="9"/>
        <v>same</v>
      </c>
      <c r="AP11" s="20"/>
      <c r="AS11" s="96">
        <f t="shared" si="10"/>
        <v>0</v>
      </c>
      <c r="AT11" s="96">
        <f t="shared" si="11"/>
        <v>0</v>
      </c>
      <c r="AU11" s="16" t="str">
        <f t="shared" si="12"/>
        <v>n/a</v>
      </c>
      <c r="AW11" s="96">
        <f t="shared" si="4"/>
        <v>0</v>
      </c>
      <c r="AX11" s="16" t="str">
        <f t="shared" si="5"/>
        <v>n/a</v>
      </c>
      <c r="AZ11" s="16">
        <f t="shared" si="13"/>
        <v>1</v>
      </c>
      <c r="BA11" s="16" t="str">
        <f t="shared" si="14"/>
        <v>n/a</v>
      </c>
      <c r="BB11" s="21" t="str">
        <f t="shared" si="15"/>
        <v/>
      </c>
      <c r="BC11" s="21" t="str">
        <f t="shared" si="16"/>
        <v/>
      </c>
    </row>
    <row r="12" spans="1:55" x14ac:dyDescent="0.25">
      <c r="A12" s="1">
        <v>4</v>
      </c>
      <c r="B12" s="3" t="s">
        <v>14</v>
      </c>
      <c r="C12" s="3">
        <v>2</v>
      </c>
      <c r="D12" s="4">
        <v>41171</v>
      </c>
      <c r="E12" s="3">
        <v>3</v>
      </c>
      <c r="F12" s="4">
        <v>41215</v>
      </c>
      <c r="G12" s="4">
        <v>41243</v>
      </c>
      <c r="H12" s="5">
        <v>0.2</v>
      </c>
      <c r="I12" s="5">
        <v>0.9</v>
      </c>
      <c r="J12" s="5">
        <v>0.9</v>
      </c>
      <c r="K12" s="5">
        <v>0.95</v>
      </c>
      <c r="L12" s="3">
        <v>0.8</v>
      </c>
      <c r="M12" s="3" t="s">
        <v>13</v>
      </c>
      <c r="N12" s="3">
        <v>1</v>
      </c>
      <c r="P12" s="1" t="str">
        <f t="shared" si="0"/>
        <v/>
      </c>
      <c r="R12" s="5"/>
      <c r="S12" s="5"/>
      <c r="T12" s="5"/>
      <c r="U12" s="5"/>
      <c r="V12" s="5"/>
      <c r="X12" s="1" t="str">
        <f t="shared" si="6"/>
        <v/>
      </c>
      <c r="AA12" s="5">
        <v>0.44999999999999996</v>
      </c>
      <c r="AB12" s="5">
        <v>0.6</v>
      </c>
      <c r="AC12" s="5">
        <v>0.6</v>
      </c>
      <c r="AD12" s="5">
        <v>0.625</v>
      </c>
      <c r="AE12" s="5">
        <v>0.79</v>
      </c>
      <c r="AG12" s="95">
        <f t="shared" si="1"/>
        <v>-0.39999999999999997</v>
      </c>
      <c r="AH12" s="95">
        <f t="shared" si="2"/>
        <v>0.30000000000000004</v>
      </c>
      <c r="AI12" s="1" t="str">
        <f t="shared" si="7"/>
        <v>different</v>
      </c>
      <c r="AK12" s="95">
        <f t="shared" si="3"/>
        <v>-0.39999999999999997</v>
      </c>
      <c r="AL12" s="95">
        <f t="shared" si="8"/>
        <v>0.30000000000000004</v>
      </c>
      <c r="AM12" s="1" t="str">
        <f t="shared" si="9"/>
        <v>different</v>
      </c>
      <c r="AP12" s="5">
        <f>MAX(I12:I13)-MIN(I12:I13)</f>
        <v>0.60000000000000009</v>
      </c>
      <c r="AS12" s="95">
        <f t="shared" si="10"/>
        <v>-0.75</v>
      </c>
      <c r="AT12" s="95">
        <f t="shared" si="11"/>
        <v>-0.7</v>
      </c>
      <c r="AU12" s="1" t="str">
        <f t="shared" si="12"/>
        <v>same</v>
      </c>
      <c r="AW12" s="95">
        <f t="shared" si="4"/>
        <v>-0.7</v>
      </c>
      <c r="AX12" s="1" t="str">
        <f t="shared" si="5"/>
        <v>same</v>
      </c>
      <c r="AZ12" s="1">
        <f t="shared" si="13"/>
        <v>0</v>
      </c>
      <c r="BA12" s="1" t="str">
        <f t="shared" si="14"/>
        <v>less</v>
      </c>
      <c r="BB12" s="2" t="str">
        <f t="shared" si="15"/>
        <v>less</v>
      </c>
      <c r="BC12" s="2" t="str">
        <f t="shared" si="16"/>
        <v/>
      </c>
    </row>
    <row r="13" spans="1:55" s="21" customFormat="1" x14ac:dyDescent="0.25">
      <c r="A13" s="16"/>
      <c r="B13" s="17" t="s">
        <v>15</v>
      </c>
      <c r="C13" s="17">
        <v>2</v>
      </c>
      <c r="D13" s="19">
        <v>41171</v>
      </c>
      <c r="E13" s="17">
        <v>3</v>
      </c>
      <c r="F13" s="19">
        <v>41215</v>
      </c>
      <c r="G13" s="19">
        <v>41232</v>
      </c>
      <c r="H13" s="20">
        <v>0.7</v>
      </c>
      <c r="I13" s="20">
        <v>0.3</v>
      </c>
      <c r="J13" s="20">
        <v>0.3</v>
      </c>
      <c r="K13" s="20">
        <v>0.3</v>
      </c>
      <c r="L13" s="17">
        <v>0.78</v>
      </c>
      <c r="M13" s="17" t="s">
        <v>13</v>
      </c>
      <c r="N13" s="17">
        <v>1</v>
      </c>
      <c r="P13" s="16">
        <f t="shared" si="0"/>
        <v>44</v>
      </c>
      <c r="R13" s="20">
        <f>AVERAGE(H12:H13)</f>
        <v>0.44999999999999996</v>
      </c>
      <c r="S13" s="20">
        <f>AVERAGE(I12:I13)</f>
        <v>0.6</v>
      </c>
      <c r="T13" s="20">
        <f t="shared" ref="T13:V13" si="20">AVERAGE(J12:J13)</f>
        <v>0.6</v>
      </c>
      <c r="U13" s="20">
        <f t="shared" si="20"/>
        <v>0.625</v>
      </c>
      <c r="V13" s="20">
        <f t="shared" si="20"/>
        <v>0.79</v>
      </c>
      <c r="X13" s="16">
        <f t="shared" si="6"/>
        <v>0</v>
      </c>
      <c r="AA13" s="20">
        <v>0.44999999999999996</v>
      </c>
      <c r="AB13" s="20">
        <v>0.6</v>
      </c>
      <c r="AC13" s="20">
        <v>0.6</v>
      </c>
      <c r="AD13" s="20">
        <v>0.625</v>
      </c>
      <c r="AE13" s="20">
        <v>0.79</v>
      </c>
      <c r="AG13" s="96">
        <f t="shared" si="1"/>
        <v>9.9999999999999978E-2</v>
      </c>
      <c r="AH13" s="96">
        <f t="shared" si="2"/>
        <v>-0.3</v>
      </c>
      <c r="AI13" s="16" t="str">
        <f t="shared" si="7"/>
        <v>different</v>
      </c>
      <c r="AK13" s="96">
        <f t="shared" si="3"/>
        <v>9.9999999999999978E-2</v>
      </c>
      <c r="AL13" s="96">
        <f t="shared" si="8"/>
        <v>-0.3</v>
      </c>
      <c r="AM13" s="16" t="str">
        <f t="shared" si="9"/>
        <v>different</v>
      </c>
      <c r="AP13" s="20"/>
      <c r="AS13" s="96">
        <f t="shared" si="10"/>
        <v>0.39999999999999997</v>
      </c>
      <c r="AT13" s="96">
        <f t="shared" si="11"/>
        <v>0.39999999999999997</v>
      </c>
      <c r="AU13" s="16" t="str">
        <f t="shared" si="12"/>
        <v>same</v>
      </c>
      <c r="AW13" s="96">
        <f t="shared" si="4"/>
        <v>0.39999999999999997</v>
      </c>
      <c r="AX13" s="16" t="str">
        <f t="shared" si="5"/>
        <v>same</v>
      </c>
      <c r="AZ13" s="16">
        <f t="shared" si="13"/>
        <v>0</v>
      </c>
      <c r="BA13" s="16" t="str">
        <f t="shared" si="14"/>
        <v>more</v>
      </c>
      <c r="BB13" s="21" t="str">
        <f t="shared" si="15"/>
        <v>more</v>
      </c>
      <c r="BC13" s="21" t="str">
        <f t="shared" si="16"/>
        <v/>
      </c>
    </row>
    <row r="14" spans="1:55" x14ac:dyDescent="0.25">
      <c r="A14" s="1">
        <v>5</v>
      </c>
      <c r="B14" s="3" t="s">
        <v>14</v>
      </c>
      <c r="C14" s="3">
        <v>2</v>
      </c>
      <c r="D14" s="4">
        <v>41171</v>
      </c>
      <c r="E14" s="3">
        <v>5</v>
      </c>
      <c r="F14" s="4">
        <v>41215</v>
      </c>
      <c r="G14" s="4">
        <v>41243</v>
      </c>
      <c r="H14" s="5">
        <v>0.5</v>
      </c>
      <c r="I14" s="5">
        <v>0.1</v>
      </c>
      <c r="J14" s="5">
        <v>0.1</v>
      </c>
      <c r="K14" s="5">
        <v>0.05</v>
      </c>
      <c r="L14" s="3">
        <v>0.26</v>
      </c>
      <c r="M14" s="3" t="s">
        <v>13</v>
      </c>
      <c r="N14" s="3">
        <v>1</v>
      </c>
      <c r="P14" s="1" t="str">
        <f t="shared" si="0"/>
        <v/>
      </c>
      <c r="R14" s="5"/>
      <c r="S14" s="5"/>
      <c r="T14" s="5"/>
      <c r="U14" s="5"/>
      <c r="V14" s="5"/>
      <c r="X14" s="1" t="str">
        <f t="shared" si="6"/>
        <v/>
      </c>
      <c r="AA14" s="5">
        <v>0.45</v>
      </c>
      <c r="AB14" s="5">
        <v>0.3</v>
      </c>
      <c r="AC14" s="5">
        <v>0.3</v>
      </c>
      <c r="AD14" s="5">
        <v>0.27500000000000002</v>
      </c>
      <c r="AE14" s="5">
        <v>0.26500000000000001</v>
      </c>
      <c r="AG14" s="95">
        <f t="shared" si="1"/>
        <v>0.2</v>
      </c>
      <c r="AH14" s="95">
        <f t="shared" si="2"/>
        <v>-0.19999999999999998</v>
      </c>
      <c r="AI14" s="1" t="str">
        <f t="shared" si="7"/>
        <v>different</v>
      </c>
      <c r="AK14" s="95">
        <f t="shared" si="3"/>
        <v>0.2</v>
      </c>
      <c r="AL14" s="95">
        <f t="shared" si="8"/>
        <v>-0.19999999999999998</v>
      </c>
      <c r="AM14" s="1" t="str">
        <f t="shared" si="9"/>
        <v>different</v>
      </c>
      <c r="AP14" s="5">
        <f>MAX(I14:I15)-MIN(I14:I15)</f>
        <v>0.4</v>
      </c>
      <c r="AS14" s="95">
        <f t="shared" si="10"/>
        <v>0.45</v>
      </c>
      <c r="AT14" s="95">
        <f t="shared" si="11"/>
        <v>0.4</v>
      </c>
      <c r="AU14" s="1" t="str">
        <f t="shared" si="12"/>
        <v>same</v>
      </c>
      <c r="AW14" s="95">
        <f t="shared" si="4"/>
        <v>0.4</v>
      </c>
      <c r="AX14" s="1" t="str">
        <f t="shared" si="5"/>
        <v>same</v>
      </c>
      <c r="AZ14" s="1">
        <f t="shared" si="13"/>
        <v>0</v>
      </c>
      <c r="BA14" s="1" t="str">
        <f t="shared" si="14"/>
        <v>more</v>
      </c>
      <c r="BB14" s="2" t="str">
        <f t="shared" si="15"/>
        <v>more</v>
      </c>
      <c r="BC14" s="2" t="str">
        <f t="shared" si="16"/>
        <v/>
      </c>
    </row>
    <row r="15" spans="1:55" s="21" customFormat="1" x14ac:dyDescent="0.25">
      <c r="A15" s="16"/>
      <c r="B15" s="17" t="s">
        <v>15</v>
      </c>
      <c r="C15" s="17">
        <v>2</v>
      </c>
      <c r="D15" s="19">
        <v>41171</v>
      </c>
      <c r="E15" s="17">
        <v>5</v>
      </c>
      <c r="F15" s="19">
        <v>41215</v>
      </c>
      <c r="G15" s="19">
        <v>41232</v>
      </c>
      <c r="H15" s="20">
        <v>0.4</v>
      </c>
      <c r="I15" s="20">
        <v>0.5</v>
      </c>
      <c r="J15" s="20">
        <v>0.5</v>
      </c>
      <c r="K15" s="20">
        <v>0.5</v>
      </c>
      <c r="L15" s="17">
        <v>0.27</v>
      </c>
      <c r="M15" s="17" t="s">
        <v>13</v>
      </c>
      <c r="N15" s="17">
        <v>1</v>
      </c>
      <c r="P15" s="16">
        <f t="shared" si="0"/>
        <v>44</v>
      </c>
      <c r="R15" s="20">
        <f>AVERAGE(H14:H15)</f>
        <v>0.45</v>
      </c>
      <c r="S15" s="20">
        <f>AVERAGE(I14:I15)</f>
        <v>0.3</v>
      </c>
      <c r="T15" s="20">
        <f t="shared" ref="T15:V15" si="21">AVERAGE(J14:J15)</f>
        <v>0.3</v>
      </c>
      <c r="U15" s="20">
        <f t="shared" si="21"/>
        <v>0.27500000000000002</v>
      </c>
      <c r="V15" s="20">
        <f t="shared" si="21"/>
        <v>0.26500000000000001</v>
      </c>
      <c r="X15" s="16">
        <f t="shared" si="6"/>
        <v>0</v>
      </c>
      <c r="AA15" s="20">
        <v>0.45</v>
      </c>
      <c r="AB15" s="20">
        <v>0.3</v>
      </c>
      <c r="AC15" s="20">
        <v>0.3</v>
      </c>
      <c r="AD15" s="20">
        <v>0.27500000000000002</v>
      </c>
      <c r="AE15" s="20">
        <v>0.26500000000000001</v>
      </c>
      <c r="AG15" s="96">
        <f t="shared" si="1"/>
        <v>0.10000000000000003</v>
      </c>
      <c r="AH15" s="96">
        <f t="shared" si="2"/>
        <v>0.2</v>
      </c>
      <c r="AI15" s="16" t="str">
        <f t="shared" si="7"/>
        <v>same</v>
      </c>
      <c r="AK15" s="96">
        <f t="shared" si="3"/>
        <v>0.10000000000000003</v>
      </c>
      <c r="AL15" s="96">
        <f t="shared" si="8"/>
        <v>0.2</v>
      </c>
      <c r="AM15" s="16" t="str">
        <f t="shared" si="9"/>
        <v>same</v>
      </c>
      <c r="AP15" s="20"/>
      <c r="AS15" s="96">
        <f t="shared" si="10"/>
        <v>-9.9999999999999978E-2</v>
      </c>
      <c r="AT15" s="96">
        <f t="shared" si="11"/>
        <v>-9.9999999999999978E-2</v>
      </c>
      <c r="AU15" s="16" t="str">
        <f t="shared" si="12"/>
        <v>same</v>
      </c>
      <c r="AW15" s="96">
        <f t="shared" si="4"/>
        <v>-9.9999999999999978E-2</v>
      </c>
      <c r="AX15" s="16" t="str">
        <f t="shared" si="5"/>
        <v>same</v>
      </c>
      <c r="AZ15" s="16">
        <f t="shared" si="13"/>
        <v>0</v>
      </c>
      <c r="BA15" s="16" t="str">
        <f t="shared" si="14"/>
        <v>less</v>
      </c>
      <c r="BB15" s="21" t="str">
        <f t="shared" si="15"/>
        <v>less</v>
      </c>
      <c r="BC15" s="21" t="str">
        <f t="shared" si="16"/>
        <v/>
      </c>
    </row>
    <row r="16" spans="1:55" s="40" customFormat="1" x14ac:dyDescent="0.25">
      <c r="A16" s="36">
        <v>6</v>
      </c>
      <c r="B16" s="37" t="s">
        <v>14</v>
      </c>
      <c r="C16" s="37">
        <v>2</v>
      </c>
      <c r="D16" s="38">
        <v>41171</v>
      </c>
      <c r="E16" s="37" t="s">
        <v>17</v>
      </c>
      <c r="F16" s="38">
        <v>41215</v>
      </c>
      <c r="G16" s="38">
        <v>41243</v>
      </c>
      <c r="H16" s="39">
        <v>0.1</v>
      </c>
      <c r="I16" s="39">
        <v>0.1</v>
      </c>
      <c r="J16" s="39">
        <v>0</v>
      </c>
      <c r="K16" s="39">
        <v>0</v>
      </c>
      <c r="L16" s="37">
        <v>0.28999999999999998</v>
      </c>
      <c r="M16" s="37" t="s">
        <v>13</v>
      </c>
      <c r="N16" s="37">
        <v>1</v>
      </c>
      <c r="P16" s="40" t="str">
        <f t="shared" si="0"/>
        <v/>
      </c>
      <c r="R16" s="39"/>
      <c r="S16" s="39"/>
      <c r="T16" s="39"/>
      <c r="U16" s="39"/>
      <c r="V16" s="39"/>
      <c r="X16" s="36" t="str">
        <f t="shared" si="6"/>
        <v/>
      </c>
      <c r="AA16" s="39"/>
      <c r="AB16" s="39"/>
      <c r="AC16" s="39"/>
      <c r="AD16" s="39"/>
      <c r="AE16" s="39"/>
      <c r="AG16" s="98"/>
      <c r="AH16" s="98"/>
      <c r="AI16" s="36"/>
      <c r="AK16" s="98"/>
      <c r="AL16" s="98"/>
      <c r="AM16" s="36"/>
      <c r="AP16" s="39"/>
      <c r="AS16" s="98"/>
      <c r="AT16" s="98"/>
      <c r="AU16" s="36"/>
      <c r="AW16" s="98"/>
      <c r="AX16" s="36" t="str">
        <f t="shared" si="5"/>
        <v/>
      </c>
      <c r="AZ16" s="36"/>
      <c r="BA16" s="36" t="str">
        <f t="shared" si="14"/>
        <v/>
      </c>
      <c r="BB16" s="40" t="str">
        <f t="shared" si="15"/>
        <v/>
      </c>
      <c r="BC16" s="40" t="str">
        <f t="shared" si="16"/>
        <v/>
      </c>
    </row>
    <row r="17" spans="1:55" s="40" customFormat="1" x14ac:dyDescent="0.25">
      <c r="A17" s="36"/>
      <c r="B17" s="37" t="s">
        <v>15</v>
      </c>
      <c r="C17" s="37">
        <v>2</v>
      </c>
      <c r="D17" s="38">
        <v>41171</v>
      </c>
      <c r="E17" s="37" t="s">
        <v>17</v>
      </c>
      <c r="F17" s="38">
        <v>41215</v>
      </c>
      <c r="G17" s="38">
        <v>41232</v>
      </c>
      <c r="H17" s="39">
        <v>0.2</v>
      </c>
      <c r="I17" s="39">
        <v>0.1</v>
      </c>
      <c r="J17" s="39">
        <v>0.1</v>
      </c>
      <c r="K17" s="39">
        <v>0.1</v>
      </c>
      <c r="L17" s="37">
        <v>0.28000000000000003</v>
      </c>
      <c r="M17" s="37" t="s">
        <v>13</v>
      </c>
      <c r="N17" s="37">
        <v>1</v>
      </c>
      <c r="P17" s="36" t="str">
        <f t="shared" si="0"/>
        <v/>
      </c>
      <c r="R17" s="39"/>
      <c r="S17" s="39"/>
      <c r="T17" s="39"/>
      <c r="U17" s="39"/>
      <c r="V17" s="39"/>
      <c r="X17" s="36" t="str">
        <f t="shared" si="6"/>
        <v/>
      </c>
      <c r="AA17" s="39"/>
      <c r="AB17" s="39"/>
      <c r="AC17" s="39"/>
      <c r="AD17" s="39"/>
      <c r="AE17" s="39"/>
      <c r="AG17" s="98"/>
      <c r="AH17" s="98"/>
      <c r="AI17" s="36"/>
      <c r="AK17" s="98"/>
      <c r="AL17" s="98"/>
      <c r="AM17" s="36"/>
      <c r="AP17" s="39"/>
      <c r="AS17" s="98"/>
      <c r="AT17" s="98"/>
      <c r="AU17" s="36"/>
      <c r="AW17" s="98"/>
      <c r="AX17" s="36" t="str">
        <f t="shared" si="5"/>
        <v/>
      </c>
      <c r="AZ17" s="36"/>
      <c r="BA17" s="36" t="str">
        <f t="shared" si="14"/>
        <v/>
      </c>
      <c r="BB17" s="40" t="str">
        <f t="shared" si="15"/>
        <v/>
      </c>
      <c r="BC17" s="40" t="str">
        <f t="shared" si="16"/>
        <v/>
      </c>
    </row>
    <row r="18" spans="1:55" x14ac:dyDescent="0.25">
      <c r="B18" s="3" t="s">
        <v>14</v>
      </c>
      <c r="C18" s="3">
        <v>2</v>
      </c>
      <c r="D18" s="4">
        <v>41171</v>
      </c>
      <c r="E18" s="3" t="s">
        <v>18</v>
      </c>
      <c r="F18" s="4">
        <v>41215</v>
      </c>
      <c r="G18" s="4">
        <v>41243</v>
      </c>
      <c r="H18" s="5">
        <v>0.5</v>
      </c>
      <c r="I18" s="5">
        <v>0.7</v>
      </c>
      <c r="J18" s="5">
        <v>0.8</v>
      </c>
      <c r="K18" s="5">
        <v>0.8</v>
      </c>
      <c r="L18" s="3">
        <v>0.39</v>
      </c>
      <c r="M18" s="3" t="s">
        <v>16</v>
      </c>
      <c r="N18" s="3">
        <v>1</v>
      </c>
      <c r="P18" s="1" t="str">
        <f t="shared" si="0"/>
        <v/>
      </c>
      <c r="R18" s="5"/>
      <c r="S18" s="5"/>
      <c r="T18" s="5"/>
      <c r="U18" s="5"/>
      <c r="V18" s="5"/>
      <c r="X18" s="1" t="str">
        <f t="shared" si="6"/>
        <v/>
      </c>
      <c r="AA18" s="5">
        <v>0.35</v>
      </c>
      <c r="AB18" s="5">
        <v>0.7</v>
      </c>
      <c r="AC18" s="5">
        <v>0.75</v>
      </c>
      <c r="AD18" s="5">
        <v>0.75</v>
      </c>
      <c r="AE18" s="5">
        <v>0.4</v>
      </c>
      <c r="AG18" s="95">
        <f>IF(H18="","",H18-AB18)</f>
        <v>-0.19999999999999996</v>
      </c>
      <c r="AH18" s="95">
        <f>IF(I18="","",I18-AB18)</f>
        <v>0</v>
      </c>
      <c r="AI18" s="1" t="str">
        <f t="shared" si="7"/>
        <v>n/a</v>
      </c>
      <c r="AK18" s="95">
        <f>IF(H18="","",H18-AC18)</f>
        <v>-0.25</v>
      </c>
      <c r="AL18" s="95">
        <f t="shared" si="8"/>
        <v>5.0000000000000044E-2</v>
      </c>
      <c r="AM18" s="1" t="str">
        <f t="shared" si="9"/>
        <v>different</v>
      </c>
      <c r="AP18" s="5">
        <f>MAX(I18:I19)-MIN(I18:I19)</f>
        <v>0</v>
      </c>
      <c r="AS18" s="95">
        <f t="shared" si="10"/>
        <v>-0.30000000000000004</v>
      </c>
      <c r="AT18" s="95">
        <f t="shared" si="11"/>
        <v>-0.19999999999999996</v>
      </c>
      <c r="AU18" s="1" t="str">
        <f t="shared" si="12"/>
        <v>same</v>
      </c>
      <c r="AW18" s="95">
        <f>IF(H18="","",H18-J18)</f>
        <v>-0.30000000000000004</v>
      </c>
      <c r="AX18" s="1" t="str">
        <f t="shared" si="5"/>
        <v>same</v>
      </c>
      <c r="AZ18" s="1">
        <f t="shared" si="13"/>
        <v>1</v>
      </c>
      <c r="BA18" s="1" t="str">
        <f t="shared" si="14"/>
        <v>more</v>
      </c>
      <c r="BB18" s="2" t="str">
        <f t="shared" si="15"/>
        <v>more</v>
      </c>
      <c r="BC18" s="2" t="str">
        <f t="shared" si="16"/>
        <v/>
      </c>
    </row>
    <row r="19" spans="1:55" x14ac:dyDescent="0.25">
      <c r="B19" s="3" t="s">
        <v>15</v>
      </c>
      <c r="C19" s="3">
        <v>2</v>
      </c>
      <c r="D19" s="4">
        <v>41171</v>
      </c>
      <c r="E19" s="3" t="s">
        <v>18</v>
      </c>
      <c r="F19" s="4">
        <v>41215</v>
      </c>
      <c r="G19" s="4">
        <v>41232</v>
      </c>
      <c r="H19" s="5">
        <v>0.2</v>
      </c>
      <c r="I19" s="5">
        <v>0.7</v>
      </c>
      <c r="J19" s="5">
        <v>0.7</v>
      </c>
      <c r="K19" s="5">
        <v>0.7</v>
      </c>
      <c r="L19" s="3">
        <v>0.41</v>
      </c>
      <c r="M19" s="3" t="s">
        <v>16</v>
      </c>
      <c r="N19" s="3">
        <v>1</v>
      </c>
      <c r="P19" s="1">
        <f t="shared" si="0"/>
        <v>44</v>
      </c>
      <c r="R19" s="5">
        <f>AVERAGE(H18:H19)</f>
        <v>0.35</v>
      </c>
      <c r="S19" s="5">
        <f>AVERAGE(I18:I19)</f>
        <v>0.7</v>
      </c>
      <c r="T19" s="5">
        <f t="shared" ref="T19:V19" si="22">AVERAGE(J18:J19)</f>
        <v>0.75</v>
      </c>
      <c r="U19" s="5">
        <f t="shared" si="22"/>
        <v>0.75</v>
      </c>
      <c r="V19" s="5">
        <f t="shared" si="22"/>
        <v>0.4</v>
      </c>
      <c r="X19" s="1">
        <f t="shared" si="6"/>
        <v>1</v>
      </c>
      <c r="AA19" s="5">
        <v>0.35</v>
      </c>
      <c r="AB19" s="5">
        <v>0.7</v>
      </c>
      <c r="AC19" s="5">
        <v>0.75</v>
      </c>
      <c r="AD19" s="5">
        <v>0.75</v>
      </c>
      <c r="AE19" s="5">
        <v>0.4</v>
      </c>
      <c r="AG19" s="95">
        <f>IF(H19="","",H19-AB19)</f>
        <v>-0.49999999999999994</v>
      </c>
      <c r="AH19" s="95">
        <f>IF(I19="","",I19-AB19)</f>
        <v>0</v>
      </c>
      <c r="AI19" s="1" t="str">
        <f t="shared" si="7"/>
        <v>n/a</v>
      </c>
      <c r="AK19" s="95">
        <f>IF(H19="","",H19-AC19)</f>
        <v>-0.55000000000000004</v>
      </c>
      <c r="AL19" s="95">
        <f t="shared" si="8"/>
        <v>-5.0000000000000044E-2</v>
      </c>
      <c r="AM19" s="1" t="str">
        <f t="shared" si="9"/>
        <v>same</v>
      </c>
      <c r="AP19" s="5"/>
      <c r="AS19" s="95">
        <f t="shared" si="10"/>
        <v>-0.49999999999999994</v>
      </c>
      <c r="AT19" s="95">
        <f t="shared" si="11"/>
        <v>-0.49999999999999994</v>
      </c>
      <c r="AU19" s="1" t="str">
        <f t="shared" si="12"/>
        <v>same</v>
      </c>
      <c r="AW19" s="95">
        <f>IF(H19="","",H19-J19)</f>
        <v>-0.49999999999999994</v>
      </c>
      <c r="AX19" s="1" t="str">
        <f t="shared" si="5"/>
        <v>same</v>
      </c>
      <c r="AZ19" s="1">
        <f t="shared" si="13"/>
        <v>1</v>
      </c>
      <c r="BA19" s="1" t="str">
        <f t="shared" si="14"/>
        <v>more</v>
      </c>
      <c r="BB19" s="2" t="str">
        <f t="shared" si="15"/>
        <v>more</v>
      </c>
      <c r="BC19" s="2" t="str">
        <f t="shared" si="16"/>
        <v/>
      </c>
    </row>
    <row r="20" spans="1:55" s="40" customFormat="1" x14ac:dyDescent="0.25">
      <c r="A20" s="36"/>
      <c r="B20" s="37" t="s">
        <v>14</v>
      </c>
      <c r="C20" s="37">
        <v>2</v>
      </c>
      <c r="D20" s="38">
        <v>41171</v>
      </c>
      <c r="E20" s="37" t="s">
        <v>19</v>
      </c>
      <c r="F20" s="38">
        <v>41215</v>
      </c>
      <c r="G20" s="38">
        <v>41243</v>
      </c>
      <c r="H20" s="39">
        <v>0.4</v>
      </c>
      <c r="I20" s="39">
        <v>0.2</v>
      </c>
      <c r="J20" s="39">
        <v>0.2</v>
      </c>
      <c r="K20" s="39">
        <v>0.2</v>
      </c>
      <c r="L20" s="37">
        <v>0.31</v>
      </c>
      <c r="M20" s="37" t="s">
        <v>13</v>
      </c>
      <c r="N20" s="37">
        <v>1</v>
      </c>
      <c r="P20" s="36" t="str">
        <f t="shared" si="0"/>
        <v/>
      </c>
      <c r="R20" s="39"/>
      <c r="S20" s="39"/>
      <c r="T20" s="39"/>
      <c r="U20" s="39"/>
      <c r="V20" s="39"/>
      <c r="X20" s="36" t="str">
        <f t="shared" si="6"/>
        <v/>
      </c>
      <c r="AA20" s="39"/>
      <c r="AB20" s="39"/>
      <c r="AC20" s="39"/>
      <c r="AD20" s="39"/>
      <c r="AE20" s="39"/>
      <c r="AG20" s="98"/>
      <c r="AH20" s="98"/>
      <c r="AI20" s="36"/>
      <c r="AK20" s="98"/>
      <c r="AL20" s="98"/>
      <c r="AM20" s="36"/>
      <c r="AP20" s="39"/>
      <c r="AS20" s="98"/>
      <c r="AT20" s="98"/>
      <c r="AU20" s="36"/>
      <c r="AW20" s="98"/>
      <c r="AX20" s="36" t="str">
        <f t="shared" si="5"/>
        <v/>
      </c>
      <c r="AZ20" s="36"/>
      <c r="BA20" s="36" t="str">
        <f t="shared" si="14"/>
        <v/>
      </c>
      <c r="BB20" s="40" t="str">
        <f t="shared" si="15"/>
        <v/>
      </c>
      <c r="BC20" s="40" t="str">
        <f t="shared" si="16"/>
        <v/>
      </c>
    </row>
    <row r="21" spans="1:55" s="45" customFormat="1" ht="15.75" thickBot="1" x14ac:dyDescent="0.3">
      <c r="A21" s="41"/>
      <c r="B21" s="42" t="s">
        <v>15</v>
      </c>
      <c r="C21" s="42">
        <v>2</v>
      </c>
      <c r="D21" s="43">
        <v>41171</v>
      </c>
      <c r="E21" s="42" t="s">
        <v>19</v>
      </c>
      <c r="F21" s="43">
        <v>41215</v>
      </c>
      <c r="G21" s="43">
        <v>41232</v>
      </c>
      <c r="H21" s="44">
        <v>0.6</v>
      </c>
      <c r="I21" s="44">
        <v>0.2</v>
      </c>
      <c r="J21" s="44">
        <v>0.2</v>
      </c>
      <c r="K21" s="44">
        <v>0.2</v>
      </c>
      <c r="L21" s="42">
        <v>0.31</v>
      </c>
      <c r="M21" s="42" t="s">
        <v>13</v>
      </c>
      <c r="N21" s="42">
        <v>1</v>
      </c>
      <c r="P21" s="41" t="str">
        <f t="shared" si="0"/>
        <v/>
      </c>
      <c r="R21" s="44"/>
      <c r="S21" s="44"/>
      <c r="T21" s="44"/>
      <c r="U21" s="44"/>
      <c r="V21" s="44"/>
      <c r="X21" s="41" t="str">
        <f t="shared" si="6"/>
        <v/>
      </c>
      <c r="AA21" s="44"/>
      <c r="AB21" s="44"/>
      <c r="AC21" s="44"/>
      <c r="AD21" s="44"/>
      <c r="AE21" s="44"/>
      <c r="AG21" s="99"/>
      <c r="AH21" s="99"/>
      <c r="AI21" s="41"/>
      <c r="AK21" s="99"/>
      <c r="AL21" s="99"/>
      <c r="AM21" s="41"/>
      <c r="AP21" s="44"/>
      <c r="AS21" s="99"/>
      <c r="AT21" s="99"/>
      <c r="AU21" s="41"/>
      <c r="AW21" s="99"/>
      <c r="AX21" s="41" t="str">
        <f t="shared" si="5"/>
        <v/>
      </c>
      <c r="AZ21" s="41"/>
      <c r="BA21" s="41" t="str">
        <f t="shared" si="14"/>
        <v/>
      </c>
      <c r="BB21" s="45" t="str">
        <f t="shared" si="15"/>
        <v/>
      </c>
      <c r="BC21" s="45" t="str">
        <f t="shared" si="16"/>
        <v/>
      </c>
    </row>
    <row r="22" spans="1:55" x14ac:dyDescent="0.25">
      <c r="A22" s="1">
        <v>7</v>
      </c>
      <c r="B22" s="3" t="s">
        <v>14</v>
      </c>
      <c r="C22" s="3">
        <v>3</v>
      </c>
      <c r="D22" s="4">
        <v>41194</v>
      </c>
      <c r="E22" s="3">
        <v>1</v>
      </c>
      <c r="F22" s="4">
        <v>41246</v>
      </c>
      <c r="G22" s="4">
        <v>41261</v>
      </c>
      <c r="H22" s="5">
        <v>0.25</v>
      </c>
      <c r="I22" s="5">
        <v>0.4</v>
      </c>
      <c r="J22" s="5">
        <v>0.4</v>
      </c>
      <c r="K22" s="5">
        <v>0.4</v>
      </c>
      <c r="L22" s="3">
        <v>0.64</v>
      </c>
      <c r="M22" s="3" t="s">
        <v>13</v>
      </c>
      <c r="N22" s="3">
        <v>1</v>
      </c>
      <c r="P22" s="1" t="str">
        <f t="shared" si="0"/>
        <v/>
      </c>
      <c r="R22" s="5"/>
      <c r="S22" s="5"/>
      <c r="T22" s="5"/>
      <c r="U22" s="5"/>
      <c r="V22" s="5"/>
      <c r="X22" s="1" t="str">
        <f t="shared" si="6"/>
        <v/>
      </c>
      <c r="AA22" s="5">
        <v>0.375</v>
      </c>
      <c r="AB22" s="5">
        <v>0.67500000000000004</v>
      </c>
      <c r="AC22" s="5">
        <v>0.67500000000000004</v>
      </c>
      <c r="AD22" s="5">
        <v>0.67500000000000004</v>
      </c>
      <c r="AE22" s="5">
        <v>0.625</v>
      </c>
      <c r="AG22" s="95">
        <f t="shared" ref="AG22:AG37" si="23">IF(H22="","",H22-AB22)</f>
        <v>-0.42500000000000004</v>
      </c>
      <c r="AH22" s="95">
        <f t="shared" ref="AH22:AH37" si="24">IF(I22="","",I22-AB22)</f>
        <v>-0.27500000000000002</v>
      </c>
      <c r="AI22" s="1" t="str">
        <f t="shared" si="7"/>
        <v>same</v>
      </c>
      <c r="AK22" s="95">
        <f t="shared" ref="AK22:AK37" si="25">IF(H22="","",H22-AC22)</f>
        <v>-0.42500000000000004</v>
      </c>
      <c r="AL22" s="95">
        <f t="shared" si="8"/>
        <v>-0.27500000000000002</v>
      </c>
      <c r="AM22" s="1" t="str">
        <f t="shared" si="9"/>
        <v>same</v>
      </c>
      <c r="AP22" s="5">
        <f>MAX(I22:I23)-MIN(I22:I23)</f>
        <v>0.54999999999999993</v>
      </c>
      <c r="AS22" s="95">
        <f t="shared" si="10"/>
        <v>-0.15000000000000002</v>
      </c>
      <c r="AT22" s="95">
        <f t="shared" si="11"/>
        <v>-0.15000000000000002</v>
      </c>
      <c r="AU22" s="1" t="str">
        <f t="shared" si="12"/>
        <v>same</v>
      </c>
      <c r="AW22" s="95">
        <f t="shared" ref="AW22:AW37" si="26">IF(H22="","",H22-J22)</f>
        <v>-0.15000000000000002</v>
      </c>
      <c r="AX22" s="1" t="str">
        <f t="shared" si="5"/>
        <v>same</v>
      </c>
      <c r="AZ22" s="1">
        <f t="shared" si="13"/>
        <v>0</v>
      </c>
      <c r="BA22" s="1" t="str">
        <f t="shared" si="14"/>
        <v>less</v>
      </c>
      <c r="BB22" s="2" t="str">
        <f t="shared" si="15"/>
        <v>less</v>
      </c>
      <c r="BC22" s="2" t="str">
        <f t="shared" si="16"/>
        <v/>
      </c>
    </row>
    <row r="23" spans="1:55" s="21" customFormat="1" x14ac:dyDescent="0.25">
      <c r="A23" s="16"/>
      <c r="B23" s="17" t="s">
        <v>15</v>
      </c>
      <c r="C23" s="17">
        <v>3</v>
      </c>
      <c r="D23" s="19">
        <v>41194</v>
      </c>
      <c r="E23" s="17">
        <v>1</v>
      </c>
      <c r="F23" s="19">
        <v>41246</v>
      </c>
      <c r="G23" s="19">
        <v>41257</v>
      </c>
      <c r="H23" s="20">
        <v>0.5</v>
      </c>
      <c r="I23" s="20">
        <v>0.95</v>
      </c>
      <c r="J23" s="20">
        <v>0.95</v>
      </c>
      <c r="K23" s="20">
        <v>0.95</v>
      </c>
      <c r="L23" s="17">
        <v>0.61</v>
      </c>
      <c r="M23" s="17" t="s">
        <v>13</v>
      </c>
      <c r="N23" s="17">
        <v>1</v>
      </c>
      <c r="P23" s="16">
        <f t="shared" si="0"/>
        <v>52</v>
      </c>
      <c r="R23" s="20">
        <f>AVERAGE(H22:H23)</f>
        <v>0.375</v>
      </c>
      <c r="S23" s="20">
        <f>AVERAGE(I22:I23)</f>
        <v>0.67500000000000004</v>
      </c>
      <c r="T23" s="20">
        <f t="shared" ref="T23:V23" si="27">AVERAGE(J22:J23)</f>
        <v>0.67500000000000004</v>
      </c>
      <c r="U23" s="20">
        <f t="shared" si="27"/>
        <v>0.67500000000000004</v>
      </c>
      <c r="V23" s="20">
        <f t="shared" si="27"/>
        <v>0.625</v>
      </c>
      <c r="X23" s="16">
        <f t="shared" si="6"/>
        <v>0</v>
      </c>
      <c r="AA23" s="20">
        <v>0.375</v>
      </c>
      <c r="AB23" s="20">
        <v>0.67500000000000004</v>
      </c>
      <c r="AC23" s="20">
        <v>0.67500000000000004</v>
      </c>
      <c r="AD23" s="20">
        <v>0.67500000000000004</v>
      </c>
      <c r="AE23" s="20">
        <v>0.625</v>
      </c>
      <c r="AG23" s="96">
        <f t="shared" si="23"/>
        <v>-0.17500000000000004</v>
      </c>
      <c r="AH23" s="96">
        <f t="shared" si="24"/>
        <v>0.27499999999999991</v>
      </c>
      <c r="AI23" s="16" t="str">
        <f t="shared" si="7"/>
        <v>different</v>
      </c>
      <c r="AK23" s="96">
        <f t="shared" si="25"/>
        <v>-0.17500000000000004</v>
      </c>
      <c r="AL23" s="96">
        <f t="shared" si="8"/>
        <v>0.27499999999999991</v>
      </c>
      <c r="AM23" s="16" t="str">
        <f t="shared" si="9"/>
        <v>different</v>
      </c>
      <c r="AP23" s="20"/>
      <c r="AS23" s="96">
        <f t="shared" si="10"/>
        <v>-0.44999999999999996</v>
      </c>
      <c r="AT23" s="96">
        <f t="shared" si="11"/>
        <v>-0.44999999999999996</v>
      </c>
      <c r="AU23" s="16" t="str">
        <f t="shared" si="12"/>
        <v>same</v>
      </c>
      <c r="AW23" s="96">
        <f t="shared" si="26"/>
        <v>-0.44999999999999996</v>
      </c>
      <c r="AX23" s="16" t="str">
        <f t="shared" si="5"/>
        <v>same</v>
      </c>
      <c r="AZ23" s="16">
        <f t="shared" si="13"/>
        <v>0</v>
      </c>
      <c r="BA23" s="16" t="str">
        <f t="shared" si="14"/>
        <v>less</v>
      </c>
      <c r="BB23" s="21" t="str">
        <f t="shared" si="15"/>
        <v>less</v>
      </c>
      <c r="BC23" s="21" t="str">
        <f t="shared" si="16"/>
        <v/>
      </c>
    </row>
    <row r="24" spans="1:55" x14ac:dyDescent="0.25">
      <c r="A24" s="1">
        <v>8</v>
      </c>
      <c r="B24" s="3" t="s">
        <v>14</v>
      </c>
      <c r="C24" s="3">
        <v>3</v>
      </c>
      <c r="D24" s="4">
        <v>41194</v>
      </c>
      <c r="E24" s="3">
        <v>2</v>
      </c>
      <c r="F24" s="4">
        <v>41246</v>
      </c>
      <c r="G24" s="4">
        <v>41261</v>
      </c>
      <c r="H24" s="5">
        <v>0.25</v>
      </c>
      <c r="I24" s="5">
        <v>0.4</v>
      </c>
      <c r="J24" s="5">
        <v>0.4</v>
      </c>
      <c r="K24" s="5">
        <v>0.4</v>
      </c>
      <c r="L24" s="3">
        <v>0.59</v>
      </c>
      <c r="M24" s="3" t="s">
        <v>13</v>
      </c>
      <c r="N24" s="3">
        <v>1</v>
      </c>
      <c r="P24" s="1" t="str">
        <f t="shared" si="0"/>
        <v/>
      </c>
      <c r="R24" s="5"/>
      <c r="S24" s="5"/>
      <c r="T24" s="5"/>
      <c r="U24" s="5"/>
      <c r="V24" s="5"/>
      <c r="X24" s="1" t="str">
        <f t="shared" si="6"/>
        <v/>
      </c>
      <c r="AA24" s="5">
        <v>0.52500000000000002</v>
      </c>
      <c r="AB24" s="5">
        <v>0.55000000000000004</v>
      </c>
      <c r="AC24" s="5">
        <v>0.55000000000000004</v>
      </c>
      <c r="AD24" s="5">
        <v>0.52500000000000002</v>
      </c>
      <c r="AE24" s="5">
        <v>0.59</v>
      </c>
      <c r="AG24" s="95">
        <f t="shared" si="23"/>
        <v>-0.30000000000000004</v>
      </c>
      <c r="AH24" s="95">
        <f t="shared" si="24"/>
        <v>-0.15000000000000002</v>
      </c>
      <c r="AI24" s="1" t="str">
        <f t="shared" si="7"/>
        <v>same</v>
      </c>
      <c r="AK24" s="95">
        <f t="shared" si="25"/>
        <v>-0.30000000000000004</v>
      </c>
      <c r="AL24" s="95">
        <f t="shared" si="8"/>
        <v>-0.15000000000000002</v>
      </c>
      <c r="AM24" s="1" t="str">
        <f t="shared" si="9"/>
        <v>same</v>
      </c>
      <c r="AP24" s="5">
        <f>MAX(I24:I25)-MIN(I24:I25)</f>
        <v>0.29999999999999993</v>
      </c>
      <c r="AS24" s="95">
        <f t="shared" si="10"/>
        <v>-0.15000000000000002</v>
      </c>
      <c r="AT24" s="95">
        <f t="shared" si="11"/>
        <v>-0.15000000000000002</v>
      </c>
      <c r="AU24" s="1" t="str">
        <f t="shared" si="12"/>
        <v>same</v>
      </c>
      <c r="AW24" s="95">
        <f t="shared" si="26"/>
        <v>-0.15000000000000002</v>
      </c>
      <c r="AX24" s="1" t="str">
        <f t="shared" si="5"/>
        <v>same</v>
      </c>
      <c r="AZ24" s="1">
        <f t="shared" si="13"/>
        <v>0</v>
      </c>
      <c r="BA24" s="1" t="str">
        <f t="shared" si="14"/>
        <v>less</v>
      </c>
      <c r="BB24" s="2" t="str">
        <f t="shared" si="15"/>
        <v>less</v>
      </c>
      <c r="BC24" s="2" t="str">
        <f t="shared" si="16"/>
        <v/>
      </c>
    </row>
    <row r="25" spans="1:55" s="21" customFormat="1" x14ac:dyDescent="0.25">
      <c r="A25" s="16"/>
      <c r="B25" s="17" t="s">
        <v>15</v>
      </c>
      <c r="C25" s="17">
        <v>3</v>
      </c>
      <c r="D25" s="19">
        <v>41194</v>
      </c>
      <c r="E25" s="17">
        <v>2</v>
      </c>
      <c r="F25" s="19">
        <v>41246</v>
      </c>
      <c r="G25" s="19">
        <v>41257</v>
      </c>
      <c r="H25" s="20">
        <v>0.8</v>
      </c>
      <c r="I25" s="20">
        <v>0.7</v>
      </c>
      <c r="J25" s="20">
        <v>0.7</v>
      </c>
      <c r="K25" s="20">
        <v>0.65</v>
      </c>
      <c r="L25" s="17">
        <v>0.59</v>
      </c>
      <c r="M25" s="17" t="s">
        <v>13</v>
      </c>
      <c r="N25" s="17">
        <v>1</v>
      </c>
      <c r="P25" s="16">
        <f t="shared" si="0"/>
        <v>52</v>
      </c>
      <c r="R25" s="20">
        <f>AVERAGE(H24:H25)</f>
        <v>0.52500000000000002</v>
      </c>
      <c r="S25" s="20">
        <f>AVERAGE(I24:I25)</f>
        <v>0.55000000000000004</v>
      </c>
      <c r="T25" s="20">
        <f t="shared" ref="T25:V25" si="28">AVERAGE(J24:J25)</f>
        <v>0.55000000000000004</v>
      </c>
      <c r="U25" s="20">
        <f t="shared" si="28"/>
        <v>0.52500000000000002</v>
      </c>
      <c r="V25" s="20">
        <f t="shared" si="28"/>
        <v>0.59</v>
      </c>
      <c r="X25" s="16">
        <f t="shared" si="6"/>
        <v>0</v>
      </c>
      <c r="AA25" s="20">
        <v>0.52500000000000002</v>
      </c>
      <c r="AB25" s="20">
        <v>0.55000000000000004</v>
      </c>
      <c r="AC25" s="20">
        <v>0.55000000000000004</v>
      </c>
      <c r="AD25" s="20">
        <v>0.52500000000000002</v>
      </c>
      <c r="AE25" s="20">
        <v>0.59</v>
      </c>
      <c r="AG25" s="96">
        <f t="shared" si="23"/>
        <v>0.25</v>
      </c>
      <c r="AH25" s="96">
        <f t="shared" si="24"/>
        <v>0.14999999999999991</v>
      </c>
      <c r="AI25" s="16" t="str">
        <f t="shared" si="7"/>
        <v>same</v>
      </c>
      <c r="AK25" s="96">
        <f t="shared" si="25"/>
        <v>0.25</v>
      </c>
      <c r="AL25" s="96">
        <f t="shared" si="8"/>
        <v>0.14999999999999991</v>
      </c>
      <c r="AM25" s="16" t="str">
        <f t="shared" si="9"/>
        <v>same</v>
      </c>
      <c r="AP25" s="20"/>
      <c r="AS25" s="96">
        <f t="shared" si="10"/>
        <v>0.15000000000000002</v>
      </c>
      <c r="AT25" s="96">
        <f t="shared" si="11"/>
        <v>0.10000000000000009</v>
      </c>
      <c r="AU25" s="16" t="str">
        <f t="shared" si="12"/>
        <v>same</v>
      </c>
      <c r="AW25" s="96">
        <f t="shared" si="26"/>
        <v>0.10000000000000009</v>
      </c>
      <c r="AX25" s="16" t="str">
        <f t="shared" si="5"/>
        <v>same</v>
      </c>
      <c r="AZ25" s="16">
        <f t="shared" si="13"/>
        <v>0</v>
      </c>
      <c r="BA25" s="16" t="str">
        <f t="shared" si="14"/>
        <v>more</v>
      </c>
      <c r="BB25" s="21" t="str">
        <f t="shared" si="15"/>
        <v>more</v>
      </c>
      <c r="BC25" s="21" t="str">
        <f t="shared" si="16"/>
        <v/>
      </c>
    </row>
    <row r="26" spans="1:55" x14ac:dyDescent="0.25">
      <c r="A26" s="1">
        <v>9</v>
      </c>
      <c r="B26" s="3" t="s">
        <v>14</v>
      </c>
      <c r="C26" s="3">
        <v>3</v>
      </c>
      <c r="D26" s="4">
        <v>41194</v>
      </c>
      <c r="E26" s="3">
        <v>3</v>
      </c>
      <c r="F26" s="4">
        <v>41246</v>
      </c>
      <c r="G26" s="4">
        <v>41261</v>
      </c>
      <c r="H26" s="5">
        <v>0.35</v>
      </c>
      <c r="I26" s="5">
        <v>0.4</v>
      </c>
      <c r="J26" s="5">
        <v>0.4</v>
      </c>
      <c r="K26" s="5">
        <v>0.4</v>
      </c>
      <c r="L26" s="3">
        <v>0.79</v>
      </c>
      <c r="M26" s="3" t="s">
        <v>13</v>
      </c>
      <c r="N26" s="3">
        <v>1</v>
      </c>
      <c r="P26" s="1" t="str">
        <f t="shared" si="0"/>
        <v/>
      </c>
      <c r="R26" s="5"/>
      <c r="S26" s="5"/>
      <c r="T26" s="5"/>
      <c r="U26" s="5"/>
      <c r="V26" s="5"/>
      <c r="X26" s="1" t="str">
        <f t="shared" si="6"/>
        <v/>
      </c>
      <c r="AA26" s="5">
        <v>0.625</v>
      </c>
      <c r="AB26" s="5">
        <v>0.55000000000000004</v>
      </c>
      <c r="AC26" s="5">
        <v>0.57499999999999996</v>
      </c>
      <c r="AD26" s="5">
        <v>0.55000000000000004</v>
      </c>
      <c r="AE26" s="5">
        <v>0.79</v>
      </c>
      <c r="AG26" s="95">
        <f t="shared" si="23"/>
        <v>-0.20000000000000007</v>
      </c>
      <c r="AH26" s="95">
        <f t="shared" si="24"/>
        <v>-0.15000000000000002</v>
      </c>
      <c r="AI26" s="1" t="str">
        <f t="shared" si="7"/>
        <v>same</v>
      </c>
      <c r="AK26" s="95">
        <f t="shared" si="25"/>
        <v>-0.22499999999999998</v>
      </c>
      <c r="AL26" s="95">
        <f t="shared" si="8"/>
        <v>-0.17499999999999993</v>
      </c>
      <c r="AM26" s="1" t="str">
        <f t="shared" si="9"/>
        <v>same</v>
      </c>
      <c r="AP26" s="5">
        <f>MAX(I26:I27)-MIN(I26:I27)</f>
        <v>0.29999999999999993</v>
      </c>
      <c r="AS26" s="95">
        <f t="shared" si="10"/>
        <v>-5.0000000000000044E-2</v>
      </c>
      <c r="AT26" s="95">
        <f t="shared" si="11"/>
        <v>-5.0000000000000044E-2</v>
      </c>
      <c r="AU26" s="1" t="str">
        <f t="shared" si="12"/>
        <v>same</v>
      </c>
      <c r="AW26" s="95">
        <f t="shared" si="26"/>
        <v>-5.0000000000000044E-2</v>
      </c>
      <c r="AX26" s="1" t="str">
        <f t="shared" si="5"/>
        <v>same</v>
      </c>
      <c r="AZ26" s="1">
        <f t="shared" si="13"/>
        <v>0</v>
      </c>
      <c r="BA26" s="1" t="str">
        <f t="shared" si="14"/>
        <v>less</v>
      </c>
      <c r="BB26" s="2" t="str">
        <f t="shared" si="15"/>
        <v>less</v>
      </c>
      <c r="BC26" s="2" t="str">
        <f t="shared" si="16"/>
        <v/>
      </c>
    </row>
    <row r="27" spans="1:55" s="21" customFormat="1" x14ac:dyDescent="0.25">
      <c r="A27" s="16"/>
      <c r="B27" s="17" t="s">
        <v>15</v>
      </c>
      <c r="C27" s="17">
        <v>3</v>
      </c>
      <c r="D27" s="19">
        <v>41194</v>
      </c>
      <c r="E27" s="17">
        <v>3</v>
      </c>
      <c r="F27" s="19">
        <v>41246</v>
      </c>
      <c r="G27" s="19">
        <v>41257</v>
      </c>
      <c r="H27" s="20">
        <v>0.9</v>
      </c>
      <c r="I27" s="20">
        <v>0.7</v>
      </c>
      <c r="J27" s="20">
        <v>0.75</v>
      </c>
      <c r="K27" s="20">
        <v>0.7</v>
      </c>
      <c r="L27" s="17">
        <v>0.79</v>
      </c>
      <c r="M27" s="17" t="s">
        <v>13</v>
      </c>
      <c r="N27" s="17">
        <v>1</v>
      </c>
      <c r="P27" s="16">
        <f t="shared" si="0"/>
        <v>52</v>
      </c>
      <c r="R27" s="20">
        <f>AVERAGE(H26:H27)</f>
        <v>0.625</v>
      </c>
      <c r="S27" s="20">
        <f>AVERAGE(I26:I27)</f>
        <v>0.55000000000000004</v>
      </c>
      <c r="T27" s="20">
        <f t="shared" ref="T27:V27" si="29">AVERAGE(J26:J27)</f>
        <v>0.57499999999999996</v>
      </c>
      <c r="U27" s="20">
        <f t="shared" si="29"/>
        <v>0.55000000000000004</v>
      </c>
      <c r="V27" s="20">
        <f t="shared" si="29"/>
        <v>0.79</v>
      </c>
      <c r="X27" s="16">
        <f t="shared" si="6"/>
        <v>0</v>
      </c>
      <c r="AA27" s="20">
        <v>0.625</v>
      </c>
      <c r="AB27" s="20">
        <v>0.55000000000000004</v>
      </c>
      <c r="AC27" s="20">
        <v>0.57499999999999996</v>
      </c>
      <c r="AD27" s="20">
        <v>0.55000000000000004</v>
      </c>
      <c r="AE27" s="20">
        <v>0.79</v>
      </c>
      <c r="AG27" s="96">
        <f t="shared" si="23"/>
        <v>0.35</v>
      </c>
      <c r="AH27" s="96">
        <f t="shared" si="24"/>
        <v>0.14999999999999991</v>
      </c>
      <c r="AI27" s="16" t="str">
        <f t="shared" si="7"/>
        <v>same</v>
      </c>
      <c r="AK27" s="96">
        <f t="shared" si="25"/>
        <v>0.32500000000000007</v>
      </c>
      <c r="AL27" s="96">
        <f t="shared" si="8"/>
        <v>0.17500000000000004</v>
      </c>
      <c r="AM27" s="16" t="str">
        <f t="shared" si="9"/>
        <v>same</v>
      </c>
      <c r="AP27" s="20"/>
      <c r="AS27" s="96">
        <f t="shared" si="10"/>
        <v>0.20000000000000007</v>
      </c>
      <c r="AT27" s="96">
        <f t="shared" si="11"/>
        <v>0.20000000000000007</v>
      </c>
      <c r="AU27" s="16" t="str">
        <f t="shared" si="12"/>
        <v>same</v>
      </c>
      <c r="AW27" s="96">
        <f t="shared" si="26"/>
        <v>0.15000000000000002</v>
      </c>
      <c r="AX27" s="16" t="str">
        <f t="shared" si="5"/>
        <v>same</v>
      </c>
      <c r="AZ27" s="16">
        <f t="shared" si="13"/>
        <v>0</v>
      </c>
      <c r="BA27" s="16" t="str">
        <f t="shared" si="14"/>
        <v>more</v>
      </c>
      <c r="BB27" s="21" t="str">
        <f t="shared" si="15"/>
        <v>more</v>
      </c>
      <c r="BC27" s="21" t="str">
        <f t="shared" si="16"/>
        <v/>
      </c>
    </row>
    <row r="28" spans="1:55" x14ac:dyDescent="0.25">
      <c r="A28" s="1">
        <v>10</v>
      </c>
      <c r="B28" s="3" t="s">
        <v>14</v>
      </c>
      <c r="C28" s="3">
        <v>3</v>
      </c>
      <c r="D28" s="4">
        <v>41194</v>
      </c>
      <c r="E28" s="3">
        <v>4</v>
      </c>
      <c r="F28" s="4">
        <v>41246</v>
      </c>
      <c r="G28" s="4">
        <v>41261</v>
      </c>
      <c r="H28" s="5">
        <v>0.5</v>
      </c>
      <c r="I28" s="5">
        <v>0.4</v>
      </c>
      <c r="J28" s="5">
        <v>0.4</v>
      </c>
      <c r="K28" s="5">
        <v>0.4</v>
      </c>
      <c r="L28" s="3">
        <v>0.62</v>
      </c>
      <c r="M28" s="3" t="s">
        <v>13</v>
      </c>
      <c r="N28" s="3">
        <v>1</v>
      </c>
      <c r="P28" s="1" t="str">
        <f t="shared" si="0"/>
        <v/>
      </c>
      <c r="R28" s="5"/>
      <c r="S28" s="5"/>
      <c r="T28" s="5"/>
      <c r="U28" s="5"/>
      <c r="V28" s="5"/>
      <c r="X28" s="1" t="str">
        <f t="shared" si="6"/>
        <v/>
      </c>
      <c r="AA28" s="5">
        <v>0.67500000000000004</v>
      </c>
      <c r="AB28" s="5">
        <v>0.55000000000000004</v>
      </c>
      <c r="AC28" s="5">
        <v>0.57499999999999996</v>
      </c>
      <c r="AD28" s="5">
        <v>0.55000000000000004</v>
      </c>
      <c r="AE28" s="5">
        <v>0.62</v>
      </c>
      <c r="AG28" s="95">
        <f t="shared" si="23"/>
        <v>-5.0000000000000044E-2</v>
      </c>
      <c r="AH28" s="95">
        <f t="shared" si="24"/>
        <v>-0.15000000000000002</v>
      </c>
      <c r="AI28" s="1" t="str">
        <f t="shared" si="7"/>
        <v>same</v>
      </c>
      <c r="AK28" s="95">
        <f t="shared" si="25"/>
        <v>-7.4999999999999956E-2</v>
      </c>
      <c r="AL28" s="95">
        <f t="shared" si="8"/>
        <v>-0.17499999999999993</v>
      </c>
      <c r="AM28" s="1" t="str">
        <f t="shared" si="9"/>
        <v>same</v>
      </c>
      <c r="AP28" s="5">
        <f>MAX(I28:I29)-MIN(I28:I29)</f>
        <v>0.29999999999999993</v>
      </c>
      <c r="AS28" s="95">
        <f t="shared" si="10"/>
        <v>9.9999999999999978E-2</v>
      </c>
      <c r="AT28" s="95">
        <f t="shared" si="11"/>
        <v>9.9999999999999978E-2</v>
      </c>
      <c r="AU28" s="1" t="str">
        <f t="shared" si="12"/>
        <v>same</v>
      </c>
      <c r="AW28" s="95">
        <f t="shared" si="26"/>
        <v>9.9999999999999978E-2</v>
      </c>
      <c r="AX28" s="1" t="str">
        <f t="shared" si="5"/>
        <v>same</v>
      </c>
      <c r="AZ28" s="1">
        <f t="shared" si="13"/>
        <v>0</v>
      </c>
      <c r="BA28" s="1" t="str">
        <f t="shared" si="14"/>
        <v>more</v>
      </c>
      <c r="BB28" s="2" t="str">
        <f t="shared" si="15"/>
        <v>more</v>
      </c>
      <c r="BC28" s="2" t="str">
        <f t="shared" si="16"/>
        <v/>
      </c>
    </row>
    <row r="29" spans="1:55" s="21" customFormat="1" x14ac:dyDescent="0.25">
      <c r="A29" s="16"/>
      <c r="B29" s="17" t="s">
        <v>15</v>
      </c>
      <c r="C29" s="17">
        <v>3</v>
      </c>
      <c r="D29" s="19">
        <v>41194</v>
      </c>
      <c r="E29" s="17">
        <v>4</v>
      </c>
      <c r="F29" s="19">
        <v>41246</v>
      </c>
      <c r="G29" s="19">
        <v>41257</v>
      </c>
      <c r="H29" s="20">
        <v>0.85</v>
      </c>
      <c r="I29" s="20">
        <v>0.7</v>
      </c>
      <c r="J29" s="20">
        <v>0.75</v>
      </c>
      <c r="K29" s="20">
        <v>0.7</v>
      </c>
      <c r="L29" s="17">
        <v>0.62</v>
      </c>
      <c r="M29" s="17" t="s">
        <v>13</v>
      </c>
      <c r="N29" s="17">
        <v>1</v>
      </c>
      <c r="P29" s="16">
        <f t="shared" si="0"/>
        <v>52</v>
      </c>
      <c r="R29" s="20">
        <f>AVERAGE(H28:H29)</f>
        <v>0.67500000000000004</v>
      </c>
      <c r="S29" s="20">
        <f>AVERAGE(I28:I29)</f>
        <v>0.55000000000000004</v>
      </c>
      <c r="T29" s="20">
        <f t="shared" ref="T29:V29" si="30">AVERAGE(J28:J29)</f>
        <v>0.57499999999999996</v>
      </c>
      <c r="U29" s="20">
        <f t="shared" si="30"/>
        <v>0.55000000000000004</v>
      </c>
      <c r="V29" s="20">
        <f t="shared" si="30"/>
        <v>0.62</v>
      </c>
      <c r="X29" s="16">
        <f t="shared" si="6"/>
        <v>0</v>
      </c>
      <c r="AA29" s="20">
        <v>0.67500000000000004</v>
      </c>
      <c r="AB29" s="20">
        <v>0.55000000000000004</v>
      </c>
      <c r="AC29" s="20">
        <v>0.57499999999999996</v>
      </c>
      <c r="AD29" s="20">
        <v>0.55000000000000004</v>
      </c>
      <c r="AE29" s="20">
        <v>0.62</v>
      </c>
      <c r="AG29" s="96">
        <f t="shared" si="23"/>
        <v>0.29999999999999993</v>
      </c>
      <c r="AH29" s="96">
        <f t="shared" si="24"/>
        <v>0.14999999999999991</v>
      </c>
      <c r="AI29" s="16" t="str">
        <f t="shared" si="7"/>
        <v>same</v>
      </c>
      <c r="AK29" s="96">
        <f t="shared" si="25"/>
        <v>0.27500000000000002</v>
      </c>
      <c r="AL29" s="96">
        <f t="shared" si="8"/>
        <v>0.17500000000000004</v>
      </c>
      <c r="AM29" s="16" t="str">
        <f t="shared" si="9"/>
        <v>same</v>
      </c>
      <c r="AP29" s="20"/>
      <c r="AS29" s="96">
        <f t="shared" si="10"/>
        <v>0.15000000000000002</v>
      </c>
      <c r="AT29" s="96">
        <f t="shared" si="11"/>
        <v>0.15000000000000002</v>
      </c>
      <c r="AU29" s="16" t="str">
        <f t="shared" si="12"/>
        <v>same</v>
      </c>
      <c r="AW29" s="96">
        <f t="shared" si="26"/>
        <v>9.9999999999999978E-2</v>
      </c>
      <c r="AX29" s="16" t="str">
        <f t="shared" si="5"/>
        <v>same</v>
      </c>
      <c r="AZ29" s="16">
        <f t="shared" si="13"/>
        <v>0</v>
      </c>
      <c r="BA29" s="16" t="str">
        <f t="shared" si="14"/>
        <v>more</v>
      </c>
      <c r="BB29" s="21" t="str">
        <f t="shared" si="15"/>
        <v>more</v>
      </c>
      <c r="BC29" s="21" t="str">
        <f t="shared" si="16"/>
        <v/>
      </c>
    </row>
    <row r="30" spans="1:55" x14ac:dyDescent="0.25">
      <c r="A30" s="1">
        <v>11</v>
      </c>
      <c r="B30" s="3" t="s">
        <v>14</v>
      </c>
      <c r="C30" s="3">
        <v>3</v>
      </c>
      <c r="D30" s="4">
        <v>41194</v>
      </c>
      <c r="E30" s="3">
        <v>5</v>
      </c>
      <c r="F30" s="4">
        <v>41246</v>
      </c>
      <c r="G30" s="4">
        <v>41261</v>
      </c>
      <c r="H30" s="5">
        <v>0.5</v>
      </c>
      <c r="I30" s="5">
        <v>0.4</v>
      </c>
      <c r="J30" s="5">
        <v>0.4</v>
      </c>
      <c r="K30" s="5">
        <v>0.4</v>
      </c>
      <c r="L30" s="3">
        <v>0.46</v>
      </c>
      <c r="M30" s="3" t="s">
        <v>13</v>
      </c>
      <c r="N30" s="3">
        <v>1</v>
      </c>
      <c r="P30" s="1" t="str">
        <f t="shared" si="0"/>
        <v/>
      </c>
      <c r="R30" s="5"/>
      <c r="S30" s="5"/>
      <c r="T30" s="5"/>
      <c r="U30" s="5"/>
      <c r="V30" s="5"/>
      <c r="X30" s="1" t="str">
        <f t="shared" si="6"/>
        <v/>
      </c>
      <c r="AA30" s="5">
        <v>0.67500000000000004</v>
      </c>
      <c r="AB30" s="5">
        <v>0.55000000000000004</v>
      </c>
      <c r="AC30" s="5">
        <v>0.57499999999999996</v>
      </c>
      <c r="AD30" s="5">
        <v>0.55000000000000004</v>
      </c>
      <c r="AE30" s="5">
        <v>0.43000000000000005</v>
      </c>
      <c r="AG30" s="95">
        <f t="shared" si="23"/>
        <v>-5.0000000000000044E-2</v>
      </c>
      <c r="AH30" s="95">
        <f t="shared" si="24"/>
        <v>-0.15000000000000002</v>
      </c>
      <c r="AI30" s="1" t="str">
        <f t="shared" si="7"/>
        <v>same</v>
      </c>
      <c r="AK30" s="95">
        <f t="shared" si="25"/>
        <v>-7.4999999999999956E-2</v>
      </c>
      <c r="AL30" s="95">
        <f t="shared" si="8"/>
        <v>-0.17499999999999993</v>
      </c>
      <c r="AM30" s="1" t="str">
        <f t="shared" si="9"/>
        <v>same</v>
      </c>
      <c r="AP30" s="5">
        <f>MAX(I30:I31)-MIN(I30:I31)</f>
        <v>0.29999999999999993</v>
      </c>
      <c r="AS30" s="95">
        <f t="shared" si="10"/>
        <v>9.9999999999999978E-2</v>
      </c>
      <c r="AT30" s="95">
        <f t="shared" si="11"/>
        <v>9.9999999999999978E-2</v>
      </c>
      <c r="AU30" s="1" t="str">
        <f t="shared" si="12"/>
        <v>same</v>
      </c>
      <c r="AW30" s="95">
        <f t="shared" si="26"/>
        <v>9.9999999999999978E-2</v>
      </c>
      <c r="AX30" s="1" t="str">
        <f t="shared" si="5"/>
        <v>same</v>
      </c>
      <c r="AZ30" s="1">
        <f t="shared" si="13"/>
        <v>0</v>
      </c>
      <c r="BA30" s="1" t="str">
        <f t="shared" si="14"/>
        <v>more</v>
      </c>
      <c r="BB30" s="2" t="str">
        <f t="shared" si="15"/>
        <v>more</v>
      </c>
      <c r="BC30" s="2" t="str">
        <f t="shared" si="16"/>
        <v/>
      </c>
    </row>
    <row r="31" spans="1:55" s="14" customFormat="1" ht="15.75" thickBot="1" x14ac:dyDescent="0.3">
      <c r="A31" s="9"/>
      <c r="B31" s="10" t="s">
        <v>15</v>
      </c>
      <c r="C31" s="10">
        <v>3</v>
      </c>
      <c r="D31" s="12">
        <v>41194</v>
      </c>
      <c r="E31" s="10">
        <v>5</v>
      </c>
      <c r="F31" s="12">
        <v>41246</v>
      </c>
      <c r="G31" s="12">
        <v>41257</v>
      </c>
      <c r="H31" s="13">
        <v>0.85</v>
      </c>
      <c r="I31" s="13">
        <v>0.7</v>
      </c>
      <c r="J31" s="13">
        <v>0.75</v>
      </c>
      <c r="K31" s="13">
        <v>0.7</v>
      </c>
      <c r="L31" s="10">
        <v>0.4</v>
      </c>
      <c r="M31" s="10" t="s">
        <v>13</v>
      </c>
      <c r="N31" s="10">
        <v>1</v>
      </c>
      <c r="P31" s="9">
        <f t="shared" si="0"/>
        <v>52</v>
      </c>
      <c r="R31" s="13">
        <f>AVERAGE(H30:H31)</f>
        <v>0.67500000000000004</v>
      </c>
      <c r="S31" s="13">
        <f>AVERAGE(I30:I31)</f>
        <v>0.55000000000000004</v>
      </c>
      <c r="T31" s="13">
        <f t="shared" ref="T31:V31" si="31">AVERAGE(J30:J31)</f>
        <v>0.57499999999999996</v>
      </c>
      <c r="U31" s="13">
        <f t="shared" si="31"/>
        <v>0.55000000000000004</v>
      </c>
      <c r="V31" s="13">
        <f t="shared" si="31"/>
        <v>0.43000000000000005</v>
      </c>
      <c r="X31" s="9">
        <f t="shared" si="6"/>
        <v>0</v>
      </c>
      <c r="AA31" s="13">
        <v>0.67500000000000004</v>
      </c>
      <c r="AB31" s="13">
        <v>0.55000000000000004</v>
      </c>
      <c r="AC31" s="13">
        <v>0.57499999999999996</v>
      </c>
      <c r="AD31" s="13">
        <v>0.55000000000000004</v>
      </c>
      <c r="AE31" s="13">
        <v>0.43000000000000005</v>
      </c>
      <c r="AG31" s="97">
        <f t="shared" si="23"/>
        <v>0.29999999999999993</v>
      </c>
      <c r="AH31" s="97">
        <f t="shared" si="24"/>
        <v>0.14999999999999991</v>
      </c>
      <c r="AI31" s="9" t="str">
        <f t="shared" si="7"/>
        <v>same</v>
      </c>
      <c r="AK31" s="97">
        <f t="shared" si="25"/>
        <v>0.27500000000000002</v>
      </c>
      <c r="AL31" s="97">
        <f t="shared" si="8"/>
        <v>0.17500000000000004</v>
      </c>
      <c r="AM31" s="9" t="str">
        <f t="shared" si="9"/>
        <v>same</v>
      </c>
      <c r="AP31" s="13"/>
      <c r="AS31" s="97">
        <f t="shared" si="10"/>
        <v>0.15000000000000002</v>
      </c>
      <c r="AT31" s="97">
        <f t="shared" si="11"/>
        <v>0.15000000000000002</v>
      </c>
      <c r="AU31" s="9" t="str">
        <f t="shared" si="12"/>
        <v>same</v>
      </c>
      <c r="AW31" s="97">
        <f t="shared" si="26"/>
        <v>9.9999999999999978E-2</v>
      </c>
      <c r="AX31" s="9" t="str">
        <f t="shared" si="5"/>
        <v>same</v>
      </c>
      <c r="AZ31" s="9">
        <f t="shared" si="13"/>
        <v>0</v>
      </c>
      <c r="BA31" s="9" t="str">
        <f t="shared" si="14"/>
        <v>more</v>
      </c>
      <c r="BB31" s="14" t="str">
        <f t="shared" si="15"/>
        <v>more</v>
      </c>
      <c r="BC31" s="14" t="str">
        <f t="shared" si="16"/>
        <v/>
      </c>
    </row>
    <row r="32" spans="1:55" x14ac:dyDescent="0.25">
      <c r="A32" s="1">
        <v>12</v>
      </c>
      <c r="B32" s="3" t="s">
        <v>12</v>
      </c>
      <c r="C32" s="3">
        <v>4</v>
      </c>
      <c r="D32" s="4">
        <v>41186</v>
      </c>
      <c r="E32" s="3">
        <v>1</v>
      </c>
      <c r="F32" s="4">
        <v>41269</v>
      </c>
      <c r="G32" s="4">
        <v>41269</v>
      </c>
      <c r="H32" s="5">
        <v>0.1</v>
      </c>
      <c r="I32" s="5">
        <v>0.5</v>
      </c>
      <c r="J32" s="5">
        <v>0.2</v>
      </c>
      <c r="K32" s="5">
        <v>0.2</v>
      </c>
      <c r="L32" s="3">
        <v>0.14000000000000001</v>
      </c>
      <c r="M32" s="3" t="s">
        <v>13</v>
      </c>
      <c r="N32" s="3">
        <v>1</v>
      </c>
      <c r="P32" s="1" t="str">
        <f t="shared" si="0"/>
        <v/>
      </c>
      <c r="R32" s="5"/>
      <c r="S32" s="5"/>
      <c r="T32" s="5"/>
      <c r="U32" s="5"/>
      <c r="V32" s="5"/>
      <c r="X32" s="1" t="str">
        <f t="shared" si="6"/>
        <v/>
      </c>
      <c r="AA32" s="5">
        <v>0.16666666666666666</v>
      </c>
      <c r="AB32" s="5">
        <v>0.43333333333333335</v>
      </c>
      <c r="AC32" s="5">
        <v>0.3</v>
      </c>
      <c r="AD32" s="5">
        <v>0.23333333333333336</v>
      </c>
      <c r="AE32" s="5">
        <v>0.10666666666666667</v>
      </c>
      <c r="AG32" s="95">
        <f t="shared" si="23"/>
        <v>-0.33333333333333337</v>
      </c>
      <c r="AH32" s="95">
        <f t="shared" si="24"/>
        <v>6.6666666666666652E-2</v>
      </c>
      <c r="AI32" s="1" t="str">
        <f t="shared" si="7"/>
        <v>different</v>
      </c>
      <c r="AK32" s="95">
        <f t="shared" si="25"/>
        <v>-0.19999999999999998</v>
      </c>
      <c r="AL32" s="95">
        <f t="shared" si="8"/>
        <v>-9.9999999999999978E-2</v>
      </c>
      <c r="AM32" s="1" t="str">
        <f t="shared" si="9"/>
        <v>same</v>
      </c>
      <c r="AP32" s="5">
        <f>MAX(I32:I34)-MIN(I32:I34)</f>
        <v>0.2</v>
      </c>
      <c r="AS32" s="95">
        <f t="shared" si="10"/>
        <v>-0.1</v>
      </c>
      <c r="AT32" s="95">
        <f t="shared" si="11"/>
        <v>-0.4</v>
      </c>
      <c r="AU32" s="1" t="str">
        <f t="shared" si="12"/>
        <v>same</v>
      </c>
      <c r="AW32" s="95">
        <f t="shared" si="26"/>
        <v>-0.1</v>
      </c>
      <c r="AX32" s="1" t="str">
        <f t="shared" si="5"/>
        <v>same</v>
      </c>
      <c r="AZ32" s="1">
        <f t="shared" si="13"/>
        <v>0</v>
      </c>
      <c r="BA32" s="1" t="str">
        <f t="shared" si="14"/>
        <v>less</v>
      </c>
      <c r="BB32" s="2" t="str">
        <f t="shared" si="15"/>
        <v>less</v>
      </c>
      <c r="BC32" s="2" t="str">
        <f t="shared" si="16"/>
        <v/>
      </c>
    </row>
    <row r="33" spans="1:55" x14ac:dyDescent="0.25">
      <c r="B33" s="3" t="s">
        <v>14</v>
      </c>
      <c r="C33" s="3">
        <v>4</v>
      </c>
      <c r="D33" s="4">
        <v>41186</v>
      </c>
      <c r="E33" s="3">
        <v>1</v>
      </c>
      <c r="F33" s="4">
        <v>41269</v>
      </c>
      <c r="G33" s="4">
        <v>41271</v>
      </c>
      <c r="H33" s="5">
        <v>0.2</v>
      </c>
      <c r="I33" s="5">
        <v>0.3</v>
      </c>
      <c r="J33" s="5">
        <v>0.2</v>
      </c>
      <c r="K33" s="5">
        <v>0.1</v>
      </c>
      <c r="L33" s="3">
        <v>0.14000000000000001</v>
      </c>
      <c r="M33" s="3" t="s">
        <v>13</v>
      </c>
      <c r="N33" s="3">
        <v>1</v>
      </c>
      <c r="P33" s="1" t="str">
        <f t="shared" si="0"/>
        <v/>
      </c>
      <c r="R33" s="5"/>
      <c r="S33" s="5"/>
      <c r="T33" s="5"/>
      <c r="U33" s="5"/>
      <c r="V33" s="5"/>
      <c r="X33" s="1" t="str">
        <f t="shared" si="6"/>
        <v/>
      </c>
      <c r="AA33" s="5">
        <v>0.16666666666666666</v>
      </c>
      <c r="AB33" s="5">
        <v>0.43333333333333335</v>
      </c>
      <c r="AC33" s="5">
        <v>0.3</v>
      </c>
      <c r="AD33" s="5">
        <v>0.23333333333333336</v>
      </c>
      <c r="AE33" s="5">
        <v>0.10666666666666667</v>
      </c>
      <c r="AG33" s="95">
        <f t="shared" si="23"/>
        <v>-0.23333333333333334</v>
      </c>
      <c r="AH33" s="95">
        <f t="shared" si="24"/>
        <v>-0.13333333333333336</v>
      </c>
      <c r="AI33" s="1" t="str">
        <f t="shared" si="7"/>
        <v>same</v>
      </c>
      <c r="AK33" s="95">
        <f t="shared" si="25"/>
        <v>-9.9999999999999978E-2</v>
      </c>
      <c r="AL33" s="95">
        <f t="shared" si="8"/>
        <v>-9.9999999999999978E-2</v>
      </c>
      <c r="AM33" s="1" t="str">
        <f t="shared" si="9"/>
        <v>same</v>
      </c>
      <c r="AP33" s="5"/>
      <c r="AS33" s="95">
        <f t="shared" si="10"/>
        <v>0.1</v>
      </c>
      <c r="AT33" s="95">
        <f t="shared" si="11"/>
        <v>-9.9999999999999978E-2</v>
      </c>
      <c r="AU33" s="1" t="str">
        <f t="shared" si="12"/>
        <v>different</v>
      </c>
      <c r="AW33" s="95">
        <f t="shared" si="26"/>
        <v>0</v>
      </c>
      <c r="AX33" s="1" t="str">
        <f t="shared" si="5"/>
        <v>n/a</v>
      </c>
      <c r="AZ33" s="1">
        <f t="shared" si="13"/>
        <v>0</v>
      </c>
      <c r="BA33" s="1" t="str">
        <f t="shared" si="14"/>
        <v>more</v>
      </c>
      <c r="BB33" s="2" t="str">
        <f t="shared" si="15"/>
        <v/>
      </c>
      <c r="BC33" s="2" t="str">
        <f t="shared" si="16"/>
        <v>more</v>
      </c>
    </row>
    <row r="34" spans="1:55" s="21" customFormat="1" x14ac:dyDescent="0.25">
      <c r="A34" s="16"/>
      <c r="B34" s="17" t="s">
        <v>15</v>
      </c>
      <c r="C34" s="17">
        <v>4</v>
      </c>
      <c r="D34" s="19">
        <v>41186</v>
      </c>
      <c r="E34" s="17">
        <v>1</v>
      </c>
      <c r="F34" s="19">
        <v>41269</v>
      </c>
      <c r="G34" s="19">
        <v>41281</v>
      </c>
      <c r="H34" s="20">
        <v>0.2</v>
      </c>
      <c r="I34" s="20">
        <v>0.5</v>
      </c>
      <c r="J34" s="20">
        <v>0.5</v>
      </c>
      <c r="K34" s="20">
        <v>0.4</v>
      </c>
      <c r="L34" s="17">
        <v>0.04</v>
      </c>
      <c r="M34" s="17" t="s">
        <v>13</v>
      </c>
      <c r="N34" s="17">
        <v>1</v>
      </c>
      <c r="P34" s="16">
        <f t="shared" si="0"/>
        <v>83</v>
      </c>
      <c r="R34" s="20">
        <f>AVERAGE(H32:H34)</f>
        <v>0.16666666666666666</v>
      </c>
      <c r="S34" s="20">
        <f>AVERAGE(I32:I34)</f>
        <v>0.43333333333333335</v>
      </c>
      <c r="T34" s="20">
        <f t="shared" ref="T34:V34" si="32">AVERAGE(J32:J34)</f>
        <v>0.3</v>
      </c>
      <c r="U34" s="20">
        <f t="shared" si="32"/>
        <v>0.23333333333333336</v>
      </c>
      <c r="V34" s="20">
        <f t="shared" si="32"/>
        <v>0.10666666666666667</v>
      </c>
      <c r="X34" s="16">
        <f t="shared" si="6"/>
        <v>0</v>
      </c>
      <c r="AA34" s="20">
        <v>0.16666666666666666</v>
      </c>
      <c r="AB34" s="20">
        <v>0.43333333333333335</v>
      </c>
      <c r="AC34" s="20">
        <v>0.3</v>
      </c>
      <c r="AD34" s="20">
        <v>0.23333333333333336</v>
      </c>
      <c r="AE34" s="20">
        <v>0.10666666666666667</v>
      </c>
      <c r="AG34" s="96">
        <f t="shared" si="23"/>
        <v>-0.23333333333333334</v>
      </c>
      <c r="AH34" s="96">
        <f t="shared" si="24"/>
        <v>6.6666666666666652E-2</v>
      </c>
      <c r="AI34" s="16" t="str">
        <f t="shared" si="7"/>
        <v>different</v>
      </c>
      <c r="AK34" s="96">
        <f t="shared" si="25"/>
        <v>-9.9999999999999978E-2</v>
      </c>
      <c r="AL34" s="96">
        <f t="shared" si="8"/>
        <v>0.2</v>
      </c>
      <c r="AM34" s="16" t="str">
        <f t="shared" si="9"/>
        <v>different</v>
      </c>
      <c r="AP34" s="20"/>
      <c r="AS34" s="96">
        <f t="shared" si="10"/>
        <v>-0.2</v>
      </c>
      <c r="AT34" s="96">
        <f t="shared" si="11"/>
        <v>-0.3</v>
      </c>
      <c r="AU34" s="16" t="str">
        <f t="shared" si="12"/>
        <v>same</v>
      </c>
      <c r="AW34" s="96">
        <f t="shared" si="26"/>
        <v>-0.3</v>
      </c>
      <c r="AX34" s="16" t="str">
        <f t="shared" si="5"/>
        <v>same</v>
      </c>
      <c r="AZ34" s="16">
        <f t="shared" si="13"/>
        <v>0</v>
      </c>
      <c r="BA34" s="16" t="str">
        <f t="shared" si="14"/>
        <v>less</v>
      </c>
      <c r="BB34" s="21" t="str">
        <f t="shared" si="15"/>
        <v>less</v>
      </c>
      <c r="BC34" s="21" t="str">
        <f t="shared" si="16"/>
        <v/>
      </c>
    </row>
    <row r="35" spans="1:55" x14ac:dyDescent="0.25">
      <c r="A35" s="1">
        <v>13</v>
      </c>
      <c r="B35" s="3" t="s">
        <v>12</v>
      </c>
      <c r="C35" s="3">
        <v>4</v>
      </c>
      <c r="D35" s="4">
        <v>41186</v>
      </c>
      <c r="E35" s="3">
        <v>2</v>
      </c>
      <c r="F35" s="4">
        <v>41269</v>
      </c>
      <c r="G35" s="4">
        <v>41269</v>
      </c>
      <c r="H35" s="5">
        <v>0.3</v>
      </c>
      <c r="I35" s="5">
        <v>0.1</v>
      </c>
      <c r="J35" s="5">
        <v>0.1</v>
      </c>
      <c r="K35" s="5">
        <v>0.1</v>
      </c>
      <c r="L35" s="3">
        <v>0.22</v>
      </c>
      <c r="M35" s="3" t="s">
        <v>13</v>
      </c>
      <c r="N35" s="3">
        <v>1</v>
      </c>
      <c r="P35" s="1" t="str">
        <f t="shared" si="0"/>
        <v/>
      </c>
      <c r="R35" s="5"/>
      <c r="S35" s="5"/>
      <c r="T35" s="5"/>
      <c r="U35" s="5"/>
      <c r="V35" s="5"/>
      <c r="X35" s="1" t="str">
        <f t="shared" si="6"/>
        <v/>
      </c>
      <c r="AA35" s="5">
        <v>0.28333333333333333</v>
      </c>
      <c r="AB35" s="5">
        <v>0.23333333333333331</v>
      </c>
      <c r="AC35" s="5">
        <v>0.23333333333333331</v>
      </c>
      <c r="AD35" s="5">
        <v>0.19999999999999998</v>
      </c>
      <c r="AE35" s="5">
        <v>0.21</v>
      </c>
      <c r="AG35" s="95">
        <f t="shared" si="23"/>
        <v>6.666666666666668E-2</v>
      </c>
      <c r="AH35" s="95">
        <f t="shared" si="24"/>
        <v>-0.1333333333333333</v>
      </c>
      <c r="AI35" s="1" t="str">
        <f t="shared" si="7"/>
        <v>different</v>
      </c>
      <c r="AK35" s="95">
        <f t="shared" si="25"/>
        <v>6.666666666666668E-2</v>
      </c>
      <c r="AL35" s="95">
        <f t="shared" si="8"/>
        <v>-0.1333333333333333</v>
      </c>
      <c r="AM35" s="1" t="str">
        <f t="shared" si="9"/>
        <v>different</v>
      </c>
      <c r="AP35" s="5">
        <f>MAX(I35:I37)-MIN(I35:I37)</f>
        <v>0.6</v>
      </c>
      <c r="AS35" s="95">
        <f t="shared" si="10"/>
        <v>0.19999999999999998</v>
      </c>
      <c r="AT35" s="95">
        <f t="shared" si="11"/>
        <v>0.19999999999999998</v>
      </c>
      <c r="AU35" s="1" t="str">
        <f t="shared" si="12"/>
        <v>same</v>
      </c>
      <c r="AW35" s="95">
        <f t="shared" si="26"/>
        <v>0.19999999999999998</v>
      </c>
      <c r="AX35" s="1" t="str">
        <f t="shared" si="5"/>
        <v>same</v>
      </c>
      <c r="AZ35" s="1">
        <f t="shared" si="13"/>
        <v>0</v>
      </c>
      <c r="BA35" s="1" t="str">
        <f t="shared" si="14"/>
        <v>more</v>
      </c>
      <c r="BB35" s="2" t="str">
        <f t="shared" si="15"/>
        <v>more</v>
      </c>
      <c r="BC35" s="2" t="str">
        <f t="shared" si="16"/>
        <v/>
      </c>
    </row>
    <row r="36" spans="1:55" x14ac:dyDescent="0.25">
      <c r="B36" s="3" t="s">
        <v>14</v>
      </c>
      <c r="C36" s="3">
        <v>4</v>
      </c>
      <c r="D36" s="4">
        <v>41186</v>
      </c>
      <c r="E36" s="3">
        <v>2</v>
      </c>
      <c r="F36" s="4">
        <v>41269</v>
      </c>
      <c r="G36" s="4">
        <v>41271</v>
      </c>
      <c r="H36" s="5">
        <v>0.05</v>
      </c>
      <c r="I36" s="5">
        <v>0</v>
      </c>
      <c r="J36" s="5">
        <v>0</v>
      </c>
      <c r="K36" s="5">
        <v>0</v>
      </c>
      <c r="L36" s="3">
        <v>0.23</v>
      </c>
      <c r="M36" s="3" t="s">
        <v>13</v>
      </c>
      <c r="N36" s="3">
        <v>1</v>
      </c>
      <c r="P36" s="1" t="str">
        <f t="shared" si="0"/>
        <v/>
      </c>
      <c r="R36" s="5"/>
      <c r="S36" s="5"/>
      <c r="T36" s="5"/>
      <c r="U36" s="5"/>
      <c r="V36" s="5"/>
      <c r="X36" s="1" t="str">
        <f t="shared" si="6"/>
        <v/>
      </c>
      <c r="AA36" s="5">
        <v>0.28333333333333333</v>
      </c>
      <c r="AB36" s="5">
        <v>0.23333333333333331</v>
      </c>
      <c r="AC36" s="5">
        <v>0.23333333333333331</v>
      </c>
      <c r="AD36" s="5">
        <v>0.19999999999999998</v>
      </c>
      <c r="AE36" s="5">
        <v>0.21</v>
      </c>
      <c r="AG36" s="95">
        <f t="shared" si="23"/>
        <v>-0.18333333333333329</v>
      </c>
      <c r="AH36" s="95">
        <f t="shared" si="24"/>
        <v>-0.23333333333333331</v>
      </c>
      <c r="AI36" s="1" t="str">
        <f t="shared" si="7"/>
        <v>same</v>
      </c>
      <c r="AK36" s="95">
        <f t="shared" si="25"/>
        <v>-0.18333333333333329</v>
      </c>
      <c r="AL36" s="95">
        <f t="shared" si="8"/>
        <v>-0.23333333333333331</v>
      </c>
      <c r="AM36" s="1" t="str">
        <f t="shared" si="9"/>
        <v>same</v>
      </c>
      <c r="AP36" s="5"/>
      <c r="AS36" s="95">
        <f t="shared" si="10"/>
        <v>0.05</v>
      </c>
      <c r="AT36" s="95">
        <f t="shared" si="11"/>
        <v>0.05</v>
      </c>
      <c r="AU36" s="1" t="str">
        <f t="shared" si="12"/>
        <v>same</v>
      </c>
      <c r="AW36" s="95">
        <f t="shared" si="26"/>
        <v>0.05</v>
      </c>
      <c r="AX36" s="1" t="str">
        <f t="shared" si="5"/>
        <v>same</v>
      </c>
      <c r="AZ36" s="1">
        <f t="shared" si="13"/>
        <v>0</v>
      </c>
      <c r="BA36" s="1" t="str">
        <f t="shared" si="14"/>
        <v>more</v>
      </c>
      <c r="BB36" s="2" t="str">
        <f t="shared" si="15"/>
        <v>more</v>
      </c>
      <c r="BC36" s="2" t="str">
        <f t="shared" si="16"/>
        <v/>
      </c>
    </row>
    <row r="37" spans="1:55" s="21" customFormat="1" x14ac:dyDescent="0.25">
      <c r="A37" s="16"/>
      <c r="B37" s="17" t="s">
        <v>15</v>
      </c>
      <c r="C37" s="17">
        <v>4</v>
      </c>
      <c r="D37" s="19">
        <v>41186</v>
      </c>
      <c r="E37" s="17">
        <v>2</v>
      </c>
      <c r="F37" s="19">
        <v>41269</v>
      </c>
      <c r="G37" s="19">
        <v>41281</v>
      </c>
      <c r="H37" s="20">
        <v>0.5</v>
      </c>
      <c r="I37" s="20">
        <v>0.6</v>
      </c>
      <c r="J37" s="20">
        <v>0.6</v>
      </c>
      <c r="K37" s="20">
        <v>0.5</v>
      </c>
      <c r="L37" s="17">
        <v>0.18</v>
      </c>
      <c r="M37" s="17" t="s">
        <v>13</v>
      </c>
      <c r="N37" s="17">
        <v>1</v>
      </c>
      <c r="P37" s="16">
        <f t="shared" si="0"/>
        <v>83</v>
      </c>
      <c r="R37" s="20">
        <f>AVERAGE(H35:H37)</f>
        <v>0.28333333333333333</v>
      </c>
      <c r="S37" s="20">
        <f>AVERAGE(I35:I37)</f>
        <v>0.23333333333333331</v>
      </c>
      <c r="T37" s="20">
        <f t="shared" ref="T37:V37" si="33">AVERAGE(J35:J37)</f>
        <v>0.23333333333333331</v>
      </c>
      <c r="U37" s="20">
        <f t="shared" si="33"/>
        <v>0.19999999999999998</v>
      </c>
      <c r="V37" s="20">
        <f t="shared" si="33"/>
        <v>0.21</v>
      </c>
      <c r="X37" s="16">
        <f t="shared" si="6"/>
        <v>0</v>
      </c>
      <c r="AA37" s="20">
        <v>0.28333333333333333</v>
      </c>
      <c r="AB37" s="20">
        <v>0.23333333333333331</v>
      </c>
      <c r="AC37" s="20">
        <v>0.23333333333333331</v>
      </c>
      <c r="AD37" s="20">
        <v>0.19999999999999998</v>
      </c>
      <c r="AE37" s="20">
        <v>0.21</v>
      </c>
      <c r="AG37" s="96">
        <f t="shared" si="23"/>
        <v>0.26666666666666672</v>
      </c>
      <c r="AH37" s="96">
        <f t="shared" si="24"/>
        <v>0.3666666666666667</v>
      </c>
      <c r="AI37" s="16" t="str">
        <f t="shared" si="7"/>
        <v>same</v>
      </c>
      <c r="AK37" s="96">
        <f t="shared" si="25"/>
        <v>0.26666666666666672</v>
      </c>
      <c r="AL37" s="96">
        <f t="shared" si="8"/>
        <v>0.3666666666666667</v>
      </c>
      <c r="AM37" s="16" t="str">
        <f t="shared" si="9"/>
        <v>same</v>
      </c>
      <c r="AP37" s="20"/>
      <c r="AS37" s="96">
        <f t="shared" si="10"/>
        <v>0</v>
      </c>
      <c r="AT37" s="96">
        <f t="shared" si="11"/>
        <v>-9.9999999999999978E-2</v>
      </c>
      <c r="AU37" s="16" t="str">
        <f t="shared" si="12"/>
        <v>n/a</v>
      </c>
      <c r="AW37" s="96">
        <f t="shared" si="26"/>
        <v>-9.9999999999999978E-2</v>
      </c>
      <c r="AX37" s="16" t="str">
        <f t="shared" si="5"/>
        <v>n/a</v>
      </c>
      <c r="AZ37" s="16">
        <f t="shared" si="13"/>
        <v>0</v>
      </c>
      <c r="BA37" s="16" t="str">
        <f t="shared" si="14"/>
        <v>n/a</v>
      </c>
      <c r="BB37" s="21" t="str">
        <f t="shared" si="15"/>
        <v/>
      </c>
      <c r="BC37" s="21" t="str">
        <f t="shared" si="16"/>
        <v/>
      </c>
    </row>
    <row r="38" spans="1:55" s="40" customFormat="1" x14ac:dyDescent="0.25">
      <c r="A38" s="36">
        <v>14</v>
      </c>
      <c r="B38" s="37" t="s">
        <v>12</v>
      </c>
      <c r="C38" s="37">
        <v>4</v>
      </c>
      <c r="D38" s="38">
        <v>41186</v>
      </c>
      <c r="E38" s="37" t="s">
        <v>20</v>
      </c>
      <c r="F38" s="38">
        <v>41269</v>
      </c>
      <c r="G38" s="38">
        <v>41269</v>
      </c>
      <c r="H38" s="39">
        <v>0.2</v>
      </c>
      <c r="I38" s="39">
        <v>0.8</v>
      </c>
      <c r="J38" s="39">
        <v>0.7</v>
      </c>
      <c r="K38" s="39">
        <v>0.6</v>
      </c>
      <c r="L38" s="37">
        <v>0.24</v>
      </c>
      <c r="M38" s="37" t="s">
        <v>13</v>
      </c>
      <c r="N38" s="37">
        <v>1</v>
      </c>
      <c r="P38" s="36" t="str">
        <f t="shared" si="0"/>
        <v/>
      </c>
      <c r="R38" s="39"/>
      <c r="S38" s="39"/>
      <c r="T38" s="39"/>
      <c r="U38" s="39"/>
      <c r="V38" s="39"/>
      <c r="X38" s="36" t="str">
        <f t="shared" si="6"/>
        <v/>
      </c>
      <c r="AA38" s="39"/>
      <c r="AB38" s="39"/>
      <c r="AC38" s="39"/>
      <c r="AD38" s="39"/>
      <c r="AE38" s="39"/>
      <c r="AG38" s="98"/>
      <c r="AH38" s="98"/>
      <c r="AI38" s="36"/>
      <c r="AK38" s="98"/>
      <c r="AL38" s="98"/>
      <c r="AM38" s="36"/>
      <c r="AP38" s="39"/>
      <c r="AS38" s="98"/>
      <c r="AT38" s="98"/>
      <c r="AU38" s="36"/>
      <c r="AW38" s="98"/>
      <c r="AX38" s="36" t="str">
        <f t="shared" si="5"/>
        <v/>
      </c>
      <c r="AZ38" s="36"/>
      <c r="BA38" s="36" t="str">
        <f t="shared" si="14"/>
        <v/>
      </c>
      <c r="BB38" s="40" t="str">
        <f t="shared" si="15"/>
        <v/>
      </c>
      <c r="BC38" s="40" t="str">
        <f t="shared" si="16"/>
        <v/>
      </c>
    </row>
    <row r="39" spans="1:55" s="40" customFormat="1" x14ac:dyDescent="0.25">
      <c r="A39" s="36"/>
      <c r="B39" s="37" t="s">
        <v>14</v>
      </c>
      <c r="C39" s="37">
        <v>4</v>
      </c>
      <c r="D39" s="38">
        <v>41186</v>
      </c>
      <c r="E39" s="37" t="s">
        <v>20</v>
      </c>
      <c r="F39" s="38">
        <v>41269</v>
      </c>
      <c r="G39" s="38">
        <v>41271</v>
      </c>
      <c r="H39" s="39">
        <v>0.3</v>
      </c>
      <c r="I39" s="39">
        <v>0.75</v>
      </c>
      <c r="J39" s="39">
        <v>0.75</v>
      </c>
      <c r="K39" s="39">
        <v>0.6</v>
      </c>
      <c r="L39" s="37">
        <v>0.24</v>
      </c>
      <c r="M39" s="37" t="s">
        <v>13</v>
      </c>
      <c r="N39" s="37">
        <v>1</v>
      </c>
      <c r="P39" s="36" t="str">
        <f t="shared" si="0"/>
        <v/>
      </c>
      <c r="R39" s="39"/>
      <c r="S39" s="39"/>
      <c r="T39" s="39"/>
      <c r="U39" s="39"/>
      <c r="V39" s="39"/>
      <c r="X39" s="36" t="str">
        <f t="shared" si="6"/>
        <v/>
      </c>
      <c r="AA39" s="39"/>
      <c r="AB39" s="39"/>
      <c r="AC39" s="39"/>
      <c r="AD39" s="39"/>
      <c r="AE39" s="39"/>
      <c r="AG39" s="98"/>
      <c r="AH39" s="98"/>
      <c r="AI39" s="36"/>
      <c r="AK39" s="98"/>
      <c r="AL39" s="98"/>
      <c r="AM39" s="36"/>
      <c r="AP39" s="39"/>
      <c r="AS39" s="98"/>
      <c r="AT39" s="98"/>
      <c r="AU39" s="36"/>
      <c r="AW39" s="98"/>
      <c r="AX39" s="36" t="str">
        <f t="shared" si="5"/>
        <v/>
      </c>
      <c r="AZ39" s="36"/>
      <c r="BA39" s="36" t="str">
        <f t="shared" si="14"/>
        <v/>
      </c>
      <c r="BB39" s="40" t="str">
        <f t="shared" si="15"/>
        <v/>
      </c>
      <c r="BC39" s="40" t="str">
        <f t="shared" si="16"/>
        <v/>
      </c>
    </row>
    <row r="40" spans="1:55" s="40" customFormat="1" x14ac:dyDescent="0.25">
      <c r="A40" s="36"/>
      <c r="B40" s="37" t="s">
        <v>15</v>
      </c>
      <c r="C40" s="37">
        <v>4</v>
      </c>
      <c r="D40" s="38">
        <v>41186</v>
      </c>
      <c r="E40" s="37" t="s">
        <v>20</v>
      </c>
      <c r="F40" s="38">
        <v>41269</v>
      </c>
      <c r="G40" s="38">
        <v>41281</v>
      </c>
      <c r="H40" s="39">
        <v>0.7</v>
      </c>
      <c r="I40" s="39">
        <v>0.7</v>
      </c>
      <c r="J40" s="39">
        <v>0.8</v>
      </c>
      <c r="K40" s="39">
        <v>0.8</v>
      </c>
      <c r="L40" s="37">
        <v>0.25</v>
      </c>
      <c r="M40" s="37" t="s">
        <v>13</v>
      </c>
      <c r="N40" s="37">
        <v>1</v>
      </c>
      <c r="P40" s="36" t="str">
        <f t="shared" si="0"/>
        <v/>
      </c>
      <c r="R40" s="39"/>
      <c r="S40" s="39"/>
      <c r="T40" s="39"/>
      <c r="U40" s="39"/>
      <c r="V40" s="39"/>
      <c r="X40" s="36" t="str">
        <f t="shared" si="6"/>
        <v/>
      </c>
      <c r="AA40" s="39"/>
      <c r="AB40" s="39"/>
      <c r="AC40" s="39"/>
      <c r="AD40" s="39"/>
      <c r="AE40" s="39"/>
      <c r="AG40" s="98"/>
      <c r="AH40" s="98"/>
      <c r="AI40" s="36"/>
      <c r="AK40" s="98"/>
      <c r="AL40" s="98"/>
      <c r="AM40" s="36"/>
      <c r="AP40" s="39"/>
      <c r="AS40" s="98"/>
      <c r="AT40" s="98"/>
      <c r="AU40" s="36"/>
      <c r="AW40" s="98"/>
      <c r="AX40" s="36" t="str">
        <f t="shared" si="5"/>
        <v/>
      </c>
      <c r="AZ40" s="36"/>
      <c r="BA40" s="36" t="str">
        <f t="shared" si="14"/>
        <v/>
      </c>
      <c r="BB40" s="40" t="str">
        <f t="shared" si="15"/>
        <v/>
      </c>
      <c r="BC40" s="40" t="str">
        <f t="shared" si="16"/>
        <v/>
      </c>
    </row>
    <row r="41" spans="1:55" s="40" customFormat="1" x14ac:dyDescent="0.25">
      <c r="A41" s="36"/>
      <c r="B41" s="37" t="s">
        <v>12</v>
      </c>
      <c r="C41" s="37">
        <v>4</v>
      </c>
      <c r="D41" s="38">
        <v>41186</v>
      </c>
      <c r="E41" s="37" t="s">
        <v>21</v>
      </c>
      <c r="F41" s="38">
        <v>41269</v>
      </c>
      <c r="G41" s="38">
        <v>41269</v>
      </c>
      <c r="H41" s="39">
        <v>0.5</v>
      </c>
      <c r="I41" s="39">
        <v>0.1</v>
      </c>
      <c r="J41" s="39">
        <v>0.2</v>
      </c>
      <c r="K41" s="39">
        <v>0.3</v>
      </c>
      <c r="L41" s="37">
        <v>0.26</v>
      </c>
      <c r="M41" s="37" t="s">
        <v>13</v>
      </c>
      <c r="N41" s="37">
        <v>1</v>
      </c>
      <c r="P41" s="36" t="str">
        <f t="shared" si="0"/>
        <v/>
      </c>
      <c r="R41" s="39"/>
      <c r="S41" s="39"/>
      <c r="T41" s="39"/>
      <c r="U41" s="39"/>
      <c r="V41" s="39"/>
      <c r="X41" s="36" t="str">
        <f t="shared" si="6"/>
        <v/>
      </c>
      <c r="AA41" s="39"/>
      <c r="AB41" s="39"/>
      <c r="AC41" s="39"/>
      <c r="AD41" s="39"/>
      <c r="AE41" s="39"/>
      <c r="AG41" s="98"/>
      <c r="AH41" s="98"/>
      <c r="AI41" s="36"/>
      <c r="AK41" s="98"/>
      <c r="AL41" s="98"/>
      <c r="AM41" s="36"/>
      <c r="AP41" s="39"/>
      <c r="AS41" s="98"/>
      <c r="AT41" s="98"/>
      <c r="AU41" s="36"/>
      <c r="AW41" s="98"/>
      <c r="AX41" s="36" t="str">
        <f t="shared" si="5"/>
        <v/>
      </c>
      <c r="AZ41" s="36"/>
      <c r="BA41" s="36" t="str">
        <f t="shared" si="14"/>
        <v/>
      </c>
      <c r="BB41" s="40" t="str">
        <f t="shared" si="15"/>
        <v/>
      </c>
      <c r="BC41" s="40" t="str">
        <f t="shared" si="16"/>
        <v/>
      </c>
    </row>
    <row r="42" spans="1:55" s="40" customFormat="1" x14ac:dyDescent="0.25">
      <c r="A42" s="36"/>
      <c r="B42" s="37" t="s">
        <v>14</v>
      </c>
      <c r="C42" s="37">
        <v>4</v>
      </c>
      <c r="D42" s="38">
        <v>41186</v>
      </c>
      <c r="E42" s="37" t="s">
        <v>21</v>
      </c>
      <c r="F42" s="38">
        <v>41269</v>
      </c>
      <c r="G42" s="38">
        <v>41271</v>
      </c>
      <c r="H42" s="39">
        <v>0.5</v>
      </c>
      <c r="I42" s="39">
        <v>0.2</v>
      </c>
      <c r="J42" s="39">
        <v>0.2</v>
      </c>
      <c r="K42" s="39">
        <v>0.35</v>
      </c>
      <c r="L42" s="37">
        <v>0.26</v>
      </c>
      <c r="M42" s="37" t="s">
        <v>13</v>
      </c>
      <c r="N42" s="37">
        <v>1</v>
      </c>
      <c r="P42" s="36" t="str">
        <f t="shared" si="0"/>
        <v/>
      </c>
      <c r="R42" s="39"/>
      <c r="S42" s="39"/>
      <c r="T42" s="39"/>
      <c r="U42" s="39"/>
      <c r="V42" s="39"/>
      <c r="X42" s="36" t="str">
        <f t="shared" si="6"/>
        <v/>
      </c>
      <c r="AA42" s="39"/>
      <c r="AB42" s="39"/>
      <c r="AC42" s="39"/>
      <c r="AD42" s="39"/>
      <c r="AE42" s="39"/>
      <c r="AG42" s="98"/>
      <c r="AH42" s="98"/>
      <c r="AI42" s="36"/>
      <c r="AK42" s="98"/>
      <c r="AL42" s="98"/>
      <c r="AM42" s="36"/>
      <c r="AP42" s="39"/>
      <c r="AS42" s="98"/>
      <c r="AT42" s="98"/>
      <c r="AU42" s="36"/>
      <c r="AW42" s="98"/>
      <c r="AX42" s="36" t="str">
        <f t="shared" si="5"/>
        <v/>
      </c>
      <c r="AZ42" s="36"/>
      <c r="BA42" s="36" t="str">
        <f t="shared" si="14"/>
        <v/>
      </c>
      <c r="BB42" s="40" t="str">
        <f t="shared" si="15"/>
        <v/>
      </c>
      <c r="BC42" s="40" t="str">
        <f t="shared" si="16"/>
        <v/>
      </c>
    </row>
    <row r="43" spans="1:55" s="40" customFormat="1" x14ac:dyDescent="0.25">
      <c r="A43" s="36"/>
      <c r="B43" s="37" t="s">
        <v>15</v>
      </c>
      <c r="C43" s="37">
        <v>4</v>
      </c>
      <c r="D43" s="38">
        <v>41186</v>
      </c>
      <c r="E43" s="37" t="s">
        <v>21</v>
      </c>
      <c r="F43" s="38">
        <v>41269</v>
      </c>
      <c r="G43" s="38">
        <v>41281</v>
      </c>
      <c r="H43" s="39">
        <v>0.5</v>
      </c>
      <c r="I43" s="39">
        <v>0.4</v>
      </c>
      <c r="J43" s="39">
        <v>0.2</v>
      </c>
      <c r="K43" s="39">
        <v>0.1</v>
      </c>
      <c r="L43" s="37">
        <v>0.27</v>
      </c>
      <c r="M43" s="37" t="s">
        <v>13</v>
      </c>
      <c r="N43" s="37">
        <v>1</v>
      </c>
      <c r="P43" s="36" t="str">
        <f t="shared" si="0"/>
        <v/>
      </c>
      <c r="R43" s="39"/>
      <c r="S43" s="39"/>
      <c r="T43" s="39"/>
      <c r="U43" s="39"/>
      <c r="V43" s="39"/>
      <c r="X43" s="36" t="str">
        <f t="shared" si="6"/>
        <v/>
      </c>
      <c r="AA43" s="39"/>
      <c r="AB43" s="39"/>
      <c r="AC43" s="39"/>
      <c r="AD43" s="39"/>
      <c r="AE43" s="39"/>
      <c r="AG43" s="98"/>
      <c r="AH43" s="98"/>
      <c r="AI43" s="36"/>
      <c r="AK43" s="98"/>
      <c r="AL43" s="98"/>
      <c r="AM43" s="36"/>
      <c r="AP43" s="39"/>
      <c r="AS43" s="98"/>
      <c r="AT43" s="98"/>
      <c r="AU43" s="36"/>
      <c r="AW43" s="98"/>
      <c r="AX43" s="36" t="str">
        <f t="shared" si="5"/>
        <v/>
      </c>
      <c r="AZ43" s="36"/>
      <c r="BA43" s="36" t="str">
        <f t="shared" si="14"/>
        <v/>
      </c>
      <c r="BB43" s="40" t="str">
        <f t="shared" si="15"/>
        <v/>
      </c>
      <c r="BC43" s="40" t="str">
        <f t="shared" si="16"/>
        <v/>
      </c>
    </row>
    <row r="44" spans="1:55" x14ac:dyDescent="0.25">
      <c r="B44" s="3" t="s">
        <v>12</v>
      </c>
      <c r="C44" s="3">
        <v>4</v>
      </c>
      <c r="D44" s="4">
        <v>41186</v>
      </c>
      <c r="E44" s="3" t="s">
        <v>22</v>
      </c>
      <c r="F44" s="4">
        <v>41269</v>
      </c>
      <c r="G44" s="4">
        <v>41269</v>
      </c>
      <c r="H44" s="5">
        <v>0.3</v>
      </c>
      <c r="I44" s="5">
        <v>0.1</v>
      </c>
      <c r="J44" s="5">
        <v>0.1</v>
      </c>
      <c r="K44" s="5">
        <v>0.1</v>
      </c>
      <c r="L44" s="3">
        <v>0.5</v>
      </c>
      <c r="M44" s="3" t="s">
        <v>16</v>
      </c>
      <c r="N44" s="3">
        <v>1</v>
      </c>
      <c r="P44" s="1" t="str">
        <f t="shared" si="0"/>
        <v/>
      </c>
      <c r="R44" s="5"/>
      <c r="S44" s="5"/>
      <c r="T44" s="5"/>
      <c r="U44" s="5"/>
      <c r="V44" s="5"/>
      <c r="X44" s="1" t="str">
        <f t="shared" si="6"/>
        <v/>
      </c>
      <c r="AA44" s="5">
        <v>0.23333333333333331</v>
      </c>
      <c r="AB44" s="5">
        <v>0.11666666666666668</v>
      </c>
      <c r="AC44" s="5">
        <v>6.6666666666666666E-2</v>
      </c>
      <c r="AD44" s="5">
        <v>5.000000000000001E-2</v>
      </c>
      <c r="AE44" s="5">
        <v>0.49666666666666665</v>
      </c>
      <c r="AG44" s="95">
        <f>IF(H44="","",H44-AB44)</f>
        <v>0.18333333333333329</v>
      </c>
      <c r="AH44" s="95">
        <f>IF(I44="","",I44-AB44)</f>
        <v>-1.6666666666666677E-2</v>
      </c>
      <c r="AI44" s="1" t="str">
        <f t="shared" si="7"/>
        <v>different</v>
      </c>
      <c r="AK44" s="95">
        <f>IF(H44="","",H44-AC44)</f>
        <v>0.23333333333333334</v>
      </c>
      <c r="AL44" s="95">
        <f t="shared" si="8"/>
        <v>3.333333333333334E-2</v>
      </c>
      <c r="AM44" s="1" t="str">
        <f t="shared" si="9"/>
        <v>same</v>
      </c>
      <c r="AP44" s="5">
        <f>MAX(I44:I46)-MIN(I44:I46)</f>
        <v>0.15000000000000002</v>
      </c>
      <c r="AS44" s="95">
        <f t="shared" si="10"/>
        <v>0.19999999999999998</v>
      </c>
      <c r="AT44" s="95">
        <f t="shared" si="11"/>
        <v>0.19999999999999998</v>
      </c>
      <c r="AU44" s="1" t="str">
        <f t="shared" si="12"/>
        <v>same</v>
      </c>
      <c r="AW44" s="95">
        <f>IF(H44="","",H44-J44)</f>
        <v>0.19999999999999998</v>
      </c>
      <c r="AX44" s="1" t="str">
        <f t="shared" si="5"/>
        <v>same</v>
      </c>
      <c r="AZ44" s="1">
        <f t="shared" si="13"/>
        <v>1</v>
      </c>
      <c r="BA44" s="1" t="str">
        <f t="shared" si="14"/>
        <v>less</v>
      </c>
      <c r="BB44" s="2" t="str">
        <f t="shared" si="15"/>
        <v>less</v>
      </c>
      <c r="BC44" s="2" t="str">
        <f t="shared" si="16"/>
        <v/>
      </c>
    </row>
    <row r="45" spans="1:55" x14ac:dyDescent="0.25">
      <c r="B45" s="3" t="s">
        <v>14</v>
      </c>
      <c r="C45" s="3">
        <v>4</v>
      </c>
      <c r="D45" s="4">
        <v>41186</v>
      </c>
      <c r="E45" s="3" t="s">
        <v>22</v>
      </c>
      <c r="F45" s="4">
        <v>41269</v>
      </c>
      <c r="G45" s="4">
        <v>41271</v>
      </c>
      <c r="H45" s="5">
        <v>0.2</v>
      </c>
      <c r="I45" s="5">
        <v>0.05</v>
      </c>
      <c r="J45" s="5">
        <v>0.05</v>
      </c>
      <c r="K45" s="5">
        <v>0.05</v>
      </c>
      <c r="L45" s="3">
        <v>0.51</v>
      </c>
      <c r="M45" s="3" t="s">
        <v>16</v>
      </c>
      <c r="N45" s="3">
        <v>1</v>
      </c>
      <c r="P45" s="1" t="str">
        <f t="shared" si="0"/>
        <v/>
      </c>
      <c r="R45" s="5"/>
      <c r="S45" s="5"/>
      <c r="T45" s="5"/>
      <c r="U45" s="5"/>
      <c r="V45" s="5"/>
      <c r="X45" s="1" t="str">
        <f t="shared" si="6"/>
        <v/>
      </c>
      <c r="AA45" s="5">
        <v>0.23333333333333331</v>
      </c>
      <c r="AB45" s="5">
        <v>0.11666666666666668</v>
      </c>
      <c r="AC45" s="5">
        <v>6.6666666666666666E-2</v>
      </c>
      <c r="AD45" s="5">
        <v>5.000000000000001E-2</v>
      </c>
      <c r="AE45" s="5">
        <v>0.49666666666666665</v>
      </c>
      <c r="AG45" s="95">
        <f>IF(H45="","",H45-AB45)</f>
        <v>8.3333333333333329E-2</v>
      </c>
      <c r="AH45" s="95">
        <f>IF(I45="","",I45-AB45)</f>
        <v>-6.666666666666668E-2</v>
      </c>
      <c r="AI45" s="1" t="str">
        <f t="shared" si="7"/>
        <v>different</v>
      </c>
      <c r="AK45" s="95">
        <f>IF(H45="","",H45-AC45)</f>
        <v>0.13333333333333336</v>
      </c>
      <c r="AL45" s="95">
        <f t="shared" si="8"/>
        <v>-1.6666666666666663E-2</v>
      </c>
      <c r="AM45" s="1" t="str">
        <f t="shared" si="9"/>
        <v>different</v>
      </c>
      <c r="AP45" s="5"/>
      <c r="AS45" s="95">
        <f t="shared" si="10"/>
        <v>0.15000000000000002</v>
      </c>
      <c r="AT45" s="95">
        <f t="shared" si="11"/>
        <v>0.15000000000000002</v>
      </c>
      <c r="AU45" s="1" t="str">
        <f t="shared" si="12"/>
        <v>same</v>
      </c>
      <c r="AW45" s="95">
        <f>IF(H45="","",H45-J45)</f>
        <v>0.15000000000000002</v>
      </c>
      <c r="AX45" s="1" t="str">
        <f t="shared" si="5"/>
        <v>same</v>
      </c>
      <c r="AZ45" s="1">
        <f t="shared" si="13"/>
        <v>1</v>
      </c>
      <c r="BA45" s="1" t="str">
        <f t="shared" si="14"/>
        <v>less</v>
      </c>
      <c r="BB45" s="2" t="str">
        <f t="shared" si="15"/>
        <v>less</v>
      </c>
      <c r="BC45" s="2" t="str">
        <f t="shared" si="16"/>
        <v/>
      </c>
    </row>
    <row r="46" spans="1:55" s="21" customFormat="1" x14ac:dyDescent="0.25">
      <c r="A46" s="16"/>
      <c r="B46" s="17" t="s">
        <v>15</v>
      </c>
      <c r="C46" s="17">
        <v>4</v>
      </c>
      <c r="D46" s="19">
        <v>41186</v>
      </c>
      <c r="E46" s="17" t="s">
        <v>22</v>
      </c>
      <c r="F46" s="19">
        <v>41269</v>
      </c>
      <c r="G46" s="19">
        <v>41281</v>
      </c>
      <c r="H46" s="20">
        <v>0.2</v>
      </c>
      <c r="I46" s="20">
        <v>0.2</v>
      </c>
      <c r="J46" s="20">
        <v>0.05</v>
      </c>
      <c r="K46" s="20">
        <v>0</v>
      </c>
      <c r="L46" s="17">
        <v>0.48</v>
      </c>
      <c r="M46" s="17" t="s">
        <v>16</v>
      </c>
      <c r="N46" s="17">
        <v>1</v>
      </c>
      <c r="P46" s="16">
        <f t="shared" si="0"/>
        <v>83</v>
      </c>
      <c r="R46" s="20">
        <f>AVERAGE(H44:H46)</f>
        <v>0.23333333333333331</v>
      </c>
      <c r="S46" s="20">
        <f>AVERAGE(I44:I46)</f>
        <v>0.11666666666666668</v>
      </c>
      <c r="T46" s="20">
        <f t="shared" ref="T46:V46" si="34">AVERAGE(J44:J46)</f>
        <v>6.6666666666666666E-2</v>
      </c>
      <c r="U46" s="20">
        <f t="shared" si="34"/>
        <v>5.000000000000001E-2</v>
      </c>
      <c r="V46" s="20">
        <f t="shared" si="34"/>
        <v>0.49666666666666665</v>
      </c>
      <c r="X46" s="16">
        <f t="shared" si="6"/>
        <v>1</v>
      </c>
      <c r="AA46" s="20">
        <v>0.23333333333333331</v>
      </c>
      <c r="AB46" s="20">
        <v>0.11666666666666668</v>
      </c>
      <c r="AC46" s="20">
        <v>6.6666666666666666E-2</v>
      </c>
      <c r="AD46" s="20">
        <v>5.000000000000001E-2</v>
      </c>
      <c r="AE46" s="20">
        <v>0.49666666666666665</v>
      </c>
      <c r="AG46" s="96">
        <f>IF(H46="","",H46-AB46)</f>
        <v>8.3333333333333329E-2</v>
      </c>
      <c r="AH46" s="96">
        <f>IF(I46="","",I46-AB46)</f>
        <v>8.3333333333333329E-2</v>
      </c>
      <c r="AI46" s="16" t="str">
        <f t="shared" si="7"/>
        <v>same</v>
      </c>
      <c r="AK46" s="96">
        <f>IF(H46="","",H46-AC46)</f>
        <v>0.13333333333333336</v>
      </c>
      <c r="AL46" s="96">
        <f t="shared" si="8"/>
        <v>-1.6666666666666663E-2</v>
      </c>
      <c r="AM46" s="16" t="str">
        <f t="shared" si="9"/>
        <v>different</v>
      </c>
      <c r="AP46" s="20"/>
      <c r="AS46" s="96">
        <f t="shared" si="10"/>
        <v>0.2</v>
      </c>
      <c r="AT46" s="96">
        <f t="shared" si="11"/>
        <v>0</v>
      </c>
      <c r="AU46" s="16" t="str">
        <f t="shared" si="12"/>
        <v>n/a</v>
      </c>
      <c r="AW46" s="96">
        <f>IF(H46="","",H46-J46)</f>
        <v>0.15000000000000002</v>
      </c>
      <c r="AX46" s="16" t="str">
        <f t="shared" si="5"/>
        <v>same</v>
      </c>
      <c r="AZ46" s="16">
        <f t="shared" si="13"/>
        <v>1</v>
      </c>
      <c r="BA46" s="16" t="str">
        <f t="shared" si="14"/>
        <v>less</v>
      </c>
      <c r="BB46" s="21" t="str">
        <f t="shared" si="15"/>
        <v/>
      </c>
      <c r="BC46" s="21" t="str">
        <f t="shared" si="16"/>
        <v/>
      </c>
    </row>
    <row r="47" spans="1:55" s="40" customFormat="1" x14ac:dyDescent="0.25">
      <c r="A47" s="36">
        <v>15</v>
      </c>
      <c r="B47" s="37" t="s">
        <v>12</v>
      </c>
      <c r="C47" s="37">
        <v>4</v>
      </c>
      <c r="D47" s="38">
        <v>41186</v>
      </c>
      <c r="E47" s="37" t="s">
        <v>23</v>
      </c>
      <c r="F47" s="38">
        <v>41269</v>
      </c>
      <c r="G47" s="38">
        <v>41269</v>
      </c>
      <c r="H47" s="39">
        <v>0.4</v>
      </c>
      <c r="I47" s="39">
        <v>0.8</v>
      </c>
      <c r="J47" s="39">
        <v>0.8</v>
      </c>
      <c r="K47" s="39">
        <v>0.8</v>
      </c>
      <c r="L47" s="37">
        <v>0.69</v>
      </c>
      <c r="M47" s="37" t="s">
        <v>13</v>
      </c>
      <c r="N47" s="37">
        <v>1</v>
      </c>
      <c r="P47" s="36" t="str">
        <f t="shared" si="0"/>
        <v/>
      </c>
      <c r="R47" s="39"/>
      <c r="S47" s="39"/>
      <c r="T47" s="39"/>
      <c r="U47" s="39"/>
      <c r="V47" s="39"/>
      <c r="X47" s="36" t="str">
        <f t="shared" si="6"/>
        <v/>
      </c>
      <c r="AA47" s="39"/>
      <c r="AB47" s="39"/>
      <c r="AC47" s="39"/>
      <c r="AD47" s="39"/>
      <c r="AE47" s="39"/>
      <c r="AG47" s="98"/>
      <c r="AH47" s="98"/>
      <c r="AI47" s="36"/>
      <c r="AK47" s="98"/>
      <c r="AL47" s="98"/>
      <c r="AM47" s="36"/>
      <c r="AP47" s="39"/>
      <c r="AS47" s="98"/>
      <c r="AT47" s="98"/>
      <c r="AU47" s="36"/>
      <c r="AW47" s="98"/>
      <c r="AX47" s="36" t="str">
        <f t="shared" si="5"/>
        <v/>
      </c>
      <c r="AZ47" s="36"/>
      <c r="BA47" s="36" t="str">
        <f t="shared" si="14"/>
        <v/>
      </c>
      <c r="BB47" s="40" t="str">
        <f t="shared" si="15"/>
        <v/>
      </c>
      <c r="BC47" s="40" t="str">
        <f t="shared" si="16"/>
        <v/>
      </c>
    </row>
    <row r="48" spans="1:55" s="40" customFormat="1" x14ac:dyDescent="0.25">
      <c r="A48" s="36"/>
      <c r="B48" s="37" t="s">
        <v>14</v>
      </c>
      <c r="C48" s="37">
        <v>4</v>
      </c>
      <c r="D48" s="38">
        <v>41186</v>
      </c>
      <c r="E48" s="37" t="s">
        <v>23</v>
      </c>
      <c r="F48" s="38">
        <v>41269</v>
      </c>
      <c r="G48" s="38">
        <v>41271</v>
      </c>
      <c r="H48" s="39">
        <v>0.6</v>
      </c>
      <c r="I48" s="39">
        <v>0.75</v>
      </c>
      <c r="J48" s="39">
        <v>0.8</v>
      </c>
      <c r="K48" s="39">
        <v>0.7</v>
      </c>
      <c r="L48" s="37">
        <v>0.69</v>
      </c>
      <c r="M48" s="37" t="s">
        <v>13</v>
      </c>
      <c r="N48" s="37">
        <v>1</v>
      </c>
      <c r="P48" s="36" t="str">
        <f t="shared" si="0"/>
        <v/>
      </c>
      <c r="R48" s="39"/>
      <c r="S48" s="39"/>
      <c r="T48" s="39"/>
      <c r="U48" s="39"/>
      <c r="V48" s="39"/>
      <c r="X48" s="36" t="str">
        <f t="shared" si="6"/>
        <v/>
      </c>
      <c r="AA48" s="39"/>
      <c r="AB48" s="39"/>
      <c r="AC48" s="39"/>
      <c r="AD48" s="39"/>
      <c r="AE48" s="39"/>
      <c r="AG48" s="98"/>
      <c r="AH48" s="98"/>
      <c r="AI48" s="36"/>
      <c r="AK48" s="98"/>
      <c r="AL48" s="98"/>
      <c r="AM48" s="36"/>
      <c r="AP48" s="39"/>
      <c r="AS48" s="98"/>
      <c r="AT48" s="98"/>
      <c r="AU48" s="36"/>
      <c r="AW48" s="98"/>
      <c r="AX48" s="36" t="str">
        <f t="shared" si="5"/>
        <v/>
      </c>
      <c r="AZ48" s="36"/>
      <c r="BA48" s="36" t="str">
        <f t="shared" si="14"/>
        <v/>
      </c>
      <c r="BB48" s="40" t="str">
        <f t="shared" si="15"/>
        <v/>
      </c>
      <c r="BC48" s="40" t="str">
        <f t="shared" si="16"/>
        <v/>
      </c>
    </row>
    <row r="49" spans="1:55" s="40" customFormat="1" x14ac:dyDescent="0.25">
      <c r="A49" s="36"/>
      <c r="B49" s="37" t="s">
        <v>15</v>
      </c>
      <c r="C49" s="37">
        <v>4</v>
      </c>
      <c r="D49" s="38">
        <v>41186</v>
      </c>
      <c r="E49" s="37" t="s">
        <v>23</v>
      </c>
      <c r="F49" s="38">
        <v>41269</v>
      </c>
      <c r="G49" s="38">
        <v>41281</v>
      </c>
      <c r="H49" s="39">
        <v>0.5</v>
      </c>
      <c r="I49" s="39">
        <v>0.8</v>
      </c>
      <c r="J49" s="39">
        <v>0.9</v>
      </c>
      <c r="K49" s="39">
        <v>0.9</v>
      </c>
      <c r="L49" s="37">
        <v>0.62</v>
      </c>
      <c r="M49" s="37" t="s">
        <v>13</v>
      </c>
      <c r="N49" s="37">
        <v>1</v>
      </c>
      <c r="P49" s="36" t="str">
        <f t="shared" si="0"/>
        <v/>
      </c>
      <c r="R49" s="39"/>
      <c r="S49" s="39"/>
      <c r="T49" s="39"/>
      <c r="U49" s="39"/>
      <c r="V49" s="39"/>
      <c r="X49" s="36" t="str">
        <f t="shared" si="6"/>
        <v/>
      </c>
      <c r="AA49" s="39"/>
      <c r="AB49" s="39"/>
      <c r="AC49" s="39"/>
      <c r="AD49" s="39"/>
      <c r="AE49" s="39"/>
      <c r="AG49" s="98"/>
      <c r="AH49" s="98"/>
      <c r="AI49" s="36"/>
      <c r="AK49" s="98"/>
      <c r="AL49" s="98"/>
      <c r="AM49" s="36"/>
      <c r="AP49" s="39"/>
      <c r="AS49" s="98"/>
      <c r="AT49" s="98"/>
      <c r="AU49" s="36"/>
      <c r="AW49" s="98"/>
      <c r="AX49" s="36" t="str">
        <f t="shared" si="5"/>
        <v/>
      </c>
      <c r="AZ49" s="36"/>
      <c r="BA49" s="36" t="str">
        <f t="shared" si="14"/>
        <v/>
      </c>
      <c r="BB49" s="40" t="str">
        <f t="shared" si="15"/>
        <v/>
      </c>
      <c r="BC49" s="40" t="str">
        <f t="shared" si="16"/>
        <v/>
      </c>
    </row>
    <row r="50" spans="1:55" x14ac:dyDescent="0.25">
      <c r="B50" s="3" t="s">
        <v>12</v>
      </c>
      <c r="C50" s="3">
        <v>4</v>
      </c>
      <c r="D50" s="4">
        <v>41186</v>
      </c>
      <c r="E50" s="3" t="s">
        <v>24</v>
      </c>
      <c r="F50" s="4">
        <v>41269</v>
      </c>
      <c r="G50" s="4">
        <v>41269</v>
      </c>
      <c r="H50" s="5">
        <v>0.5</v>
      </c>
      <c r="I50" s="5">
        <v>0.1</v>
      </c>
      <c r="J50" s="5">
        <v>0.1</v>
      </c>
      <c r="K50" s="5">
        <v>0.1</v>
      </c>
      <c r="L50" s="3">
        <v>0.18</v>
      </c>
      <c r="M50" s="3" t="s">
        <v>16</v>
      </c>
      <c r="N50" s="3">
        <v>1</v>
      </c>
      <c r="P50" s="1" t="str">
        <f t="shared" si="0"/>
        <v/>
      </c>
      <c r="R50" s="5"/>
      <c r="S50" s="5"/>
      <c r="T50" s="5"/>
      <c r="U50" s="5"/>
      <c r="V50" s="5"/>
      <c r="X50" s="1" t="str">
        <f t="shared" si="6"/>
        <v/>
      </c>
      <c r="AA50" s="5">
        <v>0.45</v>
      </c>
      <c r="AB50" s="5">
        <v>0.16666666666666666</v>
      </c>
      <c r="AC50" s="5">
        <v>0.15</v>
      </c>
      <c r="AD50" s="5">
        <v>0.18333333333333335</v>
      </c>
      <c r="AE50" s="5">
        <v>0.21</v>
      </c>
      <c r="AG50" s="95">
        <f>IF(H50="","",H50-AB50)</f>
        <v>0.33333333333333337</v>
      </c>
      <c r="AH50" s="95">
        <f>IF(I50="","",I50-AB50)</f>
        <v>-6.6666666666666652E-2</v>
      </c>
      <c r="AI50" s="1" t="str">
        <f t="shared" si="7"/>
        <v>different</v>
      </c>
      <c r="AK50" s="95">
        <f>IF(H50="","",H50-AC50)</f>
        <v>0.35</v>
      </c>
      <c r="AL50" s="95">
        <f t="shared" si="8"/>
        <v>-4.9999999999999989E-2</v>
      </c>
      <c r="AM50" s="1" t="str">
        <f t="shared" si="9"/>
        <v>different</v>
      </c>
      <c r="AP50" s="5">
        <f>MAX(I50:I52)-MIN(I50:I52)</f>
        <v>0.1</v>
      </c>
      <c r="AS50" s="95">
        <f t="shared" si="10"/>
        <v>0.4</v>
      </c>
      <c r="AT50" s="95">
        <f t="shared" si="11"/>
        <v>0.4</v>
      </c>
      <c r="AU50" s="1" t="str">
        <f t="shared" si="12"/>
        <v>same</v>
      </c>
      <c r="AW50" s="95">
        <f>IF(H50="","",H50-J50)</f>
        <v>0.4</v>
      </c>
      <c r="AX50" s="1" t="str">
        <f t="shared" si="5"/>
        <v>same</v>
      </c>
      <c r="AZ50" s="1">
        <f t="shared" si="13"/>
        <v>1</v>
      </c>
      <c r="BA50" s="1" t="str">
        <f t="shared" si="14"/>
        <v>less</v>
      </c>
      <c r="BB50" s="2" t="str">
        <f t="shared" si="15"/>
        <v>less</v>
      </c>
      <c r="BC50" s="2" t="str">
        <f t="shared" si="16"/>
        <v/>
      </c>
    </row>
    <row r="51" spans="1:55" x14ac:dyDescent="0.25">
      <c r="B51" s="3" t="s">
        <v>14</v>
      </c>
      <c r="C51" s="3">
        <v>4</v>
      </c>
      <c r="D51" s="4">
        <v>41186</v>
      </c>
      <c r="E51" s="3" t="s">
        <v>24</v>
      </c>
      <c r="F51" s="4">
        <v>41269</v>
      </c>
      <c r="G51" s="4">
        <v>41271</v>
      </c>
      <c r="H51" s="5">
        <v>0.35</v>
      </c>
      <c r="I51" s="5">
        <v>0.2</v>
      </c>
      <c r="J51" s="5">
        <v>0.15</v>
      </c>
      <c r="K51" s="5">
        <v>0.25</v>
      </c>
      <c r="L51" s="3">
        <v>0.19</v>
      </c>
      <c r="M51" s="3" t="s">
        <v>16</v>
      </c>
      <c r="N51" s="3">
        <v>1</v>
      </c>
      <c r="P51" s="1" t="str">
        <f t="shared" si="0"/>
        <v/>
      </c>
      <c r="R51" s="5"/>
      <c r="S51" s="5"/>
      <c r="T51" s="5"/>
      <c r="U51" s="5"/>
      <c r="V51" s="5"/>
      <c r="X51" s="1" t="str">
        <f t="shared" si="6"/>
        <v/>
      </c>
      <c r="AA51" s="5">
        <v>0.45</v>
      </c>
      <c r="AB51" s="5">
        <v>0.16666666666666666</v>
      </c>
      <c r="AC51" s="5">
        <v>0.15</v>
      </c>
      <c r="AD51" s="5">
        <v>0.18333333333333335</v>
      </c>
      <c r="AE51" s="5">
        <v>0.21</v>
      </c>
      <c r="AG51" s="95">
        <f>IF(H51="","",H51-AB51)</f>
        <v>0.18333333333333332</v>
      </c>
      <c r="AH51" s="95">
        <f>IF(I51="","",I51-AB51)</f>
        <v>3.3333333333333354E-2</v>
      </c>
      <c r="AI51" s="1" t="str">
        <f t="shared" si="7"/>
        <v>same</v>
      </c>
      <c r="AK51" s="95">
        <f>IF(H51="","",H51-AC51)</f>
        <v>0.19999999999999998</v>
      </c>
      <c r="AL51" s="95">
        <f t="shared" si="8"/>
        <v>0</v>
      </c>
      <c r="AM51" s="1" t="str">
        <f t="shared" si="9"/>
        <v>n/a</v>
      </c>
      <c r="AP51" s="5"/>
      <c r="AS51" s="95">
        <f t="shared" si="10"/>
        <v>9.9999999999999978E-2</v>
      </c>
      <c r="AT51" s="95">
        <f t="shared" si="11"/>
        <v>0.14999999999999997</v>
      </c>
      <c r="AU51" s="1" t="str">
        <f t="shared" si="12"/>
        <v>same</v>
      </c>
      <c r="AW51" s="95">
        <f>IF(H51="","",H51-J51)</f>
        <v>0.19999999999999998</v>
      </c>
      <c r="AX51" s="1" t="str">
        <f t="shared" si="5"/>
        <v>same</v>
      </c>
      <c r="AZ51" s="1">
        <f t="shared" si="13"/>
        <v>1</v>
      </c>
      <c r="BA51" s="1" t="str">
        <f t="shared" si="14"/>
        <v>less</v>
      </c>
      <c r="BB51" s="2" t="str">
        <f t="shared" si="15"/>
        <v>less</v>
      </c>
      <c r="BC51" s="2" t="str">
        <f t="shared" si="16"/>
        <v/>
      </c>
    </row>
    <row r="52" spans="1:55" x14ac:dyDescent="0.25">
      <c r="B52" s="3" t="s">
        <v>15</v>
      </c>
      <c r="C52" s="3">
        <v>4</v>
      </c>
      <c r="D52" s="4">
        <v>41186</v>
      </c>
      <c r="E52" s="3" t="s">
        <v>24</v>
      </c>
      <c r="F52" s="4">
        <v>41269</v>
      </c>
      <c r="G52" s="4">
        <v>41281</v>
      </c>
      <c r="H52" s="5">
        <v>0.5</v>
      </c>
      <c r="I52" s="5">
        <v>0.2</v>
      </c>
      <c r="J52" s="5">
        <v>0.2</v>
      </c>
      <c r="K52" s="5">
        <v>0.2</v>
      </c>
      <c r="L52" s="3">
        <v>0.26</v>
      </c>
      <c r="M52" s="3" t="s">
        <v>16</v>
      </c>
      <c r="N52" s="3">
        <v>1</v>
      </c>
      <c r="P52" s="1">
        <f t="shared" si="0"/>
        <v>83</v>
      </c>
      <c r="R52" s="5">
        <f>AVERAGE(H50:H52)</f>
        <v>0.45</v>
      </c>
      <c r="S52" s="5">
        <f>AVERAGE(I50:I52)</f>
        <v>0.16666666666666666</v>
      </c>
      <c r="T52" s="5">
        <f t="shared" ref="T52:V52" si="35">AVERAGE(J50:J52)</f>
        <v>0.15</v>
      </c>
      <c r="U52" s="5">
        <f t="shared" si="35"/>
        <v>0.18333333333333335</v>
      </c>
      <c r="V52" s="5">
        <f t="shared" si="35"/>
        <v>0.21</v>
      </c>
      <c r="X52" s="1">
        <f t="shared" si="6"/>
        <v>1</v>
      </c>
      <c r="AA52" s="5">
        <v>0.45</v>
      </c>
      <c r="AB52" s="5">
        <v>0.16666666666666666</v>
      </c>
      <c r="AC52" s="5">
        <v>0.15</v>
      </c>
      <c r="AD52" s="5">
        <v>0.18333333333333335</v>
      </c>
      <c r="AE52" s="5">
        <v>0.21</v>
      </c>
      <c r="AG52" s="95">
        <f>IF(H52="","",H52-AB52)</f>
        <v>0.33333333333333337</v>
      </c>
      <c r="AH52" s="95">
        <f>IF(I52="","",I52-AB52)</f>
        <v>3.3333333333333354E-2</v>
      </c>
      <c r="AI52" s="1" t="str">
        <f t="shared" si="7"/>
        <v>same</v>
      </c>
      <c r="AK52" s="95">
        <f>IF(H52="","",H52-AC52)</f>
        <v>0.35</v>
      </c>
      <c r="AL52" s="95">
        <f t="shared" si="8"/>
        <v>5.0000000000000017E-2</v>
      </c>
      <c r="AM52" s="1" t="str">
        <f t="shared" si="9"/>
        <v>same</v>
      </c>
      <c r="AP52" s="5"/>
      <c r="AS52" s="95">
        <f t="shared" si="10"/>
        <v>0.3</v>
      </c>
      <c r="AT52" s="95">
        <f t="shared" si="11"/>
        <v>0.3</v>
      </c>
      <c r="AU52" s="1" t="str">
        <f t="shared" si="12"/>
        <v>same</v>
      </c>
      <c r="AW52" s="95">
        <f>IF(H52="","",H52-J52)</f>
        <v>0.3</v>
      </c>
      <c r="AX52" s="1" t="str">
        <f t="shared" si="5"/>
        <v>same</v>
      </c>
      <c r="AZ52" s="1">
        <f t="shared" si="13"/>
        <v>1</v>
      </c>
      <c r="BA52" s="1" t="str">
        <f t="shared" si="14"/>
        <v>less</v>
      </c>
      <c r="BB52" s="2" t="str">
        <f t="shared" si="15"/>
        <v>less</v>
      </c>
      <c r="BC52" s="2" t="str">
        <f t="shared" si="16"/>
        <v/>
      </c>
    </row>
    <row r="53" spans="1:55" s="40" customFormat="1" x14ac:dyDescent="0.25">
      <c r="A53" s="36"/>
      <c r="B53" s="37" t="s">
        <v>12</v>
      </c>
      <c r="C53" s="37">
        <v>4</v>
      </c>
      <c r="D53" s="38">
        <v>41186</v>
      </c>
      <c r="E53" s="37" t="s">
        <v>25</v>
      </c>
      <c r="F53" s="38">
        <v>41269</v>
      </c>
      <c r="G53" s="38">
        <v>41269</v>
      </c>
      <c r="H53" s="39">
        <v>0.1</v>
      </c>
      <c r="I53" s="39">
        <v>0.1</v>
      </c>
      <c r="J53" s="39">
        <v>0.1</v>
      </c>
      <c r="K53" s="39">
        <v>0.1</v>
      </c>
      <c r="L53" s="37">
        <v>0.13</v>
      </c>
      <c r="M53" s="37" t="s">
        <v>13</v>
      </c>
      <c r="N53" s="37">
        <v>1</v>
      </c>
      <c r="P53" s="36" t="str">
        <f t="shared" si="0"/>
        <v/>
      </c>
      <c r="R53" s="39"/>
      <c r="S53" s="39"/>
      <c r="T53" s="39"/>
      <c r="U53" s="39"/>
      <c r="V53" s="39"/>
      <c r="X53" s="36" t="str">
        <f t="shared" si="6"/>
        <v/>
      </c>
      <c r="AA53" s="39"/>
      <c r="AB53" s="39"/>
      <c r="AC53" s="39"/>
      <c r="AD53" s="39"/>
      <c r="AE53" s="39"/>
      <c r="AG53" s="98"/>
      <c r="AH53" s="98"/>
      <c r="AI53" s="36"/>
      <c r="AK53" s="98"/>
      <c r="AL53" s="98"/>
      <c r="AM53" s="36"/>
      <c r="AP53" s="39"/>
      <c r="AS53" s="98"/>
      <c r="AT53" s="98"/>
      <c r="AU53" s="36"/>
      <c r="AW53" s="98"/>
      <c r="AX53" s="36" t="str">
        <f t="shared" si="5"/>
        <v/>
      </c>
      <c r="AZ53" s="36"/>
      <c r="BA53" s="36" t="str">
        <f t="shared" si="14"/>
        <v/>
      </c>
      <c r="BB53" s="40" t="str">
        <f t="shared" si="15"/>
        <v/>
      </c>
      <c r="BC53" s="40" t="str">
        <f t="shared" si="16"/>
        <v/>
      </c>
    </row>
    <row r="54" spans="1:55" s="40" customFormat="1" x14ac:dyDescent="0.25">
      <c r="A54" s="36"/>
      <c r="B54" s="37" t="s">
        <v>14</v>
      </c>
      <c r="C54" s="37">
        <v>4</v>
      </c>
      <c r="D54" s="38">
        <v>41186</v>
      </c>
      <c r="E54" s="37" t="s">
        <v>25</v>
      </c>
      <c r="F54" s="38">
        <v>41269</v>
      </c>
      <c r="G54" s="38">
        <v>41271</v>
      </c>
      <c r="H54" s="39">
        <v>0.05</v>
      </c>
      <c r="I54" s="39">
        <v>0.05</v>
      </c>
      <c r="J54" s="39">
        <v>0.05</v>
      </c>
      <c r="K54" s="39">
        <v>0.05</v>
      </c>
      <c r="L54" s="37">
        <v>0.13</v>
      </c>
      <c r="M54" s="37" t="s">
        <v>13</v>
      </c>
      <c r="N54" s="37">
        <v>1</v>
      </c>
      <c r="P54" s="36" t="str">
        <f t="shared" si="0"/>
        <v/>
      </c>
      <c r="R54" s="39"/>
      <c r="S54" s="39"/>
      <c r="T54" s="39"/>
      <c r="U54" s="39"/>
      <c r="V54" s="39"/>
      <c r="X54" s="36" t="str">
        <f t="shared" si="6"/>
        <v/>
      </c>
      <c r="AA54" s="39"/>
      <c r="AB54" s="39"/>
      <c r="AC54" s="39"/>
      <c r="AD54" s="39"/>
      <c r="AE54" s="39"/>
      <c r="AG54" s="98"/>
      <c r="AH54" s="98"/>
      <c r="AI54" s="36"/>
      <c r="AK54" s="98"/>
      <c r="AL54" s="98"/>
      <c r="AM54" s="36"/>
      <c r="AP54" s="39"/>
      <c r="AS54" s="98"/>
      <c r="AT54" s="98"/>
      <c r="AU54" s="36"/>
      <c r="AW54" s="98"/>
      <c r="AX54" s="36" t="str">
        <f t="shared" si="5"/>
        <v/>
      </c>
      <c r="AZ54" s="36"/>
      <c r="BA54" s="36" t="str">
        <f t="shared" si="14"/>
        <v/>
      </c>
      <c r="BB54" s="40" t="str">
        <f t="shared" si="15"/>
        <v/>
      </c>
      <c r="BC54" s="40" t="str">
        <f t="shared" si="16"/>
        <v/>
      </c>
    </row>
    <row r="55" spans="1:55" s="45" customFormat="1" ht="15.75" thickBot="1" x14ac:dyDescent="0.3">
      <c r="A55" s="41"/>
      <c r="B55" s="42" t="s">
        <v>15</v>
      </c>
      <c r="C55" s="42">
        <v>4</v>
      </c>
      <c r="D55" s="43">
        <v>41186</v>
      </c>
      <c r="E55" s="42" t="s">
        <v>25</v>
      </c>
      <c r="F55" s="43">
        <v>41269</v>
      </c>
      <c r="G55" s="43">
        <v>41281</v>
      </c>
      <c r="H55" s="44">
        <v>0.1</v>
      </c>
      <c r="I55" s="44">
        <v>0.05</v>
      </c>
      <c r="J55" s="44">
        <v>0.05</v>
      </c>
      <c r="K55" s="44">
        <v>0.05</v>
      </c>
      <c r="L55" s="42">
        <v>0.13</v>
      </c>
      <c r="M55" s="42" t="s">
        <v>13</v>
      </c>
      <c r="N55" s="42">
        <v>1</v>
      </c>
      <c r="P55" s="41" t="str">
        <f t="shared" si="0"/>
        <v/>
      </c>
      <c r="R55" s="44"/>
      <c r="S55" s="44"/>
      <c r="T55" s="44"/>
      <c r="U55" s="44"/>
      <c r="V55" s="44"/>
      <c r="X55" s="41" t="str">
        <f t="shared" si="6"/>
        <v/>
      </c>
      <c r="AA55" s="44"/>
      <c r="AB55" s="44"/>
      <c r="AC55" s="44"/>
      <c r="AD55" s="44"/>
      <c r="AE55" s="44"/>
      <c r="AG55" s="99"/>
      <c r="AH55" s="99"/>
      <c r="AI55" s="41"/>
      <c r="AK55" s="99"/>
      <c r="AL55" s="99"/>
      <c r="AM55" s="41"/>
      <c r="AP55" s="44"/>
      <c r="AS55" s="99"/>
      <c r="AT55" s="99"/>
      <c r="AU55" s="41"/>
      <c r="AW55" s="99"/>
      <c r="AX55" s="41" t="str">
        <f t="shared" si="5"/>
        <v/>
      </c>
      <c r="AZ55" s="41"/>
      <c r="BA55" s="41" t="str">
        <f t="shared" si="14"/>
        <v/>
      </c>
      <c r="BB55" s="45" t="str">
        <f t="shared" si="15"/>
        <v/>
      </c>
      <c r="BC55" s="45" t="str">
        <f t="shared" si="16"/>
        <v/>
      </c>
    </row>
    <row r="56" spans="1:55" x14ac:dyDescent="0.25">
      <c r="A56" s="1">
        <v>16</v>
      </c>
      <c r="B56" s="3" t="s">
        <v>12</v>
      </c>
      <c r="C56" s="3">
        <v>5</v>
      </c>
      <c r="D56" s="4">
        <v>41248</v>
      </c>
      <c r="E56" s="3">
        <v>1</v>
      </c>
      <c r="F56" s="4">
        <v>41304</v>
      </c>
      <c r="G56" s="4">
        <v>41323</v>
      </c>
      <c r="H56" s="5">
        <v>0.2</v>
      </c>
      <c r="I56" s="5">
        <v>0.1</v>
      </c>
      <c r="J56" s="5">
        <v>0.1</v>
      </c>
      <c r="K56" s="5">
        <v>0.1</v>
      </c>
      <c r="L56" s="3">
        <v>0.6</v>
      </c>
      <c r="M56" s="3" t="s">
        <v>13</v>
      </c>
      <c r="N56" s="3">
        <v>1</v>
      </c>
      <c r="P56" s="1" t="str">
        <f t="shared" si="0"/>
        <v/>
      </c>
      <c r="R56" s="5"/>
      <c r="S56" s="5"/>
      <c r="T56" s="5"/>
      <c r="U56" s="5"/>
      <c r="V56" s="5"/>
      <c r="X56" s="1" t="str">
        <f t="shared" si="6"/>
        <v/>
      </c>
      <c r="AA56" s="5">
        <v>0.47499999999999998</v>
      </c>
      <c r="AB56" s="5">
        <v>0.39999999999999997</v>
      </c>
      <c r="AC56" s="5">
        <v>0.45</v>
      </c>
      <c r="AD56" s="5">
        <v>0.45</v>
      </c>
      <c r="AE56" s="5">
        <v>0.6</v>
      </c>
      <c r="AG56" s="95">
        <f t="shared" ref="AG56:AG119" si="36">IF(H56="","",H56-AB56)</f>
        <v>-0.19999999999999996</v>
      </c>
      <c r="AH56" s="95">
        <f t="shared" ref="AH56:AH119" si="37">IF(I56="","",I56-AB56)</f>
        <v>-0.29999999999999993</v>
      </c>
      <c r="AI56" s="1" t="str">
        <f t="shared" si="7"/>
        <v>same</v>
      </c>
      <c r="AK56" s="95">
        <f t="shared" ref="AK56:AK119" si="38">IF(H56="","",H56-AC56)</f>
        <v>-0.25</v>
      </c>
      <c r="AL56" s="95">
        <f t="shared" si="8"/>
        <v>-0.35</v>
      </c>
      <c r="AM56" s="1" t="str">
        <f t="shared" si="9"/>
        <v>same</v>
      </c>
      <c r="AP56" s="5">
        <f>MAX(I56:I57)-MIN(I56:I57)</f>
        <v>0.6</v>
      </c>
      <c r="AS56" s="95">
        <f t="shared" si="10"/>
        <v>0.1</v>
      </c>
      <c r="AT56" s="95">
        <f t="shared" si="11"/>
        <v>0.1</v>
      </c>
      <c r="AU56" s="1" t="str">
        <f t="shared" si="12"/>
        <v>same</v>
      </c>
      <c r="AW56" s="95">
        <f t="shared" ref="AW56:AW68" si="39">IF(H56="","",H56-J56)</f>
        <v>0.1</v>
      </c>
      <c r="AX56" s="1" t="str">
        <f t="shared" si="5"/>
        <v>same</v>
      </c>
      <c r="AZ56" s="1">
        <f t="shared" si="13"/>
        <v>0</v>
      </c>
      <c r="BA56" s="1" t="str">
        <f t="shared" si="14"/>
        <v>more</v>
      </c>
      <c r="BB56" s="2" t="str">
        <f t="shared" si="15"/>
        <v>more</v>
      </c>
      <c r="BC56" s="2" t="str">
        <f t="shared" si="16"/>
        <v/>
      </c>
    </row>
    <row r="57" spans="1:55" s="21" customFormat="1" x14ac:dyDescent="0.25">
      <c r="A57" s="16"/>
      <c r="B57" s="17" t="s">
        <v>14</v>
      </c>
      <c r="C57" s="17">
        <v>5</v>
      </c>
      <c r="D57" s="19">
        <v>41248</v>
      </c>
      <c r="E57" s="17">
        <v>1</v>
      </c>
      <c r="F57" s="19">
        <v>41304</v>
      </c>
      <c r="G57" s="19">
        <v>41319</v>
      </c>
      <c r="H57" s="20">
        <v>0.75</v>
      </c>
      <c r="I57" s="20">
        <v>0.7</v>
      </c>
      <c r="J57" s="20">
        <v>0.8</v>
      </c>
      <c r="K57" s="20">
        <v>0.8</v>
      </c>
      <c r="L57" s="17">
        <v>0.6</v>
      </c>
      <c r="M57" s="17" t="s">
        <v>13</v>
      </c>
      <c r="N57" s="17">
        <v>1</v>
      </c>
      <c r="P57" s="16">
        <f t="shared" si="0"/>
        <v>56</v>
      </c>
      <c r="R57" s="20">
        <f>AVERAGE(H56:H57)</f>
        <v>0.47499999999999998</v>
      </c>
      <c r="S57" s="20">
        <f>AVERAGE(I56:I57)</f>
        <v>0.39999999999999997</v>
      </c>
      <c r="T57" s="20">
        <f t="shared" ref="T57:V57" si="40">AVERAGE(J56:J57)</f>
        <v>0.45</v>
      </c>
      <c r="U57" s="20">
        <f t="shared" si="40"/>
        <v>0.45</v>
      </c>
      <c r="V57" s="20">
        <f t="shared" si="40"/>
        <v>0.6</v>
      </c>
      <c r="X57" s="16">
        <f t="shared" si="6"/>
        <v>0</v>
      </c>
      <c r="AA57" s="20">
        <v>0.47499999999999998</v>
      </c>
      <c r="AB57" s="20">
        <v>0.39999999999999997</v>
      </c>
      <c r="AC57" s="20">
        <v>0.45</v>
      </c>
      <c r="AD57" s="20">
        <v>0.45</v>
      </c>
      <c r="AE57" s="20">
        <v>0.6</v>
      </c>
      <c r="AG57" s="96">
        <f t="shared" si="36"/>
        <v>0.35000000000000003</v>
      </c>
      <c r="AH57" s="96">
        <f t="shared" si="37"/>
        <v>0.3</v>
      </c>
      <c r="AI57" s="16" t="str">
        <f t="shared" si="7"/>
        <v>same</v>
      </c>
      <c r="AK57" s="96">
        <f t="shared" si="38"/>
        <v>0.3</v>
      </c>
      <c r="AL57" s="96">
        <f t="shared" si="8"/>
        <v>0.35000000000000003</v>
      </c>
      <c r="AM57" s="16" t="str">
        <f t="shared" si="9"/>
        <v>same</v>
      </c>
      <c r="AP57" s="20"/>
      <c r="AS57" s="96">
        <f t="shared" si="10"/>
        <v>-5.0000000000000044E-2</v>
      </c>
      <c r="AT57" s="96">
        <f t="shared" si="11"/>
        <v>5.0000000000000044E-2</v>
      </c>
      <c r="AU57" s="16" t="str">
        <f t="shared" si="12"/>
        <v>different</v>
      </c>
      <c r="AW57" s="96">
        <f t="shared" si="39"/>
        <v>-5.0000000000000044E-2</v>
      </c>
      <c r="AX57" s="16" t="str">
        <f t="shared" si="5"/>
        <v>same</v>
      </c>
      <c r="AZ57" s="16">
        <f t="shared" si="13"/>
        <v>0</v>
      </c>
      <c r="BA57" s="16" t="str">
        <f t="shared" si="14"/>
        <v>less</v>
      </c>
      <c r="BB57" s="21" t="str">
        <f t="shared" si="15"/>
        <v/>
      </c>
      <c r="BC57" s="21" t="str">
        <f t="shared" si="16"/>
        <v>less</v>
      </c>
    </row>
    <row r="58" spans="1:55" x14ac:dyDescent="0.25">
      <c r="A58" s="1">
        <v>17</v>
      </c>
      <c r="B58" s="3" t="s">
        <v>12</v>
      </c>
      <c r="C58" s="3">
        <v>5</v>
      </c>
      <c r="D58" s="4">
        <v>41248</v>
      </c>
      <c r="E58" s="3">
        <v>3</v>
      </c>
      <c r="F58" s="4">
        <v>41304</v>
      </c>
      <c r="G58" s="4">
        <v>41323</v>
      </c>
      <c r="H58" s="5">
        <v>0.9</v>
      </c>
      <c r="I58" s="5">
        <v>0.95</v>
      </c>
      <c r="J58" s="5">
        <v>0.95</v>
      </c>
      <c r="K58" s="5">
        <v>0.95</v>
      </c>
      <c r="L58" s="3">
        <v>0.82</v>
      </c>
      <c r="M58" s="3" t="s">
        <v>16</v>
      </c>
      <c r="N58" s="3">
        <v>1</v>
      </c>
      <c r="P58" s="1" t="str">
        <f t="shared" si="0"/>
        <v/>
      </c>
      <c r="R58" s="5"/>
      <c r="S58" s="5"/>
      <c r="T58" s="5"/>
      <c r="U58" s="5"/>
      <c r="V58" s="5"/>
      <c r="X58" s="1" t="str">
        <f t="shared" si="6"/>
        <v/>
      </c>
      <c r="AA58" s="5">
        <v>0.92500000000000004</v>
      </c>
      <c r="AB58" s="5">
        <v>0.95</v>
      </c>
      <c r="AC58" s="5">
        <v>0.95</v>
      </c>
      <c r="AD58" s="5">
        <v>0.95</v>
      </c>
      <c r="AE58" s="5">
        <v>0.82</v>
      </c>
      <c r="AG58" s="95">
        <f t="shared" si="36"/>
        <v>-4.9999999999999933E-2</v>
      </c>
      <c r="AH58" s="95">
        <f t="shared" si="37"/>
        <v>0</v>
      </c>
      <c r="AI58" s="1" t="str">
        <f t="shared" si="7"/>
        <v>n/a</v>
      </c>
      <c r="AK58" s="95">
        <f t="shared" si="38"/>
        <v>-4.9999999999999933E-2</v>
      </c>
      <c r="AL58" s="95">
        <f t="shared" si="8"/>
        <v>0</v>
      </c>
      <c r="AM58" s="1" t="str">
        <f t="shared" si="9"/>
        <v>n/a</v>
      </c>
      <c r="AP58" s="5">
        <f>MAX(I58:I59)-MIN(I58:I59)</f>
        <v>0</v>
      </c>
      <c r="AS58" s="95">
        <f t="shared" si="10"/>
        <v>-4.9999999999999933E-2</v>
      </c>
      <c r="AT58" s="95">
        <f t="shared" si="11"/>
        <v>-4.9999999999999933E-2</v>
      </c>
      <c r="AU58" s="1" t="str">
        <f t="shared" si="12"/>
        <v>same</v>
      </c>
      <c r="AW58" s="95">
        <f t="shared" si="39"/>
        <v>-4.9999999999999933E-2</v>
      </c>
      <c r="AX58" s="1" t="str">
        <f t="shared" si="5"/>
        <v>same</v>
      </c>
      <c r="AZ58" s="1">
        <f t="shared" si="13"/>
        <v>1</v>
      </c>
      <c r="BA58" s="1" t="str">
        <f t="shared" si="14"/>
        <v>more</v>
      </c>
      <c r="BB58" s="2" t="str">
        <f t="shared" si="15"/>
        <v>more</v>
      </c>
      <c r="BC58" s="2" t="str">
        <f t="shared" si="16"/>
        <v/>
      </c>
    </row>
    <row r="59" spans="1:55" s="14" customFormat="1" ht="15.75" thickBot="1" x14ac:dyDescent="0.3">
      <c r="A59" s="9"/>
      <c r="B59" s="10" t="s">
        <v>14</v>
      </c>
      <c r="C59" s="10">
        <v>5</v>
      </c>
      <c r="D59" s="12">
        <v>41248</v>
      </c>
      <c r="E59" s="10">
        <v>3</v>
      </c>
      <c r="F59" s="12">
        <v>41304</v>
      </c>
      <c r="G59" s="12">
        <v>41319</v>
      </c>
      <c r="H59" s="13">
        <v>0.95</v>
      </c>
      <c r="I59" s="13">
        <v>0.95</v>
      </c>
      <c r="J59" s="13">
        <v>0.95</v>
      </c>
      <c r="K59" s="13">
        <v>0.95</v>
      </c>
      <c r="L59" s="10">
        <v>0.82</v>
      </c>
      <c r="M59" s="10" t="s">
        <v>16</v>
      </c>
      <c r="N59" s="10">
        <v>1</v>
      </c>
      <c r="P59" s="9">
        <f t="shared" si="0"/>
        <v>56</v>
      </c>
      <c r="R59" s="13">
        <f>AVERAGE(H58:H59)</f>
        <v>0.92500000000000004</v>
      </c>
      <c r="S59" s="13">
        <f>AVERAGE(I58:I59)</f>
        <v>0.95</v>
      </c>
      <c r="T59" s="13">
        <f t="shared" ref="T59:V59" si="41">AVERAGE(J58:J59)</f>
        <v>0.95</v>
      </c>
      <c r="U59" s="13">
        <f t="shared" si="41"/>
        <v>0.95</v>
      </c>
      <c r="V59" s="13">
        <f t="shared" si="41"/>
        <v>0.82</v>
      </c>
      <c r="X59" s="9">
        <f t="shared" si="6"/>
        <v>1</v>
      </c>
      <c r="AA59" s="13">
        <v>0.92500000000000004</v>
      </c>
      <c r="AB59" s="13">
        <v>0.95</v>
      </c>
      <c r="AC59" s="13">
        <v>0.95</v>
      </c>
      <c r="AD59" s="13">
        <v>0.95</v>
      </c>
      <c r="AE59" s="13">
        <v>0.82</v>
      </c>
      <c r="AG59" s="97">
        <f t="shared" si="36"/>
        <v>0</v>
      </c>
      <c r="AH59" s="97">
        <f t="shared" si="37"/>
        <v>0</v>
      </c>
      <c r="AI59" s="9" t="str">
        <f t="shared" si="7"/>
        <v>n/a</v>
      </c>
      <c r="AK59" s="97">
        <f t="shared" si="38"/>
        <v>0</v>
      </c>
      <c r="AL59" s="97">
        <f t="shared" si="8"/>
        <v>0</v>
      </c>
      <c r="AM59" s="9" t="str">
        <f t="shared" si="9"/>
        <v>n/a</v>
      </c>
      <c r="AP59" s="13"/>
      <c r="AS59" s="97">
        <f t="shared" si="10"/>
        <v>0</v>
      </c>
      <c r="AT59" s="97">
        <f t="shared" si="11"/>
        <v>0</v>
      </c>
      <c r="AU59" s="9" t="str">
        <f t="shared" si="12"/>
        <v>n/a</v>
      </c>
      <c r="AW59" s="97">
        <f t="shared" si="39"/>
        <v>0</v>
      </c>
      <c r="AX59" s="9" t="str">
        <f t="shared" si="5"/>
        <v>n/a</v>
      </c>
      <c r="AZ59" s="9">
        <f t="shared" si="13"/>
        <v>1</v>
      </c>
      <c r="BA59" s="9" t="str">
        <f t="shared" si="14"/>
        <v>n/a</v>
      </c>
      <c r="BB59" s="14" t="str">
        <f t="shared" si="15"/>
        <v/>
      </c>
      <c r="BC59" s="14" t="str">
        <f t="shared" si="16"/>
        <v/>
      </c>
    </row>
    <row r="60" spans="1:55" x14ac:dyDescent="0.25">
      <c r="A60" s="1">
        <v>18</v>
      </c>
      <c r="B60" s="3" t="s">
        <v>12</v>
      </c>
      <c r="C60" s="3">
        <v>6</v>
      </c>
      <c r="D60" s="4">
        <v>41292</v>
      </c>
      <c r="E60" s="3">
        <v>1</v>
      </c>
      <c r="F60" s="4">
        <v>41331</v>
      </c>
      <c r="G60" s="4">
        <v>41339</v>
      </c>
      <c r="H60" s="5">
        <v>0.05</v>
      </c>
      <c r="I60" s="5">
        <v>0.1</v>
      </c>
      <c r="J60" s="5">
        <v>0.05</v>
      </c>
      <c r="K60" s="5">
        <v>0.05</v>
      </c>
      <c r="L60" s="3">
        <v>0.21</v>
      </c>
      <c r="M60" s="3" t="s">
        <v>13</v>
      </c>
      <c r="N60" s="3">
        <v>1</v>
      </c>
      <c r="P60" s="1" t="str">
        <f t="shared" si="0"/>
        <v/>
      </c>
      <c r="R60" s="5"/>
      <c r="S60" s="5"/>
      <c r="T60" s="5"/>
      <c r="U60" s="5"/>
      <c r="V60" s="5"/>
      <c r="X60" s="1" t="str">
        <f t="shared" si="6"/>
        <v/>
      </c>
      <c r="AA60" s="5">
        <v>0.26666666666666666</v>
      </c>
      <c r="AB60" s="5">
        <v>0.45</v>
      </c>
      <c r="AC60" s="5">
        <v>0.40000000000000008</v>
      </c>
      <c r="AD60" s="5">
        <v>0.28333333333333338</v>
      </c>
      <c r="AE60" s="5">
        <v>0.25666666666666665</v>
      </c>
      <c r="AG60" s="95">
        <f t="shared" si="36"/>
        <v>-0.4</v>
      </c>
      <c r="AH60" s="95">
        <f t="shared" si="37"/>
        <v>-0.35</v>
      </c>
      <c r="AI60" s="1" t="str">
        <f t="shared" si="7"/>
        <v>same</v>
      </c>
      <c r="AK60" s="95">
        <f t="shared" si="38"/>
        <v>-0.35000000000000009</v>
      </c>
      <c r="AL60" s="95">
        <f t="shared" si="8"/>
        <v>-0.35000000000000009</v>
      </c>
      <c r="AM60" s="1" t="str">
        <f t="shared" si="9"/>
        <v>same</v>
      </c>
      <c r="AP60" s="5">
        <f>MAX(I60:I62)-MIN(I60:I62)</f>
        <v>0.65</v>
      </c>
      <c r="AS60" s="95">
        <f t="shared" si="10"/>
        <v>0</v>
      </c>
      <c r="AT60" s="95">
        <f t="shared" si="11"/>
        <v>-0.05</v>
      </c>
      <c r="AU60" s="1" t="str">
        <f t="shared" si="12"/>
        <v>n/a</v>
      </c>
      <c r="AW60" s="95">
        <f t="shared" si="39"/>
        <v>0</v>
      </c>
      <c r="AX60" s="1" t="str">
        <f t="shared" si="5"/>
        <v>n/a</v>
      </c>
      <c r="AZ60" s="1">
        <f t="shared" si="13"/>
        <v>0</v>
      </c>
      <c r="BA60" s="1" t="str">
        <f t="shared" si="14"/>
        <v>n/a</v>
      </c>
      <c r="BB60" s="2" t="str">
        <f t="shared" si="15"/>
        <v/>
      </c>
      <c r="BC60" s="2" t="str">
        <f t="shared" si="16"/>
        <v/>
      </c>
    </row>
    <row r="61" spans="1:55" x14ac:dyDescent="0.25">
      <c r="B61" s="3" t="s">
        <v>14</v>
      </c>
      <c r="C61" s="3">
        <v>6</v>
      </c>
      <c r="D61" s="4">
        <v>41292</v>
      </c>
      <c r="E61" s="3">
        <v>1</v>
      </c>
      <c r="F61" s="4">
        <v>41331</v>
      </c>
      <c r="G61" s="4">
        <v>41344</v>
      </c>
      <c r="H61" s="5">
        <v>0.25</v>
      </c>
      <c r="I61" s="5">
        <v>0.75</v>
      </c>
      <c r="J61" s="5">
        <v>0.65</v>
      </c>
      <c r="K61" s="5">
        <v>0.4</v>
      </c>
      <c r="L61" s="3">
        <v>0.28999999999999998</v>
      </c>
      <c r="M61" s="3" t="s">
        <v>13</v>
      </c>
      <c r="N61" s="3">
        <v>1</v>
      </c>
      <c r="P61" s="1" t="str">
        <f t="shared" si="0"/>
        <v/>
      </c>
      <c r="R61" s="5"/>
      <c r="S61" s="5"/>
      <c r="T61" s="5"/>
      <c r="U61" s="5"/>
      <c r="V61" s="5"/>
      <c r="X61" s="1" t="str">
        <f t="shared" si="6"/>
        <v/>
      </c>
      <c r="AA61" s="5">
        <v>0.26666666666666666</v>
      </c>
      <c r="AB61" s="5">
        <v>0.45</v>
      </c>
      <c r="AC61" s="5">
        <v>0.40000000000000008</v>
      </c>
      <c r="AD61" s="5">
        <v>0.28333333333333338</v>
      </c>
      <c r="AE61" s="5">
        <v>0.25666666666666665</v>
      </c>
      <c r="AG61" s="95">
        <f t="shared" si="36"/>
        <v>-0.2</v>
      </c>
      <c r="AH61" s="95">
        <f t="shared" si="37"/>
        <v>0.3</v>
      </c>
      <c r="AI61" s="1" t="str">
        <f t="shared" si="7"/>
        <v>different</v>
      </c>
      <c r="AK61" s="95">
        <f t="shared" si="38"/>
        <v>-0.15000000000000008</v>
      </c>
      <c r="AL61" s="95">
        <f t="shared" si="8"/>
        <v>0.24999999999999994</v>
      </c>
      <c r="AM61" s="1" t="str">
        <f t="shared" si="9"/>
        <v>different</v>
      </c>
      <c r="AP61" s="5"/>
      <c r="AS61" s="95">
        <f t="shared" si="10"/>
        <v>-0.15000000000000002</v>
      </c>
      <c r="AT61" s="95">
        <f t="shared" si="11"/>
        <v>-0.5</v>
      </c>
      <c r="AU61" s="1" t="str">
        <f t="shared" si="12"/>
        <v>same</v>
      </c>
      <c r="AW61" s="95">
        <f t="shared" si="39"/>
        <v>-0.4</v>
      </c>
      <c r="AX61" s="1" t="str">
        <f t="shared" si="5"/>
        <v>same</v>
      </c>
      <c r="AZ61" s="1">
        <f t="shared" si="13"/>
        <v>0</v>
      </c>
      <c r="BA61" s="1" t="str">
        <f t="shared" si="14"/>
        <v>less</v>
      </c>
      <c r="BB61" s="2" t="str">
        <f t="shared" si="15"/>
        <v>less</v>
      </c>
      <c r="BC61" s="2" t="str">
        <f t="shared" si="16"/>
        <v/>
      </c>
    </row>
    <row r="62" spans="1:55" s="21" customFormat="1" x14ac:dyDescent="0.25">
      <c r="A62" s="16"/>
      <c r="B62" s="17" t="s">
        <v>15</v>
      </c>
      <c r="C62" s="17">
        <v>6</v>
      </c>
      <c r="D62" s="19">
        <v>41292</v>
      </c>
      <c r="E62" s="17">
        <v>1</v>
      </c>
      <c r="F62" s="19">
        <v>41331</v>
      </c>
      <c r="G62" s="19">
        <v>41346</v>
      </c>
      <c r="H62" s="20">
        <v>0.5</v>
      </c>
      <c r="I62" s="20">
        <v>0.5</v>
      </c>
      <c r="J62" s="20">
        <v>0.5</v>
      </c>
      <c r="K62" s="20">
        <v>0.4</v>
      </c>
      <c r="L62" s="17">
        <v>0.27</v>
      </c>
      <c r="M62" s="17" t="s">
        <v>13</v>
      </c>
      <c r="N62" s="17">
        <v>1</v>
      </c>
      <c r="P62" s="16">
        <f t="shared" si="0"/>
        <v>39</v>
      </c>
      <c r="R62" s="20">
        <f>AVERAGE(H60:H62)</f>
        <v>0.26666666666666666</v>
      </c>
      <c r="S62" s="20">
        <f>AVERAGE(I60:I62)</f>
        <v>0.45</v>
      </c>
      <c r="T62" s="20">
        <f t="shared" ref="T62:V62" si="42">AVERAGE(J60:J62)</f>
        <v>0.40000000000000008</v>
      </c>
      <c r="U62" s="20">
        <f t="shared" si="42"/>
        <v>0.28333333333333338</v>
      </c>
      <c r="V62" s="20">
        <f t="shared" si="42"/>
        <v>0.25666666666666665</v>
      </c>
      <c r="X62" s="16">
        <f t="shared" si="6"/>
        <v>0</v>
      </c>
      <c r="AA62" s="20">
        <v>0.26666666666666666</v>
      </c>
      <c r="AB62" s="20">
        <v>0.45</v>
      </c>
      <c r="AC62" s="20">
        <v>0.40000000000000008</v>
      </c>
      <c r="AD62" s="20">
        <v>0.28333333333333338</v>
      </c>
      <c r="AE62" s="20">
        <v>0.25666666666666665</v>
      </c>
      <c r="AG62" s="96">
        <f t="shared" si="36"/>
        <v>4.9999999999999989E-2</v>
      </c>
      <c r="AH62" s="96">
        <f t="shared" si="37"/>
        <v>4.9999999999999989E-2</v>
      </c>
      <c r="AI62" s="16" t="str">
        <f t="shared" si="7"/>
        <v>same</v>
      </c>
      <c r="AK62" s="96">
        <f t="shared" si="38"/>
        <v>9.9999999999999922E-2</v>
      </c>
      <c r="AL62" s="96">
        <f t="shared" si="8"/>
        <v>9.9999999999999922E-2</v>
      </c>
      <c r="AM62" s="16" t="str">
        <f t="shared" si="9"/>
        <v>same</v>
      </c>
      <c r="AP62" s="20"/>
      <c r="AS62" s="96">
        <f t="shared" si="10"/>
        <v>9.9999999999999978E-2</v>
      </c>
      <c r="AT62" s="96">
        <f t="shared" si="11"/>
        <v>0</v>
      </c>
      <c r="AU62" s="16" t="str">
        <f t="shared" si="12"/>
        <v>n/a</v>
      </c>
      <c r="AW62" s="96">
        <f t="shared" si="39"/>
        <v>0</v>
      </c>
      <c r="AX62" s="16" t="str">
        <f t="shared" si="5"/>
        <v>n/a</v>
      </c>
      <c r="AZ62" s="16">
        <f t="shared" si="13"/>
        <v>0</v>
      </c>
      <c r="BA62" s="16" t="str">
        <f t="shared" si="14"/>
        <v>more</v>
      </c>
      <c r="BB62" s="21" t="str">
        <f t="shared" si="15"/>
        <v/>
      </c>
      <c r="BC62" s="21" t="str">
        <f t="shared" si="16"/>
        <v/>
      </c>
    </row>
    <row r="63" spans="1:55" x14ac:dyDescent="0.25">
      <c r="A63" s="1">
        <v>19</v>
      </c>
      <c r="B63" s="3" t="s">
        <v>12</v>
      </c>
      <c r="C63" s="3">
        <v>6</v>
      </c>
      <c r="D63" s="4">
        <v>41292</v>
      </c>
      <c r="E63" s="3">
        <v>2</v>
      </c>
      <c r="F63" s="4">
        <v>41331</v>
      </c>
      <c r="G63" s="4">
        <v>41339</v>
      </c>
      <c r="H63" s="5">
        <v>0.4</v>
      </c>
      <c r="I63" s="5">
        <v>0.5</v>
      </c>
      <c r="J63" s="5">
        <v>0.3</v>
      </c>
      <c r="K63" s="5">
        <v>0.3</v>
      </c>
      <c r="L63" s="3">
        <v>0.37</v>
      </c>
      <c r="M63" s="3" t="s">
        <v>13</v>
      </c>
      <c r="N63" s="3">
        <v>1</v>
      </c>
      <c r="P63" s="1" t="str">
        <f t="shared" si="0"/>
        <v/>
      </c>
      <c r="R63" s="5"/>
      <c r="S63" s="5"/>
      <c r="T63" s="5"/>
      <c r="U63" s="5"/>
      <c r="V63" s="5"/>
      <c r="X63" s="1" t="str">
        <f t="shared" si="6"/>
        <v/>
      </c>
      <c r="AA63" s="5">
        <v>0.58333333333333337</v>
      </c>
      <c r="AB63" s="5">
        <v>0.66666666666666663</v>
      </c>
      <c r="AC63" s="5">
        <v>0.48333333333333334</v>
      </c>
      <c r="AD63" s="5">
        <v>0.46666666666666662</v>
      </c>
      <c r="AE63" s="5">
        <v>0.36999999999999994</v>
      </c>
      <c r="AG63" s="95">
        <f t="shared" si="36"/>
        <v>-0.26666666666666661</v>
      </c>
      <c r="AH63" s="95">
        <f t="shared" si="37"/>
        <v>-0.16666666666666663</v>
      </c>
      <c r="AI63" s="1" t="str">
        <f t="shared" si="7"/>
        <v>same</v>
      </c>
      <c r="AK63" s="95">
        <f t="shared" si="38"/>
        <v>-8.3333333333333315E-2</v>
      </c>
      <c r="AL63" s="95">
        <f t="shared" si="8"/>
        <v>-0.18333333333333335</v>
      </c>
      <c r="AM63" s="1" t="str">
        <f t="shared" si="9"/>
        <v>same</v>
      </c>
      <c r="AP63" s="5">
        <f>MAX(I63:I65)-MIN(I63:I65)</f>
        <v>0.25</v>
      </c>
      <c r="AS63" s="95">
        <f t="shared" si="10"/>
        <v>0.10000000000000003</v>
      </c>
      <c r="AT63" s="95">
        <f t="shared" si="11"/>
        <v>-9.9999999999999978E-2</v>
      </c>
      <c r="AU63" s="1" t="str">
        <f t="shared" si="12"/>
        <v>different</v>
      </c>
      <c r="AW63" s="95">
        <f t="shared" si="39"/>
        <v>0.10000000000000003</v>
      </c>
      <c r="AX63" s="1" t="str">
        <f t="shared" si="5"/>
        <v>same</v>
      </c>
      <c r="AZ63" s="1">
        <f t="shared" si="13"/>
        <v>0</v>
      </c>
      <c r="BA63" s="1" t="str">
        <f t="shared" si="14"/>
        <v>more</v>
      </c>
      <c r="BB63" s="2" t="str">
        <f t="shared" si="15"/>
        <v/>
      </c>
      <c r="BC63" s="2" t="str">
        <f t="shared" si="16"/>
        <v>more</v>
      </c>
    </row>
    <row r="64" spans="1:55" x14ac:dyDescent="0.25">
      <c r="B64" s="3" t="s">
        <v>14</v>
      </c>
      <c r="C64" s="3">
        <v>6</v>
      </c>
      <c r="D64" s="4">
        <v>41292</v>
      </c>
      <c r="E64" s="3">
        <v>2</v>
      </c>
      <c r="F64" s="4">
        <v>41331</v>
      </c>
      <c r="G64" s="4">
        <v>41344</v>
      </c>
      <c r="H64" s="5">
        <v>0.65</v>
      </c>
      <c r="I64" s="5">
        <v>0.75</v>
      </c>
      <c r="J64" s="5">
        <v>0.65</v>
      </c>
      <c r="K64" s="5">
        <v>0.6</v>
      </c>
      <c r="L64" s="3">
        <v>0.36</v>
      </c>
      <c r="M64" s="3" t="s">
        <v>13</v>
      </c>
      <c r="N64" s="3">
        <v>1</v>
      </c>
      <c r="P64" s="1" t="str">
        <f t="shared" si="0"/>
        <v/>
      </c>
      <c r="R64" s="5"/>
      <c r="S64" s="5"/>
      <c r="T64" s="5"/>
      <c r="U64" s="5"/>
      <c r="V64" s="5"/>
      <c r="X64" s="1" t="str">
        <f t="shared" si="6"/>
        <v/>
      </c>
      <c r="AA64" s="5">
        <v>0.58333333333333337</v>
      </c>
      <c r="AB64" s="5">
        <v>0.66666666666666663</v>
      </c>
      <c r="AC64" s="5">
        <v>0.48333333333333334</v>
      </c>
      <c r="AD64" s="5">
        <v>0.46666666666666662</v>
      </c>
      <c r="AE64" s="5">
        <v>0.36999999999999994</v>
      </c>
      <c r="AG64" s="95">
        <f t="shared" si="36"/>
        <v>-1.6666666666666607E-2</v>
      </c>
      <c r="AH64" s="95">
        <f t="shared" si="37"/>
        <v>8.333333333333337E-2</v>
      </c>
      <c r="AI64" s="1" t="str">
        <f t="shared" si="7"/>
        <v>different</v>
      </c>
      <c r="AK64" s="95">
        <f t="shared" si="38"/>
        <v>0.16666666666666669</v>
      </c>
      <c r="AL64" s="95">
        <f t="shared" si="8"/>
        <v>0.16666666666666669</v>
      </c>
      <c r="AM64" s="1" t="str">
        <f t="shared" si="9"/>
        <v>same</v>
      </c>
      <c r="AP64" s="5"/>
      <c r="AS64" s="95">
        <f t="shared" si="10"/>
        <v>5.0000000000000044E-2</v>
      </c>
      <c r="AT64" s="95">
        <f t="shared" si="11"/>
        <v>-9.9999999999999978E-2</v>
      </c>
      <c r="AU64" s="1" t="str">
        <f t="shared" si="12"/>
        <v>different</v>
      </c>
      <c r="AW64" s="95">
        <f t="shared" si="39"/>
        <v>0</v>
      </c>
      <c r="AX64" s="1" t="str">
        <f t="shared" si="5"/>
        <v>n/a</v>
      </c>
      <c r="AZ64" s="1">
        <f t="shared" si="13"/>
        <v>0</v>
      </c>
      <c r="BA64" s="1" t="str">
        <f t="shared" si="14"/>
        <v>more</v>
      </c>
      <c r="BB64" s="2" t="str">
        <f t="shared" si="15"/>
        <v/>
      </c>
      <c r="BC64" s="2" t="str">
        <f t="shared" si="16"/>
        <v>more</v>
      </c>
    </row>
    <row r="65" spans="1:55" s="21" customFormat="1" x14ac:dyDescent="0.25">
      <c r="A65" s="16"/>
      <c r="B65" s="17" t="s">
        <v>15</v>
      </c>
      <c r="C65" s="17">
        <v>6</v>
      </c>
      <c r="D65" s="19">
        <v>41292</v>
      </c>
      <c r="E65" s="17">
        <v>2</v>
      </c>
      <c r="F65" s="19">
        <v>41331</v>
      </c>
      <c r="G65" s="19">
        <v>41346</v>
      </c>
      <c r="H65" s="20">
        <v>0.7</v>
      </c>
      <c r="I65" s="20">
        <v>0.75</v>
      </c>
      <c r="J65" s="20">
        <v>0.5</v>
      </c>
      <c r="K65" s="20">
        <v>0.5</v>
      </c>
      <c r="L65" s="17">
        <v>0.38</v>
      </c>
      <c r="M65" s="17" t="s">
        <v>13</v>
      </c>
      <c r="N65" s="17">
        <v>1</v>
      </c>
      <c r="P65" s="16">
        <f t="shared" si="0"/>
        <v>39</v>
      </c>
      <c r="R65" s="20">
        <f>AVERAGE(H63:H65)</f>
        <v>0.58333333333333337</v>
      </c>
      <c r="S65" s="20">
        <f>AVERAGE(I63:I65)</f>
        <v>0.66666666666666663</v>
      </c>
      <c r="T65" s="20">
        <f t="shared" ref="T65:V65" si="43">AVERAGE(J63:J65)</f>
        <v>0.48333333333333334</v>
      </c>
      <c r="U65" s="20">
        <f t="shared" si="43"/>
        <v>0.46666666666666662</v>
      </c>
      <c r="V65" s="20">
        <f t="shared" si="43"/>
        <v>0.36999999999999994</v>
      </c>
      <c r="X65" s="16">
        <f t="shared" si="6"/>
        <v>0</v>
      </c>
      <c r="AA65" s="20">
        <v>0.58333333333333337</v>
      </c>
      <c r="AB65" s="20">
        <v>0.66666666666666663</v>
      </c>
      <c r="AC65" s="20">
        <v>0.48333333333333334</v>
      </c>
      <c r="AD65" s="20">
        <v>0.46666666666666662</v>
      </c>
      <c r="AE65" s="20">
        <v>0.36999999999999994</v>
      </c>
      <c r="AG65" s="96">
        <f t="shared" si="36"/>
        <v>3.3333333333333326E-2</v>
      </c>
      <c r="AH65" s="96">
        <f t="shared" si="37"/>
        <v>8.333333333333337E-2</v>
      </c>
      <c r="AI65" s="16" t="str">
        <f t="shared" si="7"/>
        <v>same</v>
      </c>
      <c r="AK65" s="96">
        <f t="shared" si="38"/>
        <v>0.21666666666666662</v>
      </c>
      <c r="AL65" s="96">
        <f t="shared" si="8"/>
        <v>1.6666666666666663E-2</v>
      </c>
      <c r="AM65" s="16" t="str">
        <f t="shared" si="9"/>
        <v>same</v>
      </c>
      <c r="AP65" s="20"/>
      <c r="AS65" s="96">
        <f t="shared" si="10"/>
        <v>0.19999999999999996</v>
      </c>
      <c r="AT65" s="96">
        <f t="shared" si="11"/>
        <v>-5.0000000000000044E-2</v>
      </c>
      <c r="AU65" s="16" t="str">
        <f t="shared" si="12"/>
        <v>different</v>
      </c>
      <c r="AW65" s="96">
        <f t="shared" si="39"/>
        <v>0.19999999999999996</v>
      </c>
      <c r="AX65" s="16" t="str">
        <f t="shared" si="5"/>
        <v>same</v>
      </c>
      <c r="AZ65" s="16">
        <f t="shared" si="13"/>
        <v>0</v>
      </c>
      <c r="BA65" s="16" t="str">
        <f t="shared" si="14"/>
        <v>more</v>
      </c>
      <c r="BB65" s="21" t="str">
        <f t="shared" si="15"/>
        <v/>
      </c>
      <c r="BC65" s="21" t="str">
        <f t="shared" si="16"/>
        <v>more</v>
      </c>
    </row>
    <row r="66" spans="1:55" x14ac:dyDescent="0.25">
      <c r="A66" s="1">
        <v>20</v>
      </c>
      <c r="B66" s="3" t="s">
        <v>12</v>
      </c>
      <c r="C66" s="3">
        <v>6</v>
      </c>
      <c r="D66" s="4">
        <v>41292</v>
      </c>
      <c r="E66" s="3">
        <v>3</v>
      </c>
      <c r="F66" s="4">
        <v>41331</v>
      </c>
      <c r="G66" s="4">
        <v>41339</v>
      </c>
      <c r="H66" s="5">
        <v>0.8</v>
      </c>
      <c r="I66" s="5">
        <v>0.9</v>
      </c>
      <c r="J66" s="5">
        <v>0.9</v>
      </c>
      <c r="K66" s="5">
        <v>0.9</v>
      </c>
      <c r="L66" s="3">
        <v>0.26</v>
      </c>
      <c r="M66" s="3" t="s">
        <v>13</v>
      </c>
      <c r="N66" s="3">
        <v>1</v>
      </c>
      <c r="P66" s="1" t="str">
        <f t="shared" si="0"/>
        <v/>
      </c>
      <c r="R66" s="5"/>
      <c r="S66" s="5"/>
      <c r="T66" s="5"/>
      <c r="U66" s="5"/>
      <c r="V66" s="5"/>
      <c r="X66" s="1" t="str">
        <f t="shared" si="6"/>
        <v/>
      </c>
      <c r="AA66" s="5">
        <v>0.73333333333333339</v>
      </c>
      <c r="AB66" s="5">
        <v>0.70000000000000007</v>
      </c>
      <c r="AC66" s="5">
        <v>0.70000000000000007</v>
      </c>
      <c r="AD66" s="5">
        <v>0.76666666666666661</v>
      </c>
      <c r="AE66" s="5">
        <v>0.25666666666666665</v>
      </c>
      <c r="AG66" s="95">
        <f t="shared" si="36"/>
        <v>9.9999999999999978E-2</v>
      </c>
      <c r="AH66" s="95">
        <f t="shared" si="37"/>
        <v>0.19999999999999996</v>
      </c>
      <c r="AI66" s="1" t="str">
        <f t="shared" si="7"/>
        <v>same</v>
      </c>
      <c r="AK66" s="95">
        <f t="shared" si="38"/>
        <v>9.9999999999999978E-2</v>
      </c>
      <c r="AL66" s="95">
        <f t="shared" si="8"/>
        <v>0.19999999999999996</v>
      </c>
      <c r="AM66" s="1" t="str">
        <f t="shared" si="9"/>
        <v>same</v>
      </c>
      <c r="AP66" s="5">
        <f>MAX(I66:I68)-MIN(I66:I68)</f>
        <v>0.8</v>
      </c>
      <c r="AS66" s="95">
        <f t="shared" si="10"/>
        <v>-9.9999999999999978E-2</v>
      </c>
      <c r="AT66" s="95">
        <f t="shared" si="11"/>
        <v>-9.9999999999999978E-2</v>
      </c>
      <c r="AU66" s="1" t="str">
        <f t="shared" si="12"/>
        <v>same</v>
      </c>
      <c r="AW66" s="95">
        <f t="shared" si="39"/>
        <v>-9.9999999999999978E-2</v>
      </c>
      <c r="AX66" s="1" t="str">
        <f t="shared" si="5"/>
        <v>same</v>
      </c>
      <c r="AZ66" s="1">
        <f t="shared" si="13"/>
        <v>0</v>
      </c>
      <c r="BA66" s="1" t="str">
        <f t="shared" si="14"/>
        <v>less</v>
      </c>
      <c r="BB66" s="2" t="str">
        <f t="shared" si="15"/>
        <v>less</v>
      </c>
      <c r="BC66" s="2" t="str">
        <f t="shared" si="16"/>
        <v/>
      </c>
    </row>
    <row r="67" spans="1:55" x14ac:dyDescent="0.25">
      <c r="B67" s="3" t="s">
        <v>14</v>
      </c>
      <c r="C67" s="3">
        <v>6</v>
      </c>
      <c r="D67" s="4">
        <v>41292</v>
      </c>
      <c r="E67" s="3">
        <v>3</v>
      </c>
      <c r="F67" s="4">
        <v>41331</v>
      </c>
      <c r="G67" s="4">
        <v>41344</v>
      </c>
      <c r="H67" s="5">
        <v>0.4</v>
      </c>
      <c r="I67" s="5">
        <v>0.2</v>
      </c>
      <c r="J67" s="5">
        <v>0.2</v>
      </c>
      <c r="K67" s="5">
        <v>0.4</v>
      </c>
      <c r="L67" s="3">
        <v>0.27</v>
      </c>
      <c r="M67" s="3" t="s">
        <v>13</v>
      </c>
      <c r="N67" s="3">
        <v>1</v>
      </c>
      <c r="P67" s="1" t="str">
        <f t="shared" si="0"/>
        <v/>
      </c>
      <c r="R67" s="5"/>
      <c r="S67" s="5"/>
      <c r="T67" s="5"/>
      <c r="U67" s="5"/>
      <c r="V67" s="5"/>
      <c r="X67" s="1" t="str">
        <f t="shared" si="6"/>
        <v/>
      </c>
      <c r="AA67" s="5">
        <v>0.73333333333333339</v>
      </c>
      <c r="AB67" s="5">
        <v>0.70000000000000007</v>
      </c>
      <c r="AC67" s="5">
        <v>0.70000000000000007</v>
      </c>
      <c r="AD67" s="5">
        <v>0.76666666666666661</v>
      </c>
      <c r="AE67" s="5">
        <v>0.25666666666666665</v>
      </c>
      <c r="AG67" s="95">
        <f t="shared" si="36"/>
        <v>-0.30000000000000004</v>
      </c>
      <c r="AH67" s="95">
        <f t="shared" si="37"/>
        <v>-0.5</v>
      </c>
      <c r="AI67" s="1" t="str">
        <f t="shared" si="7"/>
        <v>same</v>
      </c>
      <c r="AK67" s="95">
        <f t="shared" si="38"/>
        <v>-0.30000000000000004</v>
      </c>
      <c r="AL67" s="95">
        <f t="shared" si="8"/>
        <v>-0.5</v>
      </c>
      <c r="AM67" s="1" t="str">
        <f t="shared" si="9"/>
        <v>same</v>
      </c>
      <c r="AP67" s="5"/>
      <c r="AS67" s="95">
        <f t="shared" si="10"/>
        <v>0</v>
      </c>
      <c r="AT67" s="95">
        <f t="shared" si="11"/>
        <v>0.2</v>
      </c>
      <c r="AU67" s="1" t="str">
        <f t="shared" si="12"/>
        <v>n/a</v>
      </c>
      <c r="AW67" s="95">
        <f t="shared" si="39"/>
        <v>0.2</v>
      </c>
      <c r="AX67" s="1" t="str">
        <f t="shared" si="5"/>
        <v>n/a</v>
      </c>
      <c r="AZ67" s="1">
        <f t="shared" si="13"/>
        <v>0</v>
      </c>
      <c r="BA67" s="1" t="str">
        <f t="shared" si="14"/>
        <v>n/a</v>
      </c>
      <c r="BB67" s="2" t="str">
        <f t="shared" si="15"/>
        <v/>
      </c>
      <c r="BC67" s="2" t="str">
        <f t="shared" si="16"/>
        <v/>
      </c>
    </row>
    <row r="68" spans="1:55" s="21" customFormat="1" x14ac:dyDescent="0.25">
      <c r="A68" s="16"/>
      <c r="B68" s="17" t="s">
        <v>15</v>
      </c>
      <c r="C68" s="17">
        <v>6</v>
      </c>
      <c r="D68" s="19">
        <v>41292</v>
      </c>
      <c r="E68" s="17">
        <v>3</v>
      </c>
      <c r="F68" s="19">
        <v>41331</v>
      </c>
      <c r="G68" s="19">
        <v>41346</v>
      </c>
      <c r="H68" s="20">
        <v>1</v>
      </c>
      <c r="I68" s="20">
        <v>1</v>
      </c>
      <c r="J68" s="20">
        <v>1</v>
      </c>
      <c r="K68" s="20">
        <v>1</v>
      </c>
      <c r="L68" s="17">
        <v>0.24</v>
      </c>
      <c r="M68" s="17" t="s">
        <v>13</v>
      </c>
      <c r="N68" s="17">
        <v>1</v>
      </c>
      <c r="P68" s="16">
        <f t="shared" ref="P68:P131" si="44">IF(R68="","",F68-D68)</f>
        <v>39</v>
      </c>
      <c r="R68" s="20">
        <f>AVERAGE(H66:H68)</f>
        <v>0.73333333333333339</v>
      </c>
      <c r="S68" s="20">
        <f>AVERAGE(I66:I68)</f>
        <v>0.70000000000000007</v>
      </c>
      <c r="T68" s="20">
        <f t="shared" ref="T68:V68" si="45">AVERAGE(J66:J68)</f>
        <v>0.70000000000000007</v>
      </c>
      <c r="U68" s="20">
        <f t="shared" si="45"/>
        <v>0.76666666666666661</v>
      </c>
      <c r="V68" s="20">
        <f t="shared" si="45"/>
        <v>0.25666666666666665</v>
      </c>
      <c r="X68" s="16">
        <f t="shared" si="6"/>
        <v>0</v>
      </c>
      <c r="AA68" s="20">
        <v>0.73333333333333339</v>
      </c>
      <c r="AB68" s="20">
        <v>0.70000000000000007</v>
      </c>
      <c r="AC68" s="20">
        <v>0.70000000000000007</v>
      </c>
      <c r="AD68" s="20">
        <v>0.76666666666666661</v>
      </c>
      <c r="AE68" s="20">
        <v>0.25666666666666665</v>
      </c>
      <c r="AG68" s="96">
        <f t="shared" si="36"/>
        <v>0.29999999999999993</v>
      </c>
      <c r="AH68" s="96">
        <f t="shared" si="37"/>
        <v>0.29999999999999993</v>
      </c>
      <c r="AI68" s="16" t="str">
        <f t="shared" si="7"/>
        <v>same</v>
      </c>
      <c r="AK68" s="96">
        <f t="shared" si="38"/>
        <v>0.29999999999999993</v>
      </c>
      <c r="AL68" s="96">
        <f t="shared" si="8"/>
        <v>0.29999999999999993</v>
      </c>
      <c r="AM68" s="16" t="str">
        <f t="shared" si="9"/>
        <v>same</v>
      </c>
      <c r="AP68" s="20"/>
      <c r="AS68" s="96">
        <f t="shared" si="10"/>
        <v>0</v>
      </c>
      <c r="AT68" s="96">
        <f t="shared" si="11"/>
        <v>0</v>
      </c>
      <c r="AU68" s="16" t="str">
        <f t="shared" si="12"/>
        <v>n/a</v>
      </c>
      <c r="AW68" s="96">
        <f t="shared" si="39"/>
        <v>0</v>
      </c>
      <c r="AX68" s="16" t="str">
        <f t="shared" ref="AX68:AX131" si="46">IF(AS68="","",IF(AS68*AW68&gt;0.0000001,"same",IF(AS68*AW68&lt;-0.0000001,"different","n/a")))</f>
        <v>n/a</v>
      </c>
      <c r="AZ68" s="16">
        <f t="shared" si="13"/>
        <v>0</v>
      </c>
      <c r="BA68" s="16" t="str">
        <f t="shared" si="14"/>
        <v>n/a</v>
      </c>
      <c r="BB68" s="21" t="str">
        <f t="shared" si="15"/>
        <v/>
      </c>
      <c r="BC68" s="21" t="str">
        <f t="shared" si="16"/>
        <v/>
      </c>
    </row>
    <row r="69" spans="1:55" x14ac:dyDescent="0.25">
      <c r="A69" s="1">
        <v>21</v>
      </c>
      <c r="B69" s="3" t="s">
        <v>12</v>
      </c>
      <c r="C69" s="3">
        <v>6</v>
      </c>
      <c r="D69" s="4">
        <v>41292</v>
      </c>
      <c r="E69" s="3">
        <v>4</v>
      </c>
      <c r="F69" s="4">
        <v>41331</v>
      </c>
      <c r="G69" s="4">
        <v>41339</v>
      </c>
      <c r="H69" s="5">
        <v>0.8</v>
      </c>
      <c r="I69" s="5">
        <v>0.8</v>
      </c>
      <c r="J69" s="5">
        <v>0.7</v>
      </c>
      <c r="K69" s="5">
        <v>0.7</v>
      </c>
      <c r="L69" s="3">
        <v>0.12</v>
      </c>
      <c r="M69" s="3" t="s">
        <v>13</v>
      </c>
      <c r="N69" s="3">
        <v>1</v>
      </c>
      <c r="P69" s="1" t="str">
        <f t="shared" si="44"/>
        <v/>
      </c>
      <c r="R69" s="5"/>
      <c r="S69" s="5"/>
      <c r="T69" s="5"/>
      <c r="U69" s="5"/>
      <c r="V69" s="5"/>
      <c r="X69" s="1" t="str">
        <f t="shared" ref="X69:X132" si="47">IF(V69="","",IF(M69="y",1,0))</f>
        <v/>
      </c>
      <c r="AA69" s="5">
        <v>0.3666666666666667</v>
      </c>
      <c r="AB69" s="5">
        <v>0.53333333333333333</v>
      </c>
      <c r="AC69" s="5">
        <v>0.51666666666666672</v>
      </c>
      <c r="AD69" s="5">
        <v>0.53333333333333333</v>
      </c>
      <c r="AE69" s="5">
        <v>0.15666666666666665</v>
      </c>
      <c r="AG69" s="95">
        <f t="shared" si="36"/>
        <v>0.26666666666666672</v>
      </c>
      <c r="AH69" s="95">
        <f t="shared" si="37"/>
        <v>0.26666666666666672</v>
      </c>
      <c r="AI69" s="1" t="str">
        <f t="shared" ref="AI69:AI132" si="48">IF(AG69="","",IF(AG69*AH69&gt;0.0000001,"same",IF(AG69*AH69&lt;-0.0000001,"different","n/a")))</f>
        <v>same</v>
      </c>
      <c r="AK69" s="95">
        <f t="shared" si="38"/>
        <v>0.28333333333333333</v>
      </c>
      <c r="AL69" s="95">
        <f t="shared" ref="AL69:AL132" si="49">IF(J69="","",J69-AC69)</f>
        <v>0.18333333333333324</v>
      </c>
      <c r="AM69" s="1" t="str">
        <f t="shared" ref="AM69:AM132" si="50">IF(AK69="","",IF(AK69*AL69&gt;0.0000001,"same",IF(AK69*AL69&lt;-0.0000001,"different","n/a")))</f>
        <v>same</v>
      </c>
      <c r="AP69" s="5">
        <f>MAX(I69:I71)-MIN(I69:I71)</f>
        <v>0.70000000000000007</v>
      </c>
      <c r="AS69" s="95">
        <f t="shared" ref="AS69:AS132" si="51">IF(H69="","",H69-K69)</f>
        <v>0.10000000000000009</v>
      </c>
      <c r="AT69" s="95">
        <f t="shared" ref="AT69:AT132" si="52">IF(H69="","",H69-I69)</f>
        <v>0</v>
      </c>
      <c r="AU69" s="1" t="str">
        <f t="shared" ref="AU69:AU132" si="53">IF(AS69="","",IF(AS69*AT69&gt;0.0000001,"same",IF(AS69*AT69&lt;-0.0000001,"different","n/a")))</f>
        <v>n/a</v>
      </c>
      <c r="AW69" s="95">
        <f t="shared" ref="AW69:AW132" si="54">IF(H69="","",H69-J69)</f>
        <v>0.10000000000000009</v>
      </c>
      <c r="AX69" s="1" t="str">
        <f t="shared" si="46"/>
        <v>same</v>
      </c>
      <c r="AZ69" s="1">
        <f t="shared" ref="AZ69:AZ132" si="55">IF(M69="","",IF(M69="y",1,IF(M69="n",0,"ERROR")))</f>
        <v>0</v>
      </c>
      <c r="BA69" s="1" t="str">
        <f t="shared" ref="BA69:BA132" si="56">IF(AZ69="","",IF(AZ69=0,IF(AS69&lt;0,"less",IF(AS69&gt;0,"more","n/a")),IF(AZ69=1,IF(AS69&lt;0,"more",IF(AS69&gt;0,"less","n/a")))))</f>
        <v>more</v>
      </c>
      <c r="BB69" s="2" t="str">
        <f t="shared" ref="BB69:BB132" si="57">IF(AZ69="","",IF(AU69="same",BA69,""))</f>
        <v/>
      </c>
      <c r="BC69" s="2" t="str">
        <f t="shared" ref="BC69:BC132" si="58">IF(AZ69="","",IF(AU69="different",BA69,""))</f>
        <v/>
      </c>
    </row>
    <row r="70" spans="1:55" x14ac:dyDescent="0.25">
      <c r="B70" s="3" t="s">
        <v>14</v>
      </c>
      <c r="C70" s="3">
        <v>6</v>
      </c>
      <c r="D70" s="4">
        <v>41292</v>
      </c>
      <c r="E70" s="3">
        <v>4</v>
      </c>
      <c r="F70" s="4">
        <v>41331</v>
      </c>
      <c r="G70" s="4">
        <v>41344</v>
      </c>
      <c r="H70" s="5">
        <v>0.1</v>
      </c>
      <c r="I70" s="5">
        <v>0.1</v>
      </c>
      <c r="J70" s="5">
        <v>0.05</v>
      </c>
      <c r="K70" s="5">
        <v>0.1</v>
      </c>
      <c r="L70" s="3">
        <v>0.14000000000000001</v>
      </c>
      <c r="M70" s="3" t="s">
        <v>13</v>
      </c>
      <c r="N70" s="3">
        <v>1</v>
      </c>
      <c r="P70" s="1" t="str">
        <f t="shared" si="44"/>
        <v/>
      </c>
      <c r="R70" s="5"/>
      <c r="S70" s="5"/>
      <c r="T70" s="5"/>
      <c r="U70" s="5"/>
      <c r="V70" s="5"/>
      <c r="X70" s="1" t="str">
        <f t="shared" si="47"/>
        <v/>
      </c>
      <c r="AA70" s="5">
        <v>0.3666666666666667</v>
      </c>
      <c r="AB70" s="5">
        <v>0.53333333333333333</v>
      </c>
      <c r="AC70" s="5">
        <v>0.51666666666666672</v>
      </c>
      <c r="AD70" s="5">
        <v>0.53333333333333333</v>
      </c>
      <c r="AE70" s="5">
        <v>0.15666666666666665</v>
      </c>
      <c r="AG70" s="95">
        <f t="shared" si="36"/>
        <v>-0.43333333333333335</v>
      </c>
      <c r="AH70" s="95">
        <f t="shared" si="37"/>
        <v>-0.43333333333333335</v>
      </c>
      <c r="AI70" s="1" t="str">
        <f t="shared" si="48"/>
        <v>same</v>
      </c>
      <c r="AK70" s="95">
        <f t="shared" si="38"/>
        <v>-0.41666666666666674</v>
      </c>
      <c r="AL70" s="95">
        <f t="shared" si="49"/>
        <v>-0.46666666666666673</v>
      </c>
      <c r="AM70" s="1" t="str">
        <f t="shared" si="50"/>
        <v>same</v>
      </c>
      <c r="AP70" s="5"/>
      <c r="AS70" s="95">
        <f t="shared" si="51"/>
        <v>0</v>
      </c>
      <c r="AT70" s="95">
        <f t="shared" si="52"/>
        <v>0</v>
      </c>
      <c r="AU70" s="1" t="str">
        <f t="shared" si="53"/>
        <v>n/a</v>
      </c>
      <c r="AW70" s="95">
        <f t="shared" si="54"/>
        <v>0.05</v>
      </c>
      <c r="AX70" s="1" t="str">
        <f t="shared" si="46"/>
        <v>n/a</v>
      </c>
      <c r="AZ70" s="1">
        <f t="shared" si="55"/>
        <v>0</v>
      </c>
      <c r="BA70" s="1" t="str">
        <f t="shared" si="56"/>
        <v>n/a</v>
      </c>
      <c r="BB70" s="2" t="str">
        <f t="shared" si="57"/>
        <v/>
      </c>
      <c r="BC70" s="2" t="str">
        <f t="shared" si="58"/>
        <v/>
      </c>
    </row>
    <row r="71" spans="1:55" s="14" customFormat="1" ht="15.75" thickBot="1" x14ac:dyDescent="0.3">
      <c r="A71" s="9"/>
      <c r="B71" s="10" t="s">
        <v>15</v>
      </c>
      <c r="C71" s="10">
        <v>6</v>
      </c>
      <c r="D71" s="12">
        <v>41292</v>
      </c>
      <c r="E71" s="10">
        <v>4</v>
      </c>
      <c r="F71" s="12">
        <v>41331</v>
      </c>
      <c r="G71" s="12">
        <v>41346</v>
      </c>
      <c r="H71" s="13">
        <v>0.2</v>
      </c>
      <c r="I71" s="13">
        <v>0.7</v>
      </c>
      <c r="J71" s="13">
        <v>0.8</v>
      </c>
      <c r="K71" s="13">
        <v>0.8</v>
      </c>
      <c r="L71" s="10">
        <v>0.21</v>
      </c>
      <c r="M71" s="10" t="s">
        <v>13</v>
      </c>
      <c r="N71" s="10">
        <v>1</v>
      </c>
      <c r="P71" s="9">
        <f t="shared" si="44"/>
        <v>39</v>
      </c>
      <c r="R71" s="13">
        <f>AVERAGE(H69:H71)</f>
        <v>0.3666666666666667</v>
      </c>
      <c r="S71" s="13">
        <f>AVERAGE(I69:I71)</f>
        <v>0.53333333333333333</v>
      </c>
      <c r="T71" s="13">
        <f t="shared" ref="T71:V71" si="59">AVERAGE(J69:J71)</f>
        <v>0.51666666666666672</v>
      </c>
      <c r="U71" s="13">
        <f t="shared" si="59"/>
        <v>0.53333333333333333</v>
      </c>
      <c r="V71" s="13">
        <f t="shared" si="59"/>
        <v>0.15666666666666665</v>
      </c>
      <c r="X71" s="9">
        <f t="shared" si="47"/>
        <v>0</v>
      </c>
      <c r="AA71" s="13">
        <v>0.3666666666666667</v>
      </c>
      <c r="AB71" s="13">
        <v>0.53333333333333333</v>
      </c>
      <c r="AC71" s="13">
        <v>0.51666666666666672</v>
      </c>
      <c r="AD71" s="13">
        <v>0.53333333333333333</v>
      </c>
      <c r="AE71" s="13">
        <v>0.15666666666666665</v>
      </c>
      <c r="AG71" s="97">
        <f t="shared" si="36"/>
        <v>-0.33333333333333331</v>
      </c>
      <c r="AH71" s="97">
        <f t="shared" si="37"/>
        <v>0.16666666666666663</v>
      </c>
      <c r="AI71" s="9" t="str">
        <f t="shared" si="48"/>
        <v>different</v>
      </c>
      <c r="AK71" s="97">
        <f t="shared" si="38"/>
        <v>-0.31666666666666671</v>
      </c>
      <c r="AL71" s="97">
        <f t="shared" si="49"/>
        <v>0.28333333333333333</v>
      </c>
      <c r="AM71" s="9" t="str">
        <f t="shared" si="50"/>
        <v>different</v>
      </c>
      <c r="AP71" s="13"/>
      <c r="AS71" s="97">
        <f t="shared" si="51"/>
        <v>-0.60000000000000009</v>
      </c>
      <c r="AT71" s="97">
        <f t="shared" si="52"/>
        <v>-0.49999999999999994</v>
      </c>
      <c r="AU71" s="9" t="str">
        <f t="shared" si="53"/>
        <v>same</v>
      </c>
      <c r="AW71" s="97">
        <f t="shared" si="54"/>
        <v>-0.60000000000000009</v>
      </c>
      <c r="AX71" s="9" t="str">
        <f t="shared" si="46"/>
        <v>same</v>
      </c>
      <c r="AZ71" s="9">
        <f t="shared" si="55"/>
        <v>0</v>
      </c>
      <c r="BA71" s="9" t="str">
        <f t="shared" si="56"/>
        <v>less</v>
      </c>
      <c r="BB71" s="14" t="str">
        <f t="shared" si="57"/>
        <v>less</v>
      </c>
      <c r="BC71" s="14" t="str">
        <f t="shared" si="58"/>
        <v/>
      </c>
    </row>
    <row r="72" spans="1:55" x14ac:dyDescent="0.25">
      <c r="A72" s="1">
        <v>22</v>
      </c>
      <c r="B72" s="3" t="s">
        <v>14</v>
      </c>
      <c r="C72" s="3">
        <v>7</v>
      </c>
      <c r="D72" s="4">
        <v>41310</v>
      </c>
      <c r="E72" s="3">
        <v>1</v>
      </c>
      <c r="F72" s="4">
        <v>41359</v>
      </c>
      <c r="G72" s="4">
        <v>41380</v>
      </c>
      <c r="H72" s="5">
        <v>0.75</v>
      </c>
      <c r="I72" s="5">
        <v>0.25</v>
      </c>
      <c r="J72" s="5">
        <v>0.2</v>
      </c>
      <c r="K72" s="5">
        <v>0.25</v>
      </c>
      <c r="L72" s="3">
        <v>0.23</v>
      </c>
      <c r="M72" s="3" t="s">
        <v>13</v>
      </c>
      <c r="N72" s="3">
        <v>1</v>
      </c>
      <c r="P72" s="1" t="str">
        <f t="shared" si="44"/>
        <v/>
      </c>
      <c r="R72" s="5"/>
      <c r="S72" s="5"/>
      <c r="T72" s="5"/>
      <c r="U72" s="5"/>
      <c r="V72" s="5"/>
      <c r="X72" s="1" t="str">
        <f t="shared" si="47"/>
        <v/>
      </c>
      <c r="AA72" s="5">
        <v>0.77500000000000002</v>
      </c>
      <c r="AB72" s="5">
        <v>0.57499999999999996</v>
      </c>
      <c r="AC72" s="5">
        <v>0.55000000000000004</v>
      </c>
      <c r="AD72" s="5">
        <v>0.47499999999999998</v>
      </c>
      <c r="AE72" s="5">
        <v>0.22500000000000001</v>
      </c>
      <c r="AG72" s="95">
        <f t="shared" si="36"/>
        <v>0.17500000000000004</v>
      </c>
      <c r="AH72" s="95">
        <f t="shared" si="37"/>
        <v>-0.32499999999999996</v>
      </c>
      <c r="AI72" s="1" t="str">
        <f t="shared" si="48"/>
        <v>different</v>
      </c>
      <c r="AK72" s="95">
        <f t="shared" si="38"/>
        <v>0.19999999999999996</v>
      </c>
      <c r="AL72" s="95">
        <f t="shared" si="49"/>
        <v>-0.35000000000000003</v>
      </c>
      <c r="AM72" s="1" t="str">
        <f t="shared" si="50"/>
        <v>different</v>
      </c>
      <c r="AP72" s="5">
        <f>MAX(I72:I73)-MIN(I72:I73)</f>
        <v>0.65</v>
      </c>
      <c r="AS72" s="95">
        <f t="shared" si="51"/>
        <v>0.5</v>
      </c>
      <c r="AT72" s="95">
        <f t="shared" si="52"/>
        <v>0.5</v>
      </c>
      <c r="AU72" s="1" t="str">
        <f t="shared" si="53"/>
        <v>same</v>
      </c>
      <c r="AW72" s="95">
        <f t="shared" si="54"/>
        <v>0.55000000000000004</v>
      </c>
      <c r="AX72" s="1" t="str">
        <f t="shared" si="46"/>
        <v>same</v>
      </c>
      <c r="AZ72" s="1">
        <f t="shared" si="55"/>
        <v>0</v>
      </c>
      <c r="BA72" s="1" t="str">
        <f t="shared" si="56"/>
        <v>more</v>
      </c>
      <c r="BB72" s="2" t="str">
        <f t="shared" si="57"/>
        <v>more</v>
      </c>
      <c r="BC72" s="2" t="str">
        <f t="shared" si="58"/>
        <v/>
      </c>
    </row>
    <row r="73" spans="1:55" s="21" customFormat="1" x14ac:dyDescent="0.25">
      <c r="A73" s="16"/>
      <c r="B73" s="17" t="s">
        <v>15</v>
      </c>
      <c r="C73" s="17">
        <v>7</v>
      </c>
      <c r="D73" s="19">
        <v>41310</v>
      </c>
      <c r="E73" s="17">
        <v>1</v>
      </c>
      <c r="F73" s="19">
        <v>41359</v>
      </c>
      <c r="G73" s="19">
        <v>41369</v>
      </c>
      <c r="H73" s="20">
        <v>0.8</v>
      </c>
      <c r="I73" s="20">
        <v>0.9</v>
      </c>
      <c r="J73" s="20">
        <v>0.9</v>
      </c>
      <c r="K73" s="20">
        <v>0.7</v>
      </c>
      <c r="L73" s="17">
        <v>0.22</v>
      </c>
      <c r="M73" s="17" t="s">
        <v>13</v>
      </c>
      <c r="N73" s="17">
        <v>1</v>
      </c>
      <c r="P73" s="16">
        <f t="shared" si="44"/>
        <v>49</v>
      </c>
      <c r="R73" s="20">
        <f>AVERAGE(H72:H73)</f>
        <v>0.77500000000000002</v>
      </c>
      <c r="S73" s="20">
        <f>AVERAGE(I72:I73)</f>
        <v>0.57499999999999996</v>
      </c>
      <c r="T73" s="20">
        <f t="shared" ref="T73:V73" si="60">AVERAGE(J72:J73)</f>
        <v>0.55000000000000004</v>
      </c>
      <c r="U73" s="20">
        <f t="shared" si="60"/>
        <v>0.47499999999999998</v>
      </c>
      <c r="V73" s="20">
        <f t="shared" si="60"/>
        <v>0.22500000000000001</v>
      </c>
      <c r="X73" s="16">
        <f t="shared" si="47"/>
        <v>0</v>
      </c>
      <c r="AA73" s="20">
        <v>0.77500000000000002</v>
      </c>
      <c r="AB73" s="20">
        <v>0.57499999999999996</v>
      </c>
      <c r="AC73" s="20">
        <v>0.55000000000000004</v>
      </c>
      <c r="AD73" s="20">
        <v>0.47499999999999998</v>
      </c>
      <c r="AE73" s="20">
        <v>0.22500000000000001</v>
      </c>
      <c r="AG73" s="96">
        <f t="shared" si="36"/>
        <v>0.22500000000000009</v>
      </c>
      <c r="AH73" s="96">
        <f t="shared" si="37"/>
        <v>0.32500000000000007</v>
      </c>
      <c r="AI73" s="16" t="str">
        <f t="shared" si="48"/>
        <v>same</v>
      </c>
      <c r="AK73" s="96">
        <f t="shared" si="38"/>
        <v>0.25</v>
      </c>
      <c r="AL73" s="96">
        <f t="shared" si="49"/>
        <v>0.35</v>
      </c>
      <c r="AM73" s="16" t="str">
        <f t="shared" si="50"/>
        <v>same</v>
      </c>
      <c r="AP73" s="20"/>
      <c r="AS73" s="96">
        <f t="shared" si="51"/>
        <v>0.10000000000000009</v>
      </c>
      <c r="AT73" s="96">
        <f t="shared" si="52"/>
        <v>-9.9999999999999978E-2</v>
      </c>
      <c r="AU73" s="16" t="str">
        <f t="shared" si="53"/>
        <v>different</v>
      </c>
      <c r="AW73" s="96">
        <f t="shared" si="54"/>
        <v>-9.9999999999999978E-2</v>
      </c>
      <c r="AX73" s="16" t="str">
        <f t="shared" si="46"/>
        <v>different</v>
      </c>
      <c r="AZ73" s="16">
        <f t="shared" si="55"/>
        <v>0</v>
      </c>
      <c r="BA73" s="16" t="str">
        <f t="shared" si="56"/>
        <v>more</v>
      </c>
      <c r="BB73" s="21" t="str">
        <f t="shared" si="57"/>
        <v/>
      </c>
      <c r="BC73" s="21" t="str">
        <f t="shared" si="58"/>
        <v>more</v>
      </c>
    </row>
    <row r="74" spans="1:55" x14ac:dyDescent="0.25">
      <c r="A74" s="1">
        <v>23</v>
      </c>
      <c r="B74" s="3" t="s">
        <v>14</v>
      </c>
      <c r="C74" s="3">
        <v>7</v>
      </c>
      <c r="D74" s="4">
        <v>41310</v>
      </c>
      <c r="E74" s="3">
        <v>2</v>
      </c>
      <c r="F74" s="4">
        <v>41359</v>
      </c>
      <c r="G74" s="4">
        <v>41380</v>
      </c>
      <c r="H74" s="5">
        <v>0.2</v>
      </c>
      <c r="I74" s="5">
        <v>0.05</v>
      </c>
      <c r="J74" s="5">
        <v>0.05</v>
      </c>
      <c r="K74" s="5">
        <v>0.05</v>
      </c>
      <c r="L74" s="3">
        <v>0.18</v>
      </c>
      <c r="M74" s="3" t="s">
        <v>13</v>
      </c>
      <c r="N74" s="3">
        <v>1</v>
      </c>
      <c r="P74" s="1" t="str">
        <f t="shared" si="44"/>
        <v/>
      </c>
      <c r="R74" s="5"/>
      <c r="S74" s="5"/>
      <c r="T74" s="5"/>
      <c r="U74" s="5"/>
      <c r="V74" s="5"/>
      <c r="X74" s="1" t="str">
        <f t="shared" si="47"/>
        <v/>
      </c>
      <c r="AA74" s="5">
        <v>0.47499999999999998</v>
      </c>
      <c r="AB74" s="5">
        <v>0.375</v>
      </c>
      <c r="AC74" s="5">
        <v>0.375</v>
      </c>
      <c r="AD74" s="5">
        <v>0.27500000000000002</v>
      </c>
      <c r="AE74" s="5">
        <v>0.18</v>
      </c>
      <c r="AG74" s="95">
        <f t="shared" si="36"/>
        <v>-0.17499999999999999</v>
      </c>
      <c r="AH74" s="95">
        <f t="shared" si="37"/>
        <v>-0.32500000000000001</v>
      </c>
      <c r="AI74" s="1" t="str">
        <f t="shared" si="48"/>
        <v>same</v>
      </c>
      <c r="AK74" s="95">
        <f t="shared" si="38"/>
        <v>-0.17499999999999999</v>
      </c>
      <c r="AL74" s="95">
        <f t="shared" si="49"/>
        <v>-0.32500000000000001</v>
      </c>
      <c r="AM74" s="1" t="str">
        <f t="shared" si="50"/>
        <v>same</v>
      </c>
      <c r="AP74" s="5">
        <f>MAX(I74:I75)-MIN(I74:I75)</f>
        <v>0.64999999999999991</v>
      </c>
      <c r="AS74" s="95">
        <f t="shared" si="51"/>
        <v>0.15000000000000002</v>
      </c>
      <c r="AT74" s="95">
        <f t="shared" si="52"/>
        <v>0.15000000000000002</v>
      </c>
      <c r="AU74" s="1" t="str">
        <f t="shared" si="53"/>
        <v>same</v>
      </c>
      <c r="AW74" s="95">
        <f t="shared" si="54"/>
        <v>0.15000000000000002</v>
      </c>
      <c r="AX74" s="1" t="str">
        <f t="shared" si="46"/>
        <v>same</v>
      </c>
      <c r="AZ74" s="1">
        <f t="shared" si="55"/>
        <v>0</v>
      </c>
      <c r="BA74" s="1" t="str">
        <f t="shared" si="56"/>
        <v>more</v>
      </c>
      <c r="BB74" s="2" t="str">
        <f t="shared" si="57"/>
        <v>more</v>
      </c>
      <c r="BC74" s="2" t="str">
        <f t="shared" si="58"/>
        <v/>
      </c>
    </row>
    <row r="75" spans="1:55" s="21" customFormat="1" x14ac:dyDescent="0.25">
      <c r="A75" s="16"/>
      <c r="B75" s="17" t="s">
        <v>15</v>
      </c>
      <c r="C75" s="17">
        <v>7</v>
      </c>
      <c r="D75" s="19">
        <v>41310</v>
      </c>
      <c r="E75" s="17">
        <v>2</v>
      </c>
      <c r="F75" s="19">
        <v>41359</v>
      </c>
      <c r="G75" s="19">
        <v>41369</v>
      </c>
      <c r="H75" s="20">
        <v>0.75</v>
      </c>
      <c r="I75" s="20">
        <v>0.7</v>
      </c>
      <c r="J75" s="20">
        <v>0.7</v>
      </c>
      <c r="K75" s="20">
        <v>0.5</v>
      </c>
      <c r="L75" s="17">
        <v>0.18</v>
      </c>
      <c r="M75" s="17" t="s">
        <v>13</v>
      </c>
      <c r="N75" s="17">
        <v>1</v>
      </c>
      <c r="P75" s="16">
        <f t="shared" si="44"/>
        <v>49</v>
      </c>
      <c r="R75" s="20">
        <f>AVERAGE(H74:H75)</f>
        <v>0.47499999999999998</v>
      </c>
      <c r="S75" s="20">
        <f>AVERAGE(I74:I75)</f>
        <v>0.375</v>
      </c>
      <c r="T75" s="20">
        <f t="shared" ref="T75:V75" si="61">AVERAGE(J74:J75)</f>
        <v>0.375</v>
      </c>
      <c r="U75" s="20">
        <f t="shared" si="61"/>
        <v>0.27500000000000002</v>
      </c>
      <c r="V75" s="20">
        <f t="shared" si="61"/>
        <v>0.18</v>
      </c>
      <c r="X75" s="16">
        <f t="shared" si="47"/>
        <v>0</v>
      </c>
      <c r="AA75" s="20">
        <v>0.47499999999999998</v>
      </c>
      <c r="AB75" s="20">
        <v>0.375</v>
      </c>
      <c r="AC75" s="20">
        <v>0.375</v>
      </c>
      <c r="AD75" s="20">
        <v>0.27500000000000002</v>
      </c>
      <c r="AE75" s="20">
        <v>0.18</v>
      </c>
      <c r="AG75" s="96">
        <f t="shared" si="36"/>
        <v>0.375</v>
      </c>
      <c r="AH75" s="96">
        <f t="shared" si="37"/>
        <v>0.32499999999999996</v>
      </c>
      <c r="AI75" s="16" t="str">
        <f t="shared" si="48"/>
        <v>same</v>
      </c>
      <c r="AK75" s="96">
        <f t="shared" si="38"/>
        <v>0.375</v>
      </c>
      <c r="AL75" s="96">
        <f t="shared" si="49"/>
        <v>0.32499999999999996</v>
      </c>
      <c r="AM75" s="16" t="str">
        <f t="shared" si="50"/>
        <v>same</v>
      </c>
      <c r="AP75" s="20"/>
      <c r="AS75" s="96">
        <f t="shared" si="51"/>
        <v>0.25</v>
      </c>
      <c r="AT75" s="96">
        <f t="shared" si="52"/>
        <v>5.0000000000000044E-2</v>
      </c>
      <c r="AU75" s="16" t="str">
        <f t="shared" si="53"/>
        <v>same</v>
      </c>
      <c r="AW75" s="96">
        <f t="shared" si="54"/>
        <v>5.0000000000000044E-2</v>
      </c>
      <c r="AX75" s="16" t="str">
        <f t="shared" si="46"/>
        <v>same</v>
      </c>
      <c r="AZ75" s="16">
        <f t="shared" si="55"/>
        <v>0</v>
      </c>
      <c r="BA75" s="16" t="str">
        <f t="shared" si="56"/>
        <v>more</v>
      </c>
      <c r="BB75" s="21" t="str">
        <f t="shared" si="57"/>
        <v>more</v>
      </c>
      <c r="BC75" s="21" t="str">
        <f t="shared" si="58"/>
        <v/>
      </c>
    </row>
    <row r="76" spans="1:55" x14ac:dyDescent="0.25">
      <c r="A76" s="1">
        <v>24</v>
      </c>
      <c r="B76" s="3" t="s">
        <v>14</v>
      </c>
      <c r="C76" s="3">
        <v>7</v>
      </c>
      <c r="D76" s="4">
        <v>41310</v>
      </c>
      <c r="E76" s="3">
        <v>3</v>
      </c>
      <c r="F76" s="4">
        <v>41359</v>
      </c>
      <c r="G76" s="4">
        <v>41380</v>
      </c>
      <c r="H76" s="5">
        <v>0.5</v>
      </c>
      <c r="I76" s="5">
        <v>0.1</v>
      </c>
      <c r="J76" s="5">
        <v>0.1</v>
      </c>
      <c r="K76" s="5">
        <v>0.2</v>
      </c>
      <c r="L76" s="3">
        <v>0.26</v>
      </c>
      <c r="M76" s="3" t="s">
        <v>13</v>
      </c>
      <c r="N76" s="3">
        <v>1</v>
      </c>
      <c r="P76" s="1" t="str">
        <f t="shared" si="44"/>
        <v/>
      </c>
      <c r="R76" s="5"/>
      <c r="S76" s="5"/>
      <c r="T76" s="5"/>
      <c r="U76" s="5"/>
      <c r="V76" s="5"/>
      <c r="X76" s="1" t="str">
        <f t="shared" si="47"/>
        <v/>
      </c>
      <c r="AA76" s="5">
        <v>0.55000000000000004</v>
      </c>
      <c r="AB76" s="5">
        <v>0.32500000000000001</v>
      </c>
      <c r="AC76" s="5">
        <v>0.32500000000000001</v>
      </c>
      <c r="AD76" s="5">
        <v>0.35</v>
      </c>
      <c r="AE76" s="5">
        <v>0.23499999999999999</v>
      </c>
      <c r="AG76" s="95">
        <f t="shared" si="36"/>
        <v>0.17499999999999999</v>
      </c>
      <c r="AH76" s="95">
        <f t="shared" si="37"/>
        <v>-0.22500000000000001</v>
      </c>
      <c r="AI76" s="1" t="str">
        <f t="shared" si="48"/>
        <v>different</v>
      </c>
      <c r="AK76" s="95">
        <f t="shared" si="38"/>
        <v>0.17499999999999999</v>
      </c>
      <c r="AL76" s="95">
        <f t="shared" si="49"/>
        <v>-0.22500000000000001</v>
      </c>
      <c r="AM76" s="1" t="str">
        <f t="shared" si="50"/>
        <v>different</v>
      </c>
      <c r="AP76" s="5">
        <f>MAX(I76:I77)-MIN(I76:I77)</f>
        <v>0.45000000000000007</v>
      </c>
      <c r="AS76" s="95">
        <f t="shared" si="51"/>
        <v>0.3</v>
      </c>
      <c r="AT76" s="95">
        <f t="shared" si="52"/>
        <v>0.4</v>
      </c>
      <c r="AU76" s="1" t="str">
        <f t="shared" si="53"/>
        <v>same</v>
      </c>
      <c r="AW76" s="95">
        <f t="shared" si="54"/>
        <v>0.4</v>
      </c>
      <c r="AX76" s="1" t="str">
        <f t="shared" si="46"/>
        <v>same</v>
      </c>
      <c r="AZ76" s="1">
        <f t="shared" si="55"/>
        <v>0</v>
      </c>
      <c r="BA76" s="1" t="str">
        <f t="shared" si="56"/>
        <v>more</v>
      </c>
      <c r="BB76" s="2" t="str">
        <f t="shared" si="57"/>
        <v>more</v>
      </c>
      <c r="BC76" s="2" t="str">
        <f t="shared" si="58"/>
        <v/>
      </c>
    </row>
    <row r="77" spans="1:55" s="14" customFormat="1" ht="15.75" thickBot="1" x14ac:dyDescent="0.3">
      <c r="A77" s="9"/>
      <c r="B77" s="10" t="s">
        <v>15</v>
      </c>
      <c r="C77" s="10">
        <v>7</v>
      </c>
      <c r="D77" s="12">
        <v>41310</v>
      </c>
      <c r="E77" s="10">
        <v>3</v>
      </c>
      <c r="F77" s="12">
        <v>41359</v>
      </c>
      <c r="G77" s="12">
        <v>41369</v>
      </c>
      <c r="H77" s="13">
        <v>0.6</v>
      </c>
      <c r="I77" s="13">
        <v>0.55000000000000004</v>
      </c>
      <c r="J77" s="13">
        <v>0.55000000000000004</v>
      </c>
      <c r="K77" s="13">
        <v>0.5</v>
      </c>
      <c r="L77" s="10">
        <v>0.21</v>
      </c>
      <c r="M77" s="10" t="s">
        <v>13</v>
      </c>
      <c r="N77" s="10">
        <v>1</v>
      </c>
      <c r="P77" s="9">
        <f t="shared" si="44"/>
        <v>49</v>
      </c>
      <c r="R77" s="13">
        <f>AVERAGE(H76:H77)</f>
        <v>0.55000000000000004</v>
      </c>
      <c r="S77" s="13">
        <f>AVERAGE(I76:I77)</f>
        <v>0.32500000000000001</v>
      </c>
      <c r="T77" s="13">
        <f t="shared" ref="T77:V77" si="62">AVERAGE(J76:J77)</f>
        <v>0.32500000000000001</v>
      </c>
      <c r="U77" s="13">
        <f t="shared" si="62"/>
        <v>0.35</v>
      </c>
      <c r="V77" s="13">
        <f t="shared" si="62"/>
        <v>0.23499999999999999</v>
      </c>
      <c r="X77" s="9">
        <f t="shared" si="47"/>
        <v>0</v>
      </c>
      <c r="AA77" s="13">
        <v>0.55000000000000004</v>
      </c>
      <c r="AB77" s="13">
        <v>0.32500000000000001</v>
      </c>
      <c r="AC77" s="13">
        <v>0.32500000000000001</v>
      </c>
      <c r="AD77" s="13">
        <v>0.35</v>
      </c>
      <c r="AE77" s="13">
        <v>0.23499999999999999</v>
      </c>
      <c r="AG77" s="97">
        <f t="shared" si="36"/>
        <v>0.27499999999999997</v>
      </c>
      <c r="AH77" s="97">
        <f t="shared" si="37"/>
        <v>0.22500000000000003</v>
      </c>
      <c r="AI77" s="9" t="str">
        <f t="shared" si="48"/>
        <v>same</v>
      </c>
      <c r="AK77" s="97">
        <f t="shared" si="38"/>
        <v>0.27499999999999997</v>
      </c>
      <c r="AL77" s="97">
        <f t="shared" si="49"/>
        <v>0.22500000000000003</v>
      </c>
      <c r="AM77" s="9" t="str">
        <f t="shared" si="50"/>
        <v>same</v>
      </c>
      <c r="AP77" s="13"/>
      <c r="AS77" s="97">
        <f t="shared" si="51"/>
        <v>9.9999999999999978E-2</v>
      </c>
      <c r="AT77" s="97">
        <f t="shared" si="52"/>
        <v>4.9999999999999933E-2</v>
      </c>
      <c r="AU77" s="9" t="str">
        <f t="shared" si="53"/>
        <v>same</v>
      </c>
      <c r="AW77" s="97">
        <f t="shared" si="54"/>
        <v>4.9999999999999933E-2</v>
      </c>
      <c r="AX77" s="9" t="str">
        <f t="shared" si="46"/>
        <v>same</v>
      </c>
      <c r="AZ77" s="9">
        <f t="shared" si="55"/>
        <v>0</v>
      </c>
      <c r="BA77" s="9" t="str">
        <f t="shared" si="56"/>
        <v>more</v>
      </c>
      <c r="BB77" s="14" t="str">
        <f t="shared" si="57"/>
        <v>more</v>
      </c>
      <c r="BC77" s="14" t="str">
        <f t="shared" si="58"/>
        <v/>
      </c>
    </row>
    <row r="78" spans="1:55" x14ac:dyDescent="0.25">
      <c r="A78" s="1">
        <v>25</v>
      </c>
      <c r="B78" s="3" t="s">
        <v>12</v>
      </c>
      <c r="C78" s="3">
        <v>8</v>
      </c>
      <c r="D78" s="4">
        <v>41331</v>
      </c>
      <c r="E78" s="3">
        <v>1</v>
      </c>
      <c r="F78" s="4">
        <v>41373</v>
      </c>
      <c r="G78" s="4">
        <v>41389</v>
      </c>
      <c r="H78" s="5">
        <v>0.5</v>
      </c>
      <c r="I78" s="5">
        <v>0.6</v>
      </c>
      <c r="J78" s="5">
        <v>0.7</v>
      </c>
      <c r="K78" s="5">
        <v>0.7</v>
      </c>
      <c r="L78" s="3">
        <v>0.16</v>
      </c>
      <c r="M78" s="3" t="s">
        <v>13</v>
      </c>
      <c r="N78" s="3">
        <v>1</v>
      </c>
      <c r="P78" s="1" t="str">
        <f t="shared" si="44"/>
        <v/>
      </c>
      <c r="R78" s="5"/>
      <c r="S78" s="5"/>
      <c r="T78" s="5"/>
      <c r="U78" s="5"/>
      <c r="V78" s="5"/>
      <c r="X78" s="1" t="str">
        <f t="shared" si="47"/>
        <v/>
      </c>
      <c r="AA78" s="5">
        <v>0.3666666666666667</v>
      </c>
      <c r="AB78" s="5">
        <v>0.6166666666666667</v>
      </c>
      <c r="AC78" s="5">
        <v>0.56666666666666654</v>
      </c>
      <c r="AD78" s="5">
        <v>0.54999999999999993</v>
      </c>
      <c r="AE78" s="5">
        <v>0.20333333333333334</v>
      </c>
      <c r="AG78" s="95">
        <f t="shared" si="36"/>
        <v>-0.1166666666666667</v>
      </c>
      <c r="AH78" s="95">
        <f t="shared" si="37"/>
        <v>-1.6666666666666718E-2</v>
      </c>
      <c r="AI78" s="1" t="str">
        <f t="shared" si="48"/>
        <v>same</v>
      </c>
      <c r="AK78" s="95">
        <f t="shared" si="38"/>
        <v>-6.6666666666666541E-2</v>
      </c>
      <c r="AL78" s="95">
        <f t="shared" si="49"/>
        <v>0.13333333333333341</v>
      </c>
      <c r="AM78" s="1" t="str">
        <f t="shared" si="50"/>
        <v>different</v>
      </c>
      <c r="AP78" s="5">
        <f>MAX(I78:I80)-MIN(I78:I80)</f>
        <v>0.25</v>
      </c>
      <c r="AS78" s="95">
        <f t="shared" si="51"/>
        <v>-0.19999999999999996</v>
      </c>
      <c r="AT78" s="95">
        <f t="shared" si="52"/>
        <v>-9.9999999999999978E-2</v>
      </c>
      <c r="AU78" s="1" t="str">
        <f t="shared" si="53"/>
        <v>same</v>
      </c>
      <c r="AW78" s="95">
        <f t="shared" si="54"/>
        <v>-0.19999999999999996</v>
      </c>
      <c r="AX78" s="1" t="str">
        <f t="shared" si="46"/>
        <v>same</v>
      </c>
      <c r="AZ78" s="1">
        <f t="shared" si="55"/>
        <v>0</v>
      </c>
      <c r="BA78" s="1" t="str">
        <f t="shared" si="56"/>
        <v>less</v>
      </c>
      <c r="BB78" s="2" t="str">
        <f t="shared" si="57"/>
        <v>less</v>
      </c>
      <c r="BC78" s="2" t="str">
        <f t="shared" si="58"/>
        <v/>
      </c>
    </row>
    <row r="79" spans="1:55" x14ac:dyDescent="0.25">
      <c r="B79" s="3" t="s">
        <v>14</v>
      </c>
      <c r="C79" s="3">
        <v>8</v>
      </c>
      <c r="D79" s="4">
        <v>41331</v>
      </c>
      <c r="E79" s="3">
        <v>1</v>
      </c>
      <c r="F79" s="4">
        <v>41373</v>
      </c>
      <c r="G79" s="4">
        <v>41393</v>
      </c>
      <c r="H79" s="5">
        <v>0.4</v>
      </c>
      <c r="I79" s="5">
        <v>0.5</v>
      </c>
      <c r="J79" s="5">
        <v>0.6</v>
      </c>
      <c r="K79" s="5">
        <v>0.5</v>
      </c>
      <c r="L79" s="3">
        <v>0.16</v>
      </c>
      <c r="M79" s="3" t="s">
        <v>13</v>
      </c>
      <c r="N79" s="3">
        <v>1</v>
      </c>
      <c r="P79" s="1" t="str">
        <f t="shared" si="44"/>
        <v/>
      </c>
      <c r="R79" s="5"/>
      <c r="S79" s="5"/>
      <c r="T79" s="5"/>
      <c r="U79" s="5"/>
      <c r="V79" s="5"/>
      <c r="X79" s="1" t="str">
        <f t="shared" si="47"/>
        <v/>
      </c>
      <c r="AA79" s="5">
        <v>0.3666666666666667</v>
      </c>
      <c r="AB79" s="5">
        <v>0.6166666666666667</v>
      </c>
      <c r="AC79" s="5">
        <v>0.56666666666666654</v>
      </c>
      <c r="AD79" s="5">
        <v>0.54999999999999993</v>
      </c>
      <c r="AE79" s="5">
        <v>0.20333333333333334</v>
      </c>
      <c r="AG79" s="95">
        <f t="shared" si="36"/>
        <v>-0.21666666666666667</v>
      </c>
      <c r="AH79" s="95">
        <f t="shared" si="37"/>
        <v>-0.1166666666666667</v>
      </c>
      <c r="AI79" s="1" t="str">
        <f t="shared" si="48"/>
        <v>same</v>
      </c>
      <c r="AK79" s="95">
        <f t="shared" si="38"/>
        <v>-0.16666666666666652</v>
      </c>
      <c r="AL79" s="95">
        <f t="shared" si="49"/>
        <v>3.3333333333333437E-2</v>
      </c>
      <c r="AM79" s="1" t="str">
        <f t="shared" si="50"/>
        <v>different</v>
      </c>
      <c r="AP79" s="5"/>
      <c r="AS79" s="95">
        <f t="shared" si="51"/>
        <v>-9.9999999999999978E-2</v>
      </c>
      <c r="AT79" s="95">
        <f t="shared" si="52"/>
        <v>-9.9999999999999978E-2</v>
      </c>
      <c r="AU79" s="1" t="str">
        <f t="shared" si="53"/>
        <v>same</v>
      </c>
      <c r="AW79" s="95">
        <f t="shared" si="54"/>
        <v>-0.19999999999999996</v>
      </c>
      <c r="AX79" s="1" t="str">
        <f t="shared" si="46"/>
        <v>same</v>
      </c>
      <c r="AZ79" s="1">
        <f t="shared" si="55"/>
        <v>0</v>
      </c>
      <c r="BA79" s="1" t="str">
        <f t="shared" si="56"/>
        <v>less</v>
      </c>
      <c r="BB79" s="2" t="str">
        <f t="shared" si="57"/>
        <v>less</v>
      </c>
      <c r="BC79" s="2" t="str">
        <f t="shared" si="58"/>
        <v/>
      </c>
    </row>
    <row r="80" spans="1:55" s="21" customFormat="1" x14ac:dyDescent="0.25">
      <c r="A80" s="16"/>
      <c r="B80" s="17" t="s">
        <v>15</v>
      </c>
      <c r="C80" s="17">
        <v>8</v>
      </c>
      <c r="D80" s="19">
        <v>41331</v>
      </c>
      <c r="E80" s="17">
        <v>1</v>
      </c>
      <c r="F80" s="19">
        <v>41373</v>
      </c>
      <c r="G80" s="19">
        <v>41396</v>
      </c>
      <c r="H80" s="20">
        <v>0.2</v>
      </c>
      <c r="I80" s="20">
        <v>0.75</v>
      </c>
      <c r="J80" s="20">
        <v>0.4</v>
      </c>
      <c r="K80" s="20">
        <v>0.45</v>
      </c>
      <c r="L80" s="17">
        <v>0.28999999999999998</v>
      </c>
      <c r="M80" s="17" t="s">
        <v>13</v>
      </c>
      <c r="N80" s="17">
        <v>1</v>
      </c>
      <c r="P80" s="16">
        <f t="shared" si="44"/>
        <v>42</v>
      </c>
      <c r="R80" s="20">
        <f>AVERAGE(H78:H80)</f>
        <v>0.3666666666666667</v>
      </c>
      <c r="S80" s="20">
        <f>AVERAGE(I78:I80)</f>
        <v>0.6166666666666667</v>
      </c>
      <c r="T80" s="20">
        <f t="shared" ref="T80:V80" si="63">AVERAGE(J78:J80)</f>
        <v>0.56666666666666654</v>
      </c>
      <c r="U80" s="20">
        <f t="shared" si="63"/>
        <v>0.54999999999999993</v>
      </c>
      <c r="V80" s="20">
        <f t="shared" si="63"/>
        <v>0.20333333333333334</v>
      </c>
      <c r="X80" s="16">
        <f t="shared" si="47"/>
        <v>0</v>
      </c>
      <c r="AA80" s="20">
        <v>0.3666666666666667</v>
      </c>
      <c r="AB80" s="20">
        <v>0.6166666666666667</v>
      </c>
      <c r="AC80" s="20">
        <v>0.56666666666666654</v>
      </c>
      <c r="AD80" s="20">
        <v>0.54999999999999993</v>
      </c>
      <c r="AE80" s="20">
        <v>0.20333333333333334</v>
      </c>
      <c r="AG80" s="96">
        <f t="shared" si="36"/>
        <v>-0.41666666666666669</v>
      </c>
      <c r="AH80" s="96">
        <f t="shared" si="37"/>
        <v>0.1333333333333333</v>
      </c>
      <c r="AI80" s="16" t="str">
        <f t="shared" si="48"/>
        <v>different</v>
      </c>
      <c r="AK80" s="96">
        <f t="shared" si="38"/>
        <v>-0.36666666666666653</v>
      </c>
      <c r="AL80" s="96">
        <f t="shared" si="49"/>
        <v>-0.16666666666666652</v>
      </c>
      <c r="AM80" s="16" t="str">
        <f t="shared" si="50"/>
        <v>same</v>
      </c>
      <c r="AP80" s="20"/>
      <c r="AS80" s="96">
        <f t="shared" si="51"/>
        <v>-0.25</v>
      </c>
      <c r="AT80" s="96">
        <f t="shared" si="52"/>
        <v>-0.55000000000000004</v>
      </c>
      <c r="AU80" s="16" t="str">
        <f t="shared" si="53"/>
        <v>same</v>
      </c>
      <c r="AW80" s="96">
        <f t="shared" si="54"/>
        <v>-0.2</v>
      </c>
      <c r="AX80" s="16" t="str">
        <f t="shared" si="46"/>
        <v>same</v>
      </c>
      <c r="AZ80" s="16">
        <f t="shared" si="55"/>
        <v>0</v>
      </c>
      <c r="BA80" s="16" t="str">
        <f t="shared" si="56"/>
        <v>less</v>
      </c>
      <c r="BB80" s="21" t="str">
        <f t="shared" si="57"/>
        <v>less</v>
      </c>
      <c r="BC80" s="21" t="str">
        <f t="shared" si="58"/>
        <v/>
      </c>
    </row>
    <row r="81" spans="1:55" x14ac:dyDescent="0.25">
      <c r="A81" s="1">
        <v>26</v>
      </c>
      <c r="B81" s="3" t="s">
        <v>12</v>
      </c>
      <c r="C81" s="3">
        <v>8</v>
      </c>
      <c r="D81" s="4">
        <v>41331</v>
      </c>
      <c r="E81" s="3">
        <v>2</v>
      </c>
      <c r="F81" s="4">
        <v>41373</v>
      </c>
      <c r="G81" s="4">
        <v>41389</v>
      </c>
      <c r="H81" s="5">
        <v>0.5</v>
      </c>
      <c r="I81" s="5">
        <v>0.6</v>
      </c>
      <c r="J81" s="5">
        <v>0.7</v>
      </c>
      <c r="K81" s="5">
        <v>0.7</v>
      </c>
      <c r="L81" s="3">
        <v>0.2</v>
      </c>
      <c r="M81" s="3" t="s">
        <v>13</v>
      </c>
      <c r="N81" s="3">
        <v>1</v>
      </c>
      <c r="P81" s="1" t="str">
        <f t="shared" si="44"/>
        <v/>
      </c>
      <c r="R81" s="5"/>
      <c r="S81" s="5"/>
      <c r="T81" s="5"/>
      <c r="U81" s="5"/>
      <c r="V81" s="5"/>
      <c r="X81" s="1" t="str">
        <f t="shared" si="47"/>
        <v/>
      </c>
      <c r="AA81" s="5">
        <v>0.46666666666666673</v>
      </c>
      <c r="AB81" s="5">
        <v>0.68333333333333324</v>
      </c>
      <c r="AC81" s="5">
        <v>0.6333333333333333</v>
      </c>
      <c r="AD81" s="5">
        <v>0.68333333333333346</v>
      </c>
      <c r="AE81" s="5">
        <v>0.26333333333333336</v>
      </c>
      <c r="AG81" s="95">
        <f t="shared" si="36"/>
        <v>-0.18333333333333324</v>
      </c>
      <c r="AH81" s="95">
        <f t="shared" si="37"/>
        <v>-8.3333333333333259E-2</v>
      </c>
      <c r="AI81" s="1" t="str">
        <f t="shared" si="48"/>
        <v>same</v>
      </c>
      <c r="AK81" s="95">
        <f t="shared" si="38"/>
        <v>-0.1333333333333333</v>
      </c>
      <c r="AL81" s="95">
        <f t="shared" si="49"/>
        <v>6.6666666666666652E-2</v>
      </c>
      <c r="AM81" s="1" t="str">
        <f t="shared" si="50"/>
        <v>different</v>
      </c>
      <c r="AP81" s="5">
        <f>MAX(I81:I83)-MIN(I81:I83)</f>
        <v>0.15000000000000002</v>
      </c>
      <c r="AS81" s="95">
        <f t="shared" si="51"/>
        <v>-0.19999999999999996</v>
      </c>
      <c r="AT81" s="95">
        <f t="shared" si="52"/>
        <v>-9.9999999999999978E-2</v>
      </c>
      <c r="AU81" s="1" t="str">
        <f t="shared" si="53"/>
        <v>same</v>
      </c>
      <c r="AW81" s="95">
        <f t="shared" si="54"/>
        <v>-0.19999999999999996</v>
      </c>
      <c r="AX81" s="1" t="str">
        <f t="shared" si="46"/>
        <v>same</v>
      </c>
      <c r="AZ81" s="1">
        <f t="shared" si="55"/>
        <v>0</v>
      </c>
      <c r="BA81" s="1" t="str">
        <f t="shared" si="56"/>
        <v>less</v>
      </c>
      <c r="BB81" s="2" t="str">
        <f t="shared" si="57"/>
        <v>less</v>
      </c>
      <c r="BC81" s="2" t="str">
        <f t="shared" si="58"/>
        <v/>
      </c>
    </row>
    <row r="82" spans="1:55" x14ac:dyDescent="0.25">
      <c r="B82" s="3" t="s">
        <v>14</v>
      </c>
      <c r="C82" s="3">
        <v>8</v>
      </c>
      <c r="D82" s="4">
        <v>41331</v>
      </c>
      <c r="E82" s="3">
        <v>2</v>
      </c>
      <c r="F82" s="4">
        <v>41373</v>
      </c>
      <c r="G82" s="4">
        <v>41393</v>
      </c>
      <c r="H82" s="5">
        <v>0.6</v>
      </c>
      <c r="I82" s="5">
        <v>0.7</v>
      </c>
      <c r="J82" s="5">
        <v>0.8</v>
      </c>
      <c r="K82" s="5">
        <v>0.9</v>
      </c>
      <c r="L82" s="3">
        <v>0.21</v>
      </c>
      <c r="M82" s="3" t="s">
        <v>13</v>
      </c>
      <c r="N82" s="3">
        <v>1</v>
      </c>
      <c r="P82" s="1" t="str">
        <f t="shared" si="44"/>
        <v/>
      </c>
      <c r="R82" s="5"/>
      <c r="S82" s="5"/>
      <c r="T82" s="5"/>
      <c r="U82" s="5"/>
      <c r="V82" s="5"/>
      <c r="X82" s="1" t="str">
        <f t="shared" si="47"/>
        <v/>
      </c>
      <c r="AA82" s="5">
        <v>0.46666666666666673</v>
      </c>
      <c r="AB82" s="5">
        <v>0.68333333333333324</v>
      </c>
      <c r="AC82" s="5">
        <v>0.6333333333333333</v>
      </c>
      <c r="AD82" s="5">
        <v>0.68333333333333346</v>
      </c>
      <c r="AE82" s="5">
        <v>0.26333333333333336</v>
      </c>
      <c r="AG82" s="95">
        <f t="shared" si="36"/>
        <v>-8.3333333333333259E-2</v>
      </c>
      <c r="AH82" s="95">
        <f t="shared" si="37"/>
        <v>1.6666666666666718E-2</v>
      </c>
      <c r="AI82" s="1" t="str">
        <f t="shared" si="48"/>
        <v>different</v>
      </c>
      <c r="AK82" s="95">
        <f t="shared" si="38"/>
        <v>-3.3333333333333326E-2</v>
      </c>
      <c r="AL82" s="95">
        <f t="shared" si="49"/>
        <v>0.16666666666666674</v>
      </c>
      <c r="AM82" s="1" t="str">
        <f t="shared" si="50"/>
        <v>different</v>
      </c>
      <c r="AP82" s="5"/>
      <c r="AS82" s="95">
        <f t="shared" si="51"/>
        <v>-0.30000000000000004</v>
      </c>
      <c r="AT82" s="95">
        <f t="shared" si="52"/>
        <v>-9.9999999999999978E-2</v>
      </c>
      <c r="AU82" s="1" t="str">
        <f t="shared" si="53"/>
        <v>same</v>
      </c>
      <c r="AW82" s="95">
        <f t="shared" si="54"/>
        <v>-0.20000000000000007</v>
      </c>
      <c r="AX82" s="1" t="str">
        <f t="shared" si="46"/>
        <v>same</v>
      </c>
      <c r="AZ82" s="1">
        <f t="shared" si="55"/>
        <v>0</v>
      </c>
      <c r="BA82" s="1" t="str">
        <f t="shared" si="56"/>
        <v>less</v>
      </c>
      <c r="BB82" s="2" t="str">
        <f t="shared" si="57"/>
        <v>less</v>
      </c>
      <c r="BC82" s="2" t="str">
        <f t="shared" si="58"/>
        <v/>
      </c>
    </row>
    <row r="83" spans="1:55" s="21" customFormat="1" x14ac:dyDescent="0.25">
      <c r="A83" s="16"/>
      <c r="B83" s="17" t="s">
        <v>15</v>
      </c>
      <c r="C83" s="17">
        <v>8</v>
      </c>
      <c r="D83" s="19">
        <v>41331</v>
      </c>
      <c r="E83" s="17">
        <v>2</v>
      </c>
      <c r="F83" s="19">
        <v>41373</v>
      </c>
      <c r="G83" s="19">
        <v>41396</v>
      </c>
      <c r="H83" s="20">
        <v>0.3</v>
      </c>
      <c r="I83" s="20">
        <v>0.75</v>
      </c>
      <c r="J83" s="20">
        <v>0.4</v>
      </c>
      <c r="K83" s="20">
        <v>0.45</v>
      </c>
      <c r="L83" s="17">
        <v>0.38</v>
      </c>
      <c r="M83" s="17" t="s">
        <v>13</v>
      </c>
      <c r="N83" s="17">
        <v>1</v>
      </c>
      <c r="P83" s="16">
        <f t="shared" si="44"/>
        <v>42</v>
      </c>
      <c r="R83" s="20">
        <f>AVERAGE(H81:H83)</f>
        <v>0.46666666666666673</v>
      </c>
      <c r="S83" s="20">
        <f>AVERAGE(I81:I83)</f>
        <v>0.68333333333333324</v>
      </c>
      <c r="T83" s="20">
        <f t="shared" ref="T83:V83" si="64">AVERAGE(J81:J83)</f>
        <v>0.6333333333333333</v>
      </c>
      <c r="U83" s="20">
        <f t="shared" si="64"/>
        <v>0.68333333333333346</v>
      </c>
      <c r="V83" s="20">
        <f t="shared" si="64"/>
        <v>0.26333333333333336</v>
      </c>
      <c r="X83" s="16">
        <f t="shared" si="47"/>
        <v>0</v>
      </c>
      <c r="AA83" s="20">
        <v>0.46666666666666673</v>
      </c>
      <c r="AB83" s="20">
        <v>0.68333333333333324</v>
      </c>
      <c r="AC83" s="20">
        <v>0.6333333333333333</v>
      </c>
      <c r="AD83" s="20">
        <v>0.68333333333333346</v>
      </c>
      <c r="AE83" s="20">
        <v>0.26333333333333336</v>
      </c>
      <c r="AG83" s="96">
        <f t="shared" si="36"/>
        <v>-0.38333333333333325</v>
      </c>
      <c r="AH83" s="96">
        <f t="shared" si="37"/>
        <v>6.6666666666666763E-2</v>
      </c>
      <c r="AI83" s="16" t="str">
        <f t="shared" si="48"/>
        <v>different</v>
      </c>
      <c r="AK83" s="96">
        <f t="shared" si="38"/>
        <v>-0.33333333333333331</v>
      </c>
      <c r="AL83" s="96">
        <f t="shared" si="49"/>
        <v>-0.23333333333333328</v>
      </c>
      <c r="AM83" s="16" t="str">
        <f t="shared" si="50"/>
        <v>same</v>
      </c>
      <c r="AP83" s="20"/>
      <c r="AS83" s="96">
        <f t="shared" si="51"/>
        <v>-0.15000000000000002</v>
      </c>
      <c r="AT83" s="96">
        <f t="shared" si="52"/>
        <v>-0.45</v>
      </c>
      <c r="AU83" s="16" t="str">
        <f t="shared" si="53"/>
        <v>same</v>
      </c>
      <c r="AW83" s="96">
        <f t="shared" si="54"/>
        <v>-0.10000000000000003</v>
      </c>
      <c r="AX83" s="16" t="str">
        <f t="shared" si="46"/>
        <v>same</v>
      </c>
      <c r="AZ83" s="16">
        <f t="shared" si="55"/>
        <v>0</v>
      </c>
      <c r="BA83" s="16" t="str">
        <f t="shared" si="56"/>
        <v>less</v>
      </c>
      <c r="BB83" s="21" t="str">
        <f t="shared" si="57"/>
        <v>less</v>
      </c>
      <c r="BC83" s="21" t="str">
        <f t="shared" si="58"/>
        <v/>
      </c>
    </row>
    <row r="84" spans="1:55" x14ac:dyDescent="0.25">
      <c r="A84" s="1">
        <v>27</v>
      </c>
      <c r="B84" s="3" t="s">
        <v>12</v>
      </c>
      <c r="C84" s="3">
        <v>8</v>
      </c>
      <c r="D84" s="4">
        <v>41331</v>
      </c>
      <c r="E84" s="3">
        <v>3</v>
      </c>
      <c r="F84" s="4">
        <v>41373</v>
      </c>
      <c r="G84" s="4">
        <v>41389</v>
      </c>
      <c r="H84" s="5">
        <v>0.2</v>
      </c>
      <c r="I84" s="5">
        <v>0.5</v>
      </c>
      <c r="J84" s="5">
        <v>0.6</v>
      </c>
      <c r="K84" s="5">
        <v>0.6</v>
      </c>
      <c r="L84" s="3">
        <v>0.18</v>
      </c>
      <c r="M84" s="3" t="s">
        <v>13</v>
      </c>
      <c r="N84" s="3">
        <v>1</v>
      </c>
      <c r="P84" s="1" t="str">
        <f t="shared" si="44"/>
        <v/>
      </c>
      <c r="R84" s="5"/>
      <c r="S84" s="5"/>
      <c r="T84" s="5"/>
      <c r="U84" s="5"/>
      <c r="V84" s="5"/>
      <c r="X84" s="1" t="str">
        <f t="shared" si="47"/>
        <v/>
      </c>
      <c r="AA84" s="5">
        <v>0.39999999999999997</v>
      </c>
      <c r="AB84" s="5">
        <v>0.45</v>
      </c>
      <c r="AC84" s="5">
        <v>0.41666666666666669</v>
      </c>
      <c r="AD84" s="5">
        <v>0.3666666666666667</v>
      </c>
      <c r="AE84" s="5">
        <v>0.17666666666666667</v>
      </c>
      <c r="AG84" s="95">
        <f t="shared" si="36"/>
        <v>-0.25</v>
      </c>
      <c r="AH84" s="95">
        <f t="shared" si="37"/>
        <v>4.9999999999999989E-2</v>
      </c>
      <c r="AI84" s="1" t="str">
        <f t="shared" si="48"/>
        <v>different</v>
      </c>
      <c r="AK84" s="95">
        <f t="shared" si="38"/>
        <v>-0.21666666666666667</v>
      </c>
      <c r="AL84" s="95">
        <f t="shared" si="49"/>
        <v>0.18333333333333329</v>
      </c>
      <c r="AM84" s="1" t="str">
        <f t="shared" si="50"/>
        <v>different</v>
      </c>
      <c r="AP84" s="5">
        <f>MAX(I84:I86)-MIN(I84:I86)</f>
        <v>0.35</v>
      </c>
      <c r="AS84" s="95">
        <f t="shared" si="51"/>
        <v>-0.39999999999999997</v>
      </c>
      <c r="AT84" s="95">
        <f t="shared" si="52"/>
        <v>-0.3</v>
      </c>
      <c r="AU84" s="1" t="str">
        <f t="shared" si="53"/>
        <v>same</v>
      </c>
      <c r="AW84" s="95">
        <f t="shared" si="54"/>
        <v>-0.39999999999999997</v>
      </c>
      <c r="AX84" s="1" t="str">
        <f t="shared" si="46"/>
        <v>same</v>
      </c>
      <c r="AZ84" s="1">
        <f t="shared" si="55"/>
        <v>0</v>
      </c>
      <c r="BA84" s="1" t="str">
        <f t="shared" si="56"/>
        <v>less</v>
      </c>
      <c r="BB84" s="2" t="str">
        <f t="shared" si="57"/>
        <v>less</v>
      </c>
      <c r="BC84" s="2" t="str">
        <f t="shared" si="58"/>
        <v/>
      </c>
    </row>
    <row r="85" spans="1:55" x14ac:dyDescent="0.25">
      <c r="B85" s="3" t="s">
        <v>14</v>
      </c>
      <c r="C85" s="3">
        <v>8</v>
      </c>
      <c r="D85" s="4">
        <v>41331</v>
      </c>
      <c r="E85" s="3">
        <v>3</v>
      </c>
      <c r="F85" s="4">
        <v>41373</v>
      </c>
      <c r="G85" s="4">
        <v>41393</v>
      </c>
      <c r="H85" s="5">
        <v>0.3</v>
      </c>
      <c r="I85" s="5">
        <v>0.25</v>
      </c>
      <c r="J85" s="5">
        <v>0.25</v>
      </c>
      <c r="K85" s="5">
        <v>0.1</v>
      </c>
      <c r="L85" s="3">
        <v>0.18</v>
      </c>
      <c r="M85" s="3" t="s">
        <v>13</v>
      </c>
      <c r="N85" s="3">
        <v>1</v>
      </c>
      <c r="P85" s="1" t="str">
        <f t="shared" si="44"/>
        <v/>
      </c>
      <c r="R85" s="5"/>
      <c r="S85" s="5"/>
      <c r="T85" s="5"/>
      <c r="U85" s="5"/>
      <c r="V85" s="5"/>
      <c r="X85" s="1" t="str">
        <f t="shared" si="47"/>
        <v/>
      </c>
      <c r="AA85" s="5">
        <v>0.39999999999999997</v>
      </c>
      <c r="AB85" s="5">
        <v>0.45</v>
      </c>
      <c r="AC85" s="5">
        <v>0.41666666666666669</v>
      </c>
      <c r="AD85" s="5">
        <v>0.3666666666666667</v>
      </c>
      <c r="AE85" s="5">
        <v>0.17666666666666667</v>
      </c>
      <c r="AG85" s="95">
        <f t="shared" si="36"/>
        <v>-0.15000000000000002</v>
      </c>
      <c r="AH85" s="95">
        <f t="shared" si="37"/>
        <v>-0.2</v>
      </c>
      <c r="AI85" s="1" t="str">
        <f t="shared" si="48"/>
        <v>same</v>
      </c>
      <c r="AK85" s="95">
        <f t="shared" si="38"/>
        <v>-0.1166666666666667</v>
      </c>
      <c r="AL85" s="95">
        <f t="shared" si="49"/>
        <v>-0.16666666666666669</v>
      </c>
      <c r="AM85" s="1" t="str">
        <f t="shared" si="50"/>
        <v>same</v>
      </c>
      <c r="AP85" s="5"/>
      <c r="AS85" s="95">
        <f t="shared" si="51"/>
        <v>0.19999999999999998</v>
      </c>
      <c r="AT85" s="95">
        <f t="shared" si="52"/>
        <v>4.9999999999999989E-2</v>
      </c>
      <c r="AU85" s="1" t="str">
        <f t="shared" si="53"/>
        <v>same</v>
      </c>
      <c r="AW85" s="95">
        <f t="shared" si="54"/>
        <v>4.9999999999999989E-2</v>
      </c>
      <c r="AX85" s="1" t="str">
        <f t="shared" si="46"/>
        <v>same</v>
      </c>
      <c r="AZ85" s="1">
        <f t="shared" si="55"/>
        <v>0</v>
      </c>
      <c r="BA85" s="1" t="str">
        <f t="shared" si="56"/>
        <v>more</v>
      </c>
      <c r="BB85" s="2" t="str">
        <f t="shared" si="57"/>
        <v>more</v>
      </c>
      <c r="BC85" s="2" t="str">
        <f t="shared" si="58"/>
        <v/>
      </c>
    </row>
    <row r="86" spans="1:55" s="14" customFormat="1" ht="15.75" thickBot="1" x14ac:dyDescent="0.3">
      <c r="A86" s="9"/>
      <c r="B86" s="10" t="s">
        <v>15</v>
      </c>
      <c r="C86" s="10">
        <v>8</v>
      </c>
      <c r="D86" s="12">
        <v>41331</v>
      </c>
      <c r="E86" s="10">
        <v>3</v>
      </c>
      <c r="F86" s="12">
        <v>41373</v>
      </c>
      <c r="G86" s="12">
        <v>41396</v>
      </c>
      <c r="H86" s="13">
        <v>0.7</v>
      </c>
      <c r="I86" s="13">
        <v>0.6</v>
      </c>
      <c r="J86" s="13">
        <v>0.4</v>
      </c>
      <c r="K86" s="13">
        <v>0.4</v>
      </c>
      <c r="L86" s="10">
        <v>0.17</v>
      </c>
      <c r="M86" s="10" t="s">
        <v>13</v>
      </c>
      <c r="N86" s="10">
        <v>1</v>
      </c>
      <c r="P86" s="9">
        <f t="shared" si="44"/>
        <v>42</v>
      </c>
      <c r="R86" s="13">
        <f>AVERAGE(H84:H86)</f>
        <v>0.39999999999999997</v>
      </c>
      <c r="S86" s="13">
        <f>AVERAGE(I84:I86)</f>
        <v>0.45</v>
      </c>
      <c r="T86" s="13">
        <f t="shared" ref="T86:V86" si="65">AVERAGE(J84:J86)</f>
        <v>0.41666666666666669</v>
      </c>
      <c r="U86" s="13">
        <f t="shared" si="65"/>
        <v>0.3666666666666667</v>
      </c>
      <c r="V86" s="13">
        <f t="shared" si="65"/>
        <v>0.17666666666666667</v>
      </c>
      <c r="X86" s="9">
        <f t="shared" si="47"/>
        <v>0</v>
      </c>
      <c r="AA86" s="13">
        <v>0.39999999999999997</v>
      </c>
      <c r="AB86" s="13">
        <v>0.45</v>
      </c>
      <c r="AC86" s="13">
        <v>0.41666666666666669</v>
      </c>
      <c r="AD86" s="13">
        <v>0.3666666666666667</v>
      </c>
      <c r="AE86" s="13">
        <v>0.17666666666666667</v>
      </c>
      <c r="AG86" s="97">
        <f t="shared" si="36"/>
        <v>0.24999999999999994</v>
      </c>
      <c r="AH86" s="97">
        <f t="shared" si="37"/>
        <v>0.14999999999999997</v>
      </c>
      <c r="AI86" s="9" t="str">
        <f t="shared" si="48"/>
        <v>same</v>
      </c>
      <c r="AK86" s="97">
        <f t="shared" si="38"/>
        <v>0.28333333333333327</v>
      </c>
      <c r="AL86" s="97">
        <f t="shared" si="49"/>
        <v>-1.6666666666666663E-2</v>
      </c>
      <c r="AM86" s="9" t="str">
        <f t="shared" si="50"/>
        <v>different</v>
      </c>
      <c r="AP86" s="13"/>
      <c r="AS86" s="97">
        <f t="shared" si="51"/>
        <v>0.29999999999999993</v>
      </c>
      <c r="AT86" s="97">
        <f t="shared" si="52"/>
        <v>9.9999999999999978E-2</v>
      </c>
      <c r="AU86" s="9" t="str">
        <f t="shared" si="53"/>
        <v>same</v>
      </c>
      <c r="AW86" s="97">
        <f t="shared" si="54"/>
        <v>0.29999999999999993</v>
      </c>
      <c r="AX86" s="9" t="str">
        <f t="shared" si="46"/>
        <v>same</v>
      </c>
      <c r="AZ86" s="9">
        <f t="shared" si="55"/>
        <v>0</v>
      </c>
      <c r="BA86" s="9" t="str">
        <f t="shared" si="56"/>
        <v>more</v>
      </c>
      <c r="BB86" s="14" t="str">
        <f t="shared" si="57"/>
        <v>more</v>
      </c>
      <c r="BC86" s="14" t="str">
        <f t="shared" si="58"/>
        <v/>
      </c>
    </row>
    <row r="87" spans="1:55" x14ac:dyDescent="0.25">
      <c r="A87" s="1">
        <v>28</v>
      </c>
      <c r="B87" s="3" t="s">
        <v>12</v>
      </c>
      <c r="C87" s="3">
        <v>9</v>
      </c>
      <c r="D87" s="4">
        <v>41355</v>
      </c>
      <c r="E87" s="3">
        <v>1</v>
      </c>
      <c r="F87" s="4">
        <v>41400</v>
      </c>
      <c r="G87" s="4">
        <v>41402</v>
      </c>
      <c r="H87" s="5">
        <v>0.2</v>
      </c>
      <c r="I87" s="5">
        <v>0.2</v>
      </c>
      <c r="J87" s="5">
        <v>0.2</v>
      </c>
      <c r="K87" s="5">
        <v>0.2</v>
      </c>
      <c r="L87" s="3">
        <v>0.16</v>
      </c>
      <c r="M87" s="3" t="s">
        <v>13</v>
      </c>
      <c r="N87" s="3">
        <v>1</v>
      </c>
      <c r="P87" s="1" t="str">
        <f t="shared" si="44"/>
        <v/>
      </c>
      <c r="R87" s="5"/>
      <c r="S87" s="5"/>
      <c r="T87" s="5"/>
      <c r="U87" s="5"/>
      <c r="V87" s="5"/>
      <c r="X87" s="1" t="str">
        <f t="shared" si="47"/>
        <v/>
      </c>
      <c r="AA87" s="5">
        <v>0.22500000000000001</v>
      </c>
      <c r="AB87" s="5">
        <v>0.15000000000000002</v>
      </c>
      <c r="AC87" s="5">
        <v>0.15000000000000002</v>
      </c>
      <c r="AD87" s="5">
        <v>0.17499999999999999</v>
      </c>
      <c r="AE87" s="5">
        <v>0.16</v>
      </c>
      <c r="AG87" s="95">
        <f t="shared" si="36"/>
        <v>4.9999999999999989E-2</v>
      </c>
      <c r="AH87" s="95">
        <f t="shared" si="37"/>
        <v>4.9999999999999989E-2</v>
      </c>
      <c r="AI87" s="1" t="str">
        <f t="shared" si="48"/>
        <v>same</v>
      </c>
      <c r="AK87" s="95">
        <f t="shared" si="38"/>
        <v>4.9999999999999989E-2</v>
      </c>
      <c r="AL87" s="95">
        <f t="shared" si="49"/>
        <v>4.9999999999999989E-2</v>
      </c>
      <c r="AM87" s="1" t="str">
        <f t="shared" si="50"/>
        <v>same</v>
      </c>
      <c r="AP87" s="5">
        <f>MAX(I87:I88)-MIN(I87:I88)</f>
        <v>0.1</v>
      </c>
      <c r="AS87" s="95">
        <f t="shared" si="51"/>
        <v>0</v>
      </c>
      <c r="AT87" s="95">
        <f t="shared" si="52"/>
        <v>0</v>
      </c>
      <c r="AU87" s="1" t="str">
        <f t="shared" si="53"/>
        <v>n/a</v>
      </c>
      <c r="AW87" s="95">
        <f t="shared" si="54"/>
        <v>0</v>
      </c>
      <c r="AX87" s="1" t="str">
        <f t="shared" si="46"/>
        <v>n/a</v>
      </c>
      <c r="AZ87" s="1">
        <f t="shared" si="55"/>
        <v>0</v>
      </c>
      <c r="BA87" s="1" t="str">
        <f t="shared" si="56"/>
        <v>n/a</v>
      </c>
      <c r="BB87" s="2" t="str">
        <f t="shared" si="57"/>
        <v/>
      </c>
      <c r="BC87" s="2" t="str">
        <f t="shared" si="58"/>
        <v/>
      </c>
    </row>
    <row r="88" spans="1:55" s="21" customFormat="1" x14ac:dyDescent="0.25">
      <c r="A88" s="16"/>
      <c r="B88" s="17" t="s">
        <v>14</v>
      </c>
      <c r="C88" s="17">
        <v>9</v>
      </c>
      <c r="D88" s="19">
        <v>41355</v>
      </c>
      <c r="E88" s="17">
        <v>1</v>
      </c>
      <c r="F88" s="19">
        <v>41400</v>
      </c>
      <c r="G88" s="19">
        <v>41408</v>
      </c>
      <c r="H88" s="20">
        <v>0.25</v>
      </c>
      <c r="I88" s="20">
        <v>0.1</v>
      </c>
      <c r="J88" s="20">
        <v>0.1</v>
      </c>
      <c r="K88" s="20">
        <v>0.15</v>
      </c>
      <c r="L88" s="17">
        <v>0.16</v>
      </c>
      <c r="M88" s="17" t="s">
        <v>13</v>
      </c>
      <c r="N88" s="17">
        <v>1</v>
      </c>
      <c r="P88" s="16">
        <f t="shared" si="44"/>
        <v>45</v>
      </c>
      <c r="R88" s="20">
        <f>AVERAGE(H87:H88)</f>
        <v>0.22500000000000001</v>
      </c>
      <c r="S88" s="20">
        <f>AVERAGE(I87:I88)</f>
        <v>0.15000000000000002</v>
      </c>
      <c r="T88" s="20">
        <f t="shared" ref="T88:V88" si="66">AVERAGE(J87:J88)</f>
        <v>0.15000000000000002</v>
      </c>
      <c r="U88" s="20">
        <f t="shared" si="66"/>
        <v>0.17499999999999999</v>
      </c>
      <c r="V88" s="20">
        <f t="shared" si="66"/>
        <v>0.16</v>
      </c>
      <c r="X88" s="16">
        <f t="shared" si="47"/>
        <v>0</v>
      </c>
      <c r="AA88" s="20">
        <v>0.22500000000000001</v>
      </c>
      <c r="AB88" s="20">
        <v>0.15000000000000002</v>
      </c>
      <c r="AC88" s="20">
        <v>0.15000000000000002</v>
      </c>
      <c r="AD88" s="20">
        <v>0.17499999999999999</v>
      </c>
      <c r="AE88" s="20">
        <v>0.16</v>
      </c>
      <c r="AG88" s="96">
        <f t="shared" si="36"/>
        <v>9.9999999999999978E-2</v>
      </c>
      <c r="AH88" s="96">
        <f t="shared" si="37"/>
        <v>-5.0000000000000017E-2</v>
      </c>
      <c r="AI88" s="16" t="str">
        <f t="shared" si="48"/>
        <v>different</v>
      </c>
      <c r="AK88" s="96">
        <f t="shared" si="38"/>
        <v>9.9999999999999978E-2</v>
      </c>
      <c r="AL88" s="96">
        <f t="shared" si="49"/>
        <v>-5.0000000000000017E-2</v>
      </c>
      <c r="AM88" s="16" t="str">
        <f t="shared" si="50"/>
        <v>different</v>
      </c>
      <c r="AP88" s="20"/>
      <c r="AS88" s="96">
        <f t="shared" si="51"/>
        <v>0.1</v>
      </c>
      <c r="AT88" s="96">
        <f t="shared" si="52"/>
        <v>0.15</v>
      </c>
      <c r="AU88" s="16" t="str">
        <f t="shared" si="53"/>
        <v>same</v>
      </c>
      <c r="AW88" s="96">
        <f t="shared" si="54"/>
        <v>0.15</v>
      </c>
      <c r="AX88" s="16" t="str">
        <f t="shared" si="46"/>
        <v>same</v>
      </c>
      <c r="AZ88" s="16">
        <f t="shared" si="55"/>
        <v>0</v>
      </c>
      <c r="BA88" s="16" t="str">
        <f t="shared" si="56"/>
        <v>more</v>
      </c>
      <c r="BB88" s="21" t="str">
        <f t="shared" si="57"/>
        <v>more</v>
      </c>
      <c r="BC88" s="21" t="str">
        <f t="shared" si="58"/>
        <v/>
      </c>
    </row>
    <row r="89" spans="1:55" x14ac:dyDescent="0.25">
      <c r="A89" s="1">
        <v>29</v>
      </c>
      <c r="B89" s="3" t="s">
        <v>12</v>
      </c>
      <c r="C89" s="3">
        <v>9</v>
      </c>
      <c r="D89" s="4">
        <v>41355</v>
      </c>
      <c r="E89" s="3">
        <v>2</v>
      </c>
      <c r="F89" s="4">
        <v>41400</v>
      </c>
      <c r="G89" s="4">
        <v>41402</v>
      </c>
      <c r="H89" s="5">
        <v>0.2</v>
      </c>
      <c r="I89" s="5">
        <v>0.2</v>
      </c>
      <c r="J89" s="5">
        <v>0.2</v>
      </c>
      <c r="K89" s="5">
        <v>0.2</v>
      </c>
      <c r="L89" s="3">
        <v>0.17</v>
      </c>
      <c r="M89" s="3" t="s">
        <v>13</v>
      </c>
      <c r="N89" s="3">
        <v>1</v>
      </c>
      <c r="P89" s="1" t="str">
        <f t="shared" si="44"/>
        <v/>
      </c>
      <c r="R89" s="5"/>
      <c r="S89" s="5"/>
      <c r="T89" s="5"/>
      <c r="U89" s="5"/>
      <c r="V89" s="5"/>
      <c r="X89" s="1" t="str">
        <f t="shared" si="47"/>
        <v/>
      </c>
      <c r="AA89" s="5">
        <v>0.22500000000000001</v>
      </c>
      <c r="AB89" s="5">
        <v>0.15000000000000002</v>
      </c>
      <c r="AC89" s="5">
        <v>0.15000000000000002</v>
      </c>
      <c r="AD89" s="5">
        <v>0.17499999999999999</v>
      </c>
      <c r="AE89" s="5">
        <v>0.17</v>
      </c>
      <c r="AG89" s="95">
        <f t="shared" si="36"/>
        <v>4.9999999999999989E-2</v>
      </c>
      <c r="AH89" s="95">
        <f t="shared" si="37"/>
        <v>4.9999999999999989E-2</v>
      </c>
      <c r="AI89" s="1" t="str">
        <f t="shared" si="48"/>
        <v>same</v>
      </c>
      <c r="AK89" s="95">
        <f t="shared" si="38"/>
        <v>4.9999999999999989E-2</v>
      </c>
      <c r="AL89" s="95">
        <f t="shared" si="49"/>
        <v>4.9999999999999989E-2</v>
      </c>
      <c r="AM89" s="1" t="str">
        <f t="shared" si="50"/>
        <v>same</v>
      </c>
      <c r="AP89" s="5">
        <f>MAX(I89:I90)-MIN(I89:I90)</f>
        <v>0.1</v>
      </c>
      <c r="AS89" s="95">
        <f t="shared" si="51"/>
        <v>0</v>
      </c>
      <c r="AT89" s="95">
        <f t="shared" si="52"/>
        <v>0</v>
      </c>
      <c r="AU89" s="1" t="str">
        <f t="shared" si="53"/>
        <v>n/a</v>
      </c>
      <c r="AW89" s="95">
        <f t="shared" si="54"/>
        <v>0</v>
      </c>
      <c r="AX89" s="1" t="str">
        <f t="shared" si="46"/>
        <v>n/a</v>
      </c>
      <c r="AZ89" s="1">
        <f t="shared" si="55"/>
        <v>0</v>
      </c>
      <c r="BA89" s="1" t="str">
        <f t="shared" si="56"/>
        <v>n/a</v>
      </c>
      <c r="BB89" s="2" t="str">
        <f t="shared" si="57"/>
        <v/>
      </c>
      <c r="BC89" s="2" t="str">
        <f t="shared" si="58"/>
        <v/>
      </c>
    </row>
    <row r="90" spans="1:55" s="21" customFormat="1" x14ac:dyDescent="0.25">
      <c r="A90" s="16"/>
      <c r="B90" s="17" t="s">
        <v>14</v>
      </c>
      <c r="C90" s="17">
        <v>9</v>
      </c>
      <c r="D90" s="19">
        <v>41355</v>
      </c>
      <c r="E90" s="17">
        <v>2</v>
      </c>
      <c r="F90" s="19">
        <v>41400</v>
      </c>
      <c r="G90" s="19">
        <v>41408</v>
      </c>
      <c r="H90" s="20">
        <v>0.25</v>
      </c>
      <c r="I90" s="20">
        <v>0.1</v>
      </c>
      <c r="J90" s="20">
        <v>0.1</v>
      </c>
      <c r="K90" s="20">
        <v>0.15</v>
      </c>
      <c r="L90" s="17">
        <v>0.17</v>
      </c>
      <c r="M90" s="17" t="s">
        <v>13</v>
      </c>
      <c r="N90" s="17">
        <v>1</v>
      </c>
      <c r="P90" s="16">
        <f t="shared" si="44"/>
        <v>45</v>
      </c>
      <c r="R90" s="20">
        <f>AVERAGE(H89:H90)</f>
        <v>0.22500000000000001</v>
      </c>
      <c r="S90" s="20">
        <f>AVERAGE(I89:I90)</f>
        <v>0.15000000000000002</v>
      </c>
      <c r="T90" s="20">
        <f t="shared" ref="T90:V90" si="67">AVERAGE(J89:J90)</f>
        <v>0.15000000000000002</v>
      </c>
      <c r="U90" s="20">
        <f t="shared" si="67"/>
        <v>0.17499999999999999</v>
      </c>
      <c r="V90" s="20">
        <f t="shared" si="67"/>
        <v>0.17</v>
      </c>
      <c r="X90" s="16">
        <f t="shared" si="47"/>
        <v>0</v>
      </c>
      <c r="AA90" s="20">
        <v>0.22500000000000001</v>
      </c>
      <c r="AB90" s="20">
        <v>0.15000000000000002</v>
      </c>
      <c r="AC90" s="20">
        <v>0.15000000000000002</v>
      </c>
      <c r="AD90" s="20">
        <v>0.17499999999999999</v>
      </c>
      <c r="AE90" s="20">
        <v>0.17</v>
      </c>
      <c r="AG90" s="96">
        <f t="shared" si="36"/>
        <v>9.9999999999999978E-2</v>
      </c>
      <c r="AH90" s="96">
        <f t="shared" si="37"/>
        <v>-5.0000000000000017E-2</v>
      </c>
      <c r="AI90" s="16" t="str">
        <f t="shared" si="48"/>
        <v>different</v>
      </c>
      <c r="AK90" s="96">
        <f t="shared" si="38"/>
        <v>9.9999999999999978E-2</v>
      </c>
      <c r="AL90" s="96">
        <f t="shared" si="49"/>
        <v>-5.0000000000000017E-2</v>
      </c>
      <c r="AM90" s="16" t="str">
        <f t="shared" si="50"/>
        <v>different</v>
      </c>
      <c r="AP90" s="20"/>
      <c r="AS90" s="96">
        <f t="shared" si="51"/>
        <v>0.1</v>
      </c>
      <c r="AT90" s="96">
        <f t="shared" si="52"/>
        <v>0.15</v>
      </c>
      <c r="AU90" s="16" t="str">
        <f t="shared" si="53"/>
        <v>same</v>
      </c>
      <c r="AW90" s="96">
        <f t="shared" si="54"/>
        <v>0.15</v>
      </c>
      <c r="AX90" s="16" t="str">
        <f t="shared" si="46"/>
        <v>same</v>
      </c>
      <c r="AZ90" s="16">
        <f t="shared" si="55"/>
        <v>0</v>
      </c>
      <c r="BA90" s="16" t="str">
        <f t="shared" si="56"/>
        <v>more</v>
      </c>
      <c r="BB90" s="21" t="str">
        <f t="shared" si="57"/>
        <v>more</v>
      </c>
      <c r="BC90" s="21" t="str">
        <f t="shared" si="58"/>
        <v/>
      </c>
    </row>
    <row r="91" spans="1:55" x14ac:dyDescent="0.25">
      <c r="A91" s="1">
        <v>30</v>
      </c>
      <c r="B91" s="3" t="s">
        <v>12</v>
      </c>
      <c r="C91" s="3">
        <v>9</v>
      </c>
      <c r="D91" s="4">
        <v>41355</v>
      </c>
      <c r="E91" s="3">
        <v>3</v>
      </c>
      <c r="F91" s="4">
        <v>41400</v>
      </c>
      <c r="G91" s="4">
        <v>41402</v>
      </c>
      <c r="H91" s="5">
        <v>0.5</v>
      </c>
      <c r="I91" s="5">
        <v>0.1</v>
      </c>
      <c r="J91" s="5">
        <v>0.1</v>
      </c>
      <c r="K91" s="5">
        <v>0.2</v>
      </c>
      <c r="L91" s="3">
        <v>0.36</v>
      </c>
      <c r="M91" s="3" t="s">
        <v>13</v>
      </c>
      <c r="N91" s="3">
        <v>1</v>
      </c>
      <c r="P91" s="1" t="str">
        <f t="shared" si="44"/>
        <v/>
      </c>
      <c r="R91" s="5"/>
      <c r="S91" s="5"/>
      <c r="T91" s="5"/>
      <c r="U91" s="5"/>
      <c r="V91" s="5"/>
      <c r="X91" s="1" t="str">
        <f t="shared" si="47"/>
        <v/>
      </c>
      <c r="AA91" s="5">
        <v>0.42499999999999999</v>
      </c>
      <c r="AB91" s="5">
        <v>0.125</v>
      </c>
      <c r="AC91" s="5">
        <v>0.125</v>
      </c>
      <c r="AD91" s="5">
        <v>0.22500000000000001</v>
      </c>
      <c r="AE91" s="5">
        <v>0.36</v>
      </c>
      <c r="AG91" s="95">
        <f t="shared" si="36"/>
        <v>0.375</v>
      </c>
      <c r="AH91" s="95">
        <f t="shared" si="37"/>
        <v>-2.4999999999999994E-2</v>
      </c>
      <c r="AI91" s="1" t="str">
        <f t="shared" si="48"/>
        <v>different</v>
      </c>
      <c r="AK91" s="95">
        <f t="shared" si="38"/>
        <v>0.375</v>
      </c>
      <c r="AL91" s="95">
        <f t="shared" si="49"/>
        <v>-2.4999999999999994E-2</v>
      </c>
      <c r="AM91" s="1" t="str">
        <f t="shared" si="50"/>
        <v>different</v>
      </c>
      <c r="AP91" s="5">
        <f>MAX(I91:I92)-MIN(I91:I92)</f>
        <v>4.9999999999999989E-2</v>
      </c>
      <c r="AS91" s="95">
        <f t="shared" si="51"/>
        <v>0.3</v>
      </c>
      <c r="AT91" s="95">
        <f t="shared" si="52"/>
        <v>0.4</v>
      </c>
      <c r="AU91" s="1" t="str">
        <f t="shared" si="53"/>
        <v>same</v>
      </c>
      <c r="AW91" s="95">
        <f t="shared" si="54"/>
        <v>0.4</v>
      </c>
      <c r="AX91" s="1" t="str">
        <f t="shared" si="46"/>
        <v>same</v>
      </c>
      <c r="AZ91" s="1">
        <f t="shared" si="55"/>
        <v>0</v>
      </c>
      <c r="BA91" s="1" t="str">
        <f t="shared" si="56"/>
        <v>more</v>
      </c>
      <c r="BB91" s="2" t="str">
        <f t="shared" si="57"/>
        <v>more</v>
      </c>
      <c r="BC91" s="2" t="str">
        <f t="shared" si="58"/>
        <v/>
      </c>
    </row>
    <row r="92" spans="1:55" s="14" customFormat="1" ht="15.75" thickBot="1" x14ac:dyDescent="0.3">
      <c r="A92" s="9"/>
      <c r="B92" s="10" t="s">
        <v>14</v>
      </c>
      <c r="C92" s="10">
        <v>9</v>
      </c>
      <c r="D92" s="12">
        <v>41355</v>
      </c>
      <c r="E92" s="10">
        <v>3</v>
      </c>
      <c r="F92" s="12">
        <v>41400</v>
      </c>
      <c r="G92" s="12">
        <v>41408</v>
      </c>
      <c r="H92" s="13">
        <v>0.35</v>
      </c>
      <c r="I92" s="13">
        <v>0.15</v>
      </c>
      <c r="J92" s="13">
        <v>0.15</v>
      </c>
      <c r="K92" s="13">
        <v>0.25</v>
      </c>
      <c r="L92" s="10">
        <v>0.36</v>
      </c>
      <c r="M92" s="10" t="s">
        <v>13</v>
      </c>
      <c r="N92" s="10">
        <v>1</v>
      </c>
      <c r="P92" s="9">
        <f t="shared" si="44"/>
        <v>45</v>
      </c>
      <c r="R92" s="13">
        <f>AVERAGE(H91:H92)</f>
        <v>0.42499999999999999</v>
      </c>
      <c r="S92" s="13">
        <f>AVERAGE(I91:I92)</f>
        <v>0.125</v>
      </c>
      <c r="T92" s="13">
        <f t="shared" ref="T92:V92" si="68">AVERAGE(J91:J92)</f>
        <v>0.125</v>
      </c>
      <c r="U92" s="13">
        <f t="shared" si="68"/>
        <v>0.22500000000000001</v>
      </c>
      <c r="V92" s="13">
        <f t="shared" si="68"/>
        <v>0.36</v>
      </c>
      <c r="X92" s="9">
        <f t="shared" si="47"/>
        <v>0</v>
      </c>
      <c r="AA92" s="13">
        <v>0.42499999999999999</v>
      </c>
      <c r="AB92" s="13">
        <v>0.125</v>
      </c>
      <c r="AC92" s="13">
        <v>0.125</v>
      </c>
      <c r="AD92" s="13">
        <v>0.22500000000000001</v>
      </c>
      <c r="AE92" s="13">
        <v>0.36</v>
      </c>
      <c r="AG92" s="97">
        <f t="shared" si="36"/>
        <v>0.22499999999999998</v>
      </c>
      <c r="AH92" s="97">
        <f t="shared" si="37"/>
        <v>2.4999999999999994E-2</v>
      </c>
      <c r="AI92" s="9" t="str">
        <f t="shared" si="48"/>
        <v>same</v>
      </c>
      <c r="AK92" s="97">
        <f t="shared" si="38"/>
        <v>0.22499999999999998</v>
      </c>
      <c r="AL92" s="97">
        <f t="shared" si="49"/>
        <v>2.4999999999999994E-2</v>
      </c>
      <c r="AM92" s="9" t="str">
        <f t="shared" si="50"/>
        <v>same</v>
      </c>
      <c r="AP92" s="13"/>
      <c r="AS92" s="97">
        <f t="shared" si="51"/>
        <v>9.9999999999999978E-2</v>
      </c>
      <c r="AT92" s="97">
        <f t="shared" si="52"/>
        <v>0.19999999999999998</v>
      </c>
      <c r="AU92" s="9" t="str">
        <f t="shared" si="53"/>
        <v>same</v>
      </c>
      <c r="AW92" s="97">
        <f t="shared" si="54"/>
        <v>0.19999999999999998</v>
      </c>
      <c r="AX92" s="9" t="str">
        <f t="shared" si="46"/>
        <v>same</v>
      </c>
      <c r="AZ92" s="9">
        <f t="shared" si="55"/>
        <v>0</v>
      </c>
      <c r="BA92" s="9" t="str">
        <f t="shared" si="56"/>
        <v>more</v>
      </c>
      <c r="BB92" s="14" t="str">
        <f t="shared" si="57"/>
        <v>more</v>
      </c>
      <c r="BC92" s="14" t="str">
        <f t="shared" si="58"/>
        <v/>
      </c>
    </row>
    <row r="93" spans="1:55" s="27" customFormat="1" x14ac:dyDescent="0.25">
      <c r="A93" s="22">
        <v>31</v>
      </c>
      <c r="B93" s="23" t="s">
        <v>14</v>
      </c>
      <c r="C93" s="23">
        <v>10</v>
      </c>
      <c r="D93" s="25">
        <v>41296</v>
      </c>
      <c r="E93" s="23">
        <v>1</v>
      </c>
      <c r="F93" s="25">
        <v>41400</v>
      </c>
      <c r="G93" s="25">
        <v>41438</v>
      </c>
      <c r="H93" s="26">
        <v>0.4</v>
      </c>
      <c r="I93" s="26">
        <v>0.4</v>
      </c>
      <c r="J93" s="26">
        <v>0.4</v>
      </c>
      <c r="K93" s="26">
        <v>0.4</v>
      </c>
      <c r="L93" s="23">
        <v>0.66</v>
      </c>
      <c r="M93" s="23" t="s">
        <v>16</v>
      </c>
      <c r="N93" s="23">
        <v>0</v>
      </c>
      <c r="P93" s="1">
        <f t="shared" si="44"/>
        <v>104</v>
      </c>
      <c r="R93" s="26">
        <f t="shared" ref="R93:S97" si="69">H93</f>
        <v>0.4</v>
      </c>
      <c r="S93" s="26">
        <f t="shared" si="69"/>
        <v>0.4</v>
      </c>
      <c r="T93" s="26">
        <f t="shared" ref="T93:V97" si="70">J93</f>
        <v>0.4</v>
      </c>
      <c r="U93" s="26">
        <f t="shared" si="70"/>
        <v>0.4</v>
      </c>
      <c r="V93" s="26">
        <f t="shared" si="70"/>
        <v>0.66</v>
      </c>
      <c r="X93" s="22">
        <f t="shared" si="47"/>
        <v>1</v>
      </c>
      <c r="AA93" s="26">
        <v>0.4</v>
      </c>
      <c r="AB93" s="26">
        <v>0.4</v>
      </c>
      <c r="AC93" s="26">
        <v>0.4</v>
      </c>
      <c r="AD93" s="26">
        <v>0.4</v>
      </c>
      <c r="AE93" s="26">
        <v>0.66</v>
      </c>
      <c r="AG93" s="100">
        <f t="shared" si="36"/>
        <v>0</v>
      </c>
      <c r="AH93" s="100">
        <f t="shared" si="37"/>
        <v>0</v>
      </c>
      <c r="AI93" s="22" t="str">
        <f t="shared" si="48"/>
        <v>n/a</v>
      </c>
      <c r="AK93" s="100">
        <f t="shared" si="38"/>
        <v>0</v>
      </c>
      <c r="AL93" s="100">
        <f t="shared" si="49"/>
        <v>0</v>
      </c>
      <c r="AM93" s="22" t="str">
        <f t="shared" si="50"/>
        <v>n/a</v>
      </c>
      <c r="AP93" s="26"/>
      <c r="AS93" s="100">
        <f t="shared" si="51"/>
        <v>0</v>
      </c>
      <c r="AT93" s="100">
        <f t="shared" si="52"/>
        <v>0</v>
      </c>
      <c r="AU93" s="22" t="str">
        <f t="shared" si="53"/>
        <v>n/a</v>
      </c>
      <c r="AW93" s="100">
        <f t="shared" si="54"/>
        <v>0</v>
      </c>
      <c r="AX93" s="22" t="str">
        <f t="shared" si="46"/>
        <v>n/a</v>
      </c>
      <c r="AZ93" s="22">
        <f t="shared" si="55"/>
        <v>1</v>
      </c>
      <c r="BA93" s="22" t="str">
        <f t="shared" si="56"/>
        <v>n/a</v>
      </c>
      <c r="BB93" s="27" t="str">
        <f t="shared" si="57"/>
        <v/>
      </c>
      <c r="BC93" s="27" t="str">
        <f t="shared" si="58"/>
        <v/>
      </c>
    </row>
    <row r="94" spans="1:55" s="33" customFormat="1" x14ac:dyDescent="0.25">
      <c r="A94" s="28">
        <v>32</v>
      </c>
      <c r="B94" s="29" t="s">
        <v>14</v>
      </c>
      <c r="C94" s="29">
        <v>10</v>
      </c>
      <c r="D94" s="31">
        <v>41296</v>
      </c>
      <c r="E94" s="29">
        <v>2</v>
      </c>
      <c r="F94" s="31">
        <v>41400</v>
      </c>
      <c r="G94" s="31">
        <v>41438</v>
      </c>
      <c r="H94" s="32">
        <v>0.2</v>
      </c>
      <c r="I94" s="32">
        <v>0.6</v>
      </c>
      <c r="J94" s="32">
        <v>0.2</v>
      </c>
      <c r="K94" s="32">
        <v>0.2</v>
      </c>
      <c r="L94" s="29">
        <v>0.74</v>
      </c>
      <c r="M94" s="29" t="s">
        <v>16</v>
      </c>
      <c r="N94" s="29">
        <v>0</v>
      </c>
      <c r="P94" s="28">
        <f t="shared" si="44"/>
        <v>104</v>
      </c>
      <c r="R94" s="32">
        <f t="shared" si="69"/>
        <v>0.2</v>
      </c>
      <c r="S94" s="32">
        <f t="shared" si="69"/>
        <v>0.6</v>
      </c>
      <c r="T94" s="32">
        <f t="shared" si="70"/>
        <v>0.2</v>
      </c>
      <c r="U94" s="32">
        <f t="shared" si="70"/>
        <v>0.2</v>
      </c>
      <c r="V94" s="32">
        <f t="shared" si="70"/>
        <v>0.74</v>
      </c>
      <c r="X94" s="28">
        <f t="shared" si="47"/>
        <v>1</v>
      </c>
      <c r="AA94" s="32">
        <v>0.2</v>
      </c>
      <c r="AB94" s="32">
        <v>0.6</v>
      </c>
      <c r="AC94" s="32">
        <v>0.2</v>
      </c>
      <c r="AD94" s="32">
        <v>0.2</v>
      </c>
      <c r="AE94" s="32">
        <v>0.74</v>
      </c>
      <c r="AG94" s="101">
        <f t="shared" si="36"/>
        <v>-0.39999999999999997</v>
      </c>
      <c r="AH94" s="101">
        <f t="shared" si="37"/>
        <v>0</v>
      </c>
      <c r="AI94" s="28" t="str">
        <f t="shared" si="48"/>
        <v>n/a</v>
      </c>
      <c r="AK94" s="101">
        <f t="shared" si="38"/>
        <v>0</v>
      </c>
      <c r="AL94" s="101">
        <f t="shared" si="49"/>
        <v>0</v>
      </c>
      <c r="AM94" s="28" t="str">
        <f t="shared" si="50"/>
        <v>n/a</v>
      </c>
      <c r="AP94" s="32"/>
      <c r="AS94" s="101">
        <f t="shared" si="51"/>
        <v>0</v>
      </c>
      <c r="AT94" s="101">
        <f t="shared" si="52"/>
        <v>-0.39999999999999997</v>
      </c>
      <c r="AU94" s="28" t="str">
        <f t="shared" si="53"/>
        <v>n/a</v>
      </c>
      <c r="AW94" s="101">
        <f t="shared" si="54"/>
        <v>0</v>
      </c>
      <c r="AX94" s="28" t="str">
        <f t="shared" si="46"/>
        <v>n/a</v>
      </c>
      <c r="AZ94" s="28">
        <f t="shared" si="55"/>
        <v>1</v>
      </c>
      <c r="BA94" s="28" t="str">
        <f t="shared" si="56"/>
        <v>n/a</v>
      </c>
      <c r="BB94" s="33" t="str">
        <f t="shared" si="57"/>
        <v/>
      </c>
      <c r="BC94" s="33" t="str">
        <f t="shared" si="58"/>
        <v/>
      </c>
    </row>
    <row r="95" spans="1:55" s="14" customFormat="1" ht="15.75" thickBot="1" x14ac:dyDescent="0.3">
      <c r="A95" s="9">
        <v>33</v>
      </c>
      <c r="B95" s="10" t="s">
        <v>14</v>
      </c>
      <c r="C95" s="10">
        <v>10</v>
      </c>
      <c r="D95" s="12">
        <v>41296</v>
      </c>
      <c r="E95" s="10">
        <v>3</v>
      </c>
      <c r="F95" s="12">
        <v>41400</v>
      </c>
      <c r="G95" s="12">
        <v>41438</v>
      </c>
      <c r="H95" s="13">
        <v>0.5</v>
      </c>
      <c r="I95" s="13">
        <v>0.5</v>
      </c>
      <c r="J95" s="13">
        <v>0.5</v>
      </c>
      <c r="K95" s="13">
        <v>0.5</v>
      </c>
      <c r="L95" s="10">
        <v>0.36</v>
      </c>
      <c r="M95" s="10" t="s">
        <v>13</v>
      </c>
      <c r="N95" s="10">
        <v>0</v>
      </c>
      <c r="P95" s="9">
        <f t="shared" si="44"/>
        <v>104</v>
      </c>
      <c r="R95" s="13">
        <f t="shared" si="69"/>
        <v>0.5</v>
      </c>
      <c r="S95" s="13">
        <f t="shared" si="69"/>
        <v>0.5</v>
      </c>
      <c r="T95" s="13">
        <f t="shared" si="70"/>
        <v>0.5</v>
      </c>
      <c r="U95" s="13">
        <f t="shared" si="70"/>
        <v>0.5</v>
      </c>
      <c r="V95" s="13">
        <f t="shared" si="70"/>
        <v>0.36</v>
      </c>
      <c r="X95" s="9">
        <f t="shared" si="47"/>
        <v>0</v>
      </c>
      <c r="AA95" s="13">
        <v>0.5</v>
      </c>
      <c r="AB95" s="13">
        <v>0.5</v>
      </c>
      <c r="AC95" s="13">
        <v>0.5</v>
      </c>
      <c r="AD95" s="13">
        <v>0.5</v>
      </c>
      <c r="AE95" s="13">
        <v>0.36</v>
      </c>
      <c r="AG95" s="97">
        <f t="shared" si="36"/>
        <v>0</v>
      </c>
      <c r="AH95" s="97">
        <f t="shared" si="37"/>
        <v>0</v>
      </c>
      <c r="AI95" s="9" t="str">
        <f t="shared" si="48"/>
        <v>n/a</v>
      </c>
      <c r="AK95" s="97">
        <f t="shared" si="38"/>
        <v>0</v>
      </c>
      <c r="AL95" s="97">
        <f t="shared" si="49"/>
        <v>0</v>
      </c>
      <c r="AM95" s="9" t="str">
        <f t="shared" si="50"/>
        <v>n/a</v>
      </c>
      <c r="AP95" s="13"/>
      <c r="AS95" s="97">
        <f t="shared" si="51"/>
        <v>0</v>
      </c>
      <c r="AT95" s="97">
        <f t="shared" si="52"/>
        <v>0</v>
      </c>
      <c r="AU95" s="9" t="str">
        <f t="shared" si="53"/>
        <v>n/a</v>
      </c>
      <c r="AW95" s="97">
        <f t="shared" si="54"/>
        <v>0</v>
      </c>
      <c r="AX95" s="9" t="str">
        <f t="shared" si="46"/>
        <v>n/a</v>
      </c>
      <c r="AZ95" s="9">
        <f t="shared" si="55"/>
        <v>0</v>
      </c>
      <c r="BA95" s="9" t="str">
        <f t="shared" si="56"/>
        <v>n/a</v>
      </c>
      <c r="BB95" s="14" t="str">
        <f t="shared" si="57"/>
        <v/>
      </c>
      <c r="BC95" s="14" t="str">
        <f t="shared" si="58"/>
        <v/>
      </c>
    </row>
    <row r="96" spans="1:55" s="27" customFormat="1" x14ac:dyDescent="0.25">
      <c r="A96" s="22">
        <v>34</v>
      </c>
      <c r="B96" s="23" t="s">
        <v>26</v>
      </c>
      <c r="C96" s="23">
        <v>11</v>
      </c>
      <c r="D96" s="25">
        <v>41264</v>
      </c>
      <c r="E96" s="23">
        <v>1</v>
      </c>
      <c r="F96" s="25">
        <v>41402</v>
      </c>
      <c r="G96" s="25">
        <v>41535</v>
      </c>
      <c r="H96" s="26">
        <v>0.25</v>
      </c>
      <c r="I96" s="26">
        <v>0.1</v>
      </c>
      <c r="J96" s="26">
        <v>0.1</v>
      </c>
      <c r="K96" s="26">
        <v>0.05</v>
      </c>
      <c r="L96" s="23">
        <v>0.09</v>
      </c>
      <c r="M96" s="23" t="s">
        <v>13</v>
      </c>
      <c r="N96" s="23">
        <v>0</v>
      </c>
      <c r="P96" s="1">
        <f t="shared" si="44"/>
        <v>138</v>
      </c>
      <c r="R96" s="26">
        <f t="shared" si="69"/>
        <v>0.25</v>
      </c>
      <c r="S96" s="26">
        <f t="shared" si="69"/>
        <v>0.1</v>
      </c>
      <c r="T96" s="26">
        <f t="shared" si="70"/>
        <v>0.1</v>
      </c>
      <c r="U96" s="26">
        <f t="shared" si="70"/>
        <v>0.05</v>
      </c>
      <c r="V96" s="26">
        <f t="shared" si="70"/>
        <v>0.09</v>
      </c>
      <c r="X96" s="22">
        <f t="shared" si="47"/>
        <v>0</v>
      </c>
      <c r="AA96" s="26">
        <v>0.25</v>
      </c>
      <c r="AB96" s="26">
        <v>0.1</v>
      </c>
      <c r="AC96" s="26">
        <v>0.1</v>
      </c>
      <c r="AD96" s="26">
        <v>0.05</v>
      </c>
      <c r="AE96" s="26">
        <v>0.09</v>
      </c>
      <c r="AG96" s="100">
        <f t="shared" si="36"/>
        <v>0.15</v>
      </c>
      <c r="AH96" s="100">
        <f t="shared" si="37"/>
        <v>0</v>
      </c>
      <c r="AI96" s="22" t="str">
        <f t="shared" si="48"/>
        <v>n/a</v>
      </c>
      <c r="AK96" s="100">
        <f t="shared" si="38"/>
        <v>0.15</v>
      </c>
      <c r="AL96" s="100">
        <f t="shared" si="49"/>
        <v>0</v>
      </c>
      <c r="AM96" s="22" t="str">
        <f t="shared" si="50"/>
        <v>n/a</v>
      </c>
      <c r="AP96" s="26"/>
      <c r="AS96" s="100">
        <f t="shared" si="51"/>
        <v>0.2</v>
      </c>
      <c r="AT96" s="100">
        <f t="shared" si="52"/>
        <v>0.15</v>
      </c>
      <c r="AU96" s="22" t="str">
        <f t="shared" si="53"/>
        <v>same</v>
      </c>
      <c r="AW96" s="100">
        <f t="shared" si="54"/>
        <v>0.15</v>
      </c>
      <c r="AX96" s="22" t="str">
        <f t="shared" si="46"/>
        <v>same</v>
      </c>
      <c r="AZ96" s="22">
        <f t="shared" si="55"/>
        <v>0</v>
      </c>
      <c r="BA96" s="22" t="str">
        <f t="shared" si="56"/>
        <v>more</v>
      </c>
      <c r="BB96" s="27" t="str">
        <f t="shared" si="57"/>
        <v>more</v>
      </c>
      <c r="BC96" s="27" t="str">
        <f t="shared" si="58"/>
        <v/>
      </c>
    </row>
    <row r="97" spans="1:55" s="14" customFormat="1" ht="15.75" thickBot="1" x14ac:dyDescent="0.3">
      <c r="A97" s="9">
        <v>35</v>
      </c>
      <c r="B97" s="10" t="s">
        <v>26</v>
      </c>
      <c r="C97" s="10">
        <v>11</v>
      </c>
      <c r="D97" s="12">
        <v>41264</v>
      </c>
      <c r="E97" s="10">
        <v>2</v>
      </c>
      <c r="F97" s="12">
        <v>41402</v>
      </c>
      <c r="G97" s="12">
        <v>41535</v>
      </c>
      <c r="H97" s="13">
        <v>0.9</v>
      </c>
      <c r="I97" s="13">
        <v>0.75</v>
      </c>
      <c r="J97" s="13">
        <v>0.75</v>
      </c>
      <c r="K97" s="13">
        <v>0.9</v>
      </c>
      <c r="L97" s="10">
        <v>0.93</v>
      </c>
      <c r="M97" s="10" t="s">
        <v>16</v>
      </c>
      <c r="N97" s="10">
        <v>0</v>
      </c>
      <c r="P97" s="9">
        <f t="shared" si="44"/>
        <v>138</v>
      </c>
      <c r="R97" s="13">
        <f t="shared" si="69"/>
        <v>0.9</v>
      </c>
      <c r="S97" s="13">
        <f t="shared" si="69"/>
        <v>0.75</v>
      </c>
      <c r="T97" s="13">
        <f t="shared" si="70"/>
        <v>0.75</v>
      </c>
      <c r="U97" s="13">
        <f t="shared" si="70"/>
        <v>0.9</v>
      </c>
      <c r="V97" s="13">
        <f t="shared" si="70"/>
        <v>0.93</v>
      </c>
      <c r="X97" s="9">
        <f t="shared" si="47"/>
        <v>1</v>
      </c>
      <c r="AA97" s="13">
        <v>0.9</v>
      </c>
      <c r="AB97" s="13">
        <v>0.75</v>
      </c>
      <c r="AC97" s="13">
        <v>0.75</v>
      </c>
      <c r="AD97" s="13">
        <v>0.9</v>
      </c>
      <c r="AE97" s="13">
        <v>0.93</v>
      </c>
      <c r="AG97" s="97">
        <f t="shared" si="36"/>
        <v>0.15000000000000002</v>
      </c>
      <c r="AH97" s="97">
        <f t="shared" si="37"/>
        <v>0</v>
      </c>
      <c r="AI97" s="9" t="str">
        <f t="shared" si="48"/>
        <v>n/a</v>
      </c>
      <c r="AK97" s="97">
        <f t="shared" si="38"/>
        <v>0.15000000000000002</v>
      </c>
      <c r="AL97" s="97">
        <f t="shared" si="49"/>
        <v>0</v>
      </c>
      <c r="AM97" s="9" t="str">
        <f t="shared" si="50"/>
        <v>n/a</v>
      </c>
      <c r="AP97" s="13"/>
      <c r="AS97" s="97">
        <f t="shared" si="51"/>
        <v>0</v>
      </c>
      <c r="AT97" s="97">
        <f t="shared" si="52"/>
        <v>0.15000000000000002</v>
      </c>
      <c r="AU97" s="9" t="str">
        <f t="shared" si="53"/>
        <v>n/a</v>
      </c>
      <c r="AW97" s="97">
        <f t="shared" si="54"/>
        <v>0.15000000000000002</v>
      </c>
      <c r="AX97" s="9" t="str">
        <f t="shared" si="46"/>
        <v>n/a</v>
      </c>
      <c r="AZ97" s="9">
        <f t="shared" si="55"/>
        <v>1</v>
      </c>
      <c r="BA97" s="9" t="str">
        <f t="shared" si="56"/>
        <v>n/a</v>
      </c>
      <c r="BB97" s="14" t="str">
        <f t="shared" si="57"/>
        <v/>
      </c>
      <c r="BC97" s="14" t="str">
        <f t="shared" si="58"/>
        <v/>
      </c>
    </row>
    <row r="98" spans="1:55" x14ac:dyDescent="0.25">
      <c r="A98" s="1">
        <v>36</v>
      </c>
      <c r="B98" s="3" t="s">
        <v>12</v>
      </c>
      <c r="C98" s="3">
        <v>12</v>
      </c>
      <c r="D98" s="4">
        <v>41388</v>
      </c>
      <c r="E98" s="3">
        <v>1</v>
      </c>
      <c r="F98" s="4">
        <v>41429</v>
      </c>
      <c r="G98" s="4">
        <v>41442</v>
      </c>
      <c r="H98" s="5">
        <v>0.2</v>
      </c>
      <c r="I98" s="5">
        <v>0.3</v>
      </c>
      <c r="J98" s="5">
        <v>0.3</v>
      </c>
      <c r="K98" s="5">
        <v>0.3</v>
      </c>
      <c r="L98" s="3">
        <v>0.75</v>
      </c>
      <c r="M98" s="3" t="s">
        <v>13</v>
      </c>
      <c r="N98" s="3">
        <v>1</v>
      </c>
      <c r="P98" s="1" t="str">
        <f t="shared" si="44"/>
        <v/>
      </c>
      <c r="R98" s="5"/>
      <c r="S98" s="5"/>
      <c r="T98" s="5"/>
      <c r="U98" s="5"/>
      <c r="V98" s="5"/>
      <c r="X98" s="1" t="str">
        <f t="shared" si="47"/>
        <v/>
      </c>
      <c r="AA98" s="5">
        <v>0.25</v>
      </c>
      <c r="AB98" s="5">
        <v>0.35</v>
      </c>
      <c r="AC98" s="5">
        <v>0.25</v>
      </c>
      <c r="AD98" s="5">
        <v>0.25</v>
      </c>
      <c r="AE98" s="5">
        <v>0.62</v>
      </c>
      <c r="AG98" s="95">
        <f t="shared" si="36"/>
        <v>-0.14999999999999997</v>
      </c>
      <c r="AH98" s="95">
        <f t="shared" si="37"/>
        <v>-4.9999999999999989E-2</v>
      </c>
      <c r="AI98" s="1" t="str">
        <f t="shared" si="48"/>
        <v>same</v>
      </c>
      <c r="AK98" s="95">
        <f t="shared" si="38"/>
        <v>-4.9999999999999989E-2</v>
      </c>
      <c r="AL98" s="95">
        <f t="shared" si="49"/>
        <v>4.9999999999999989E-2</v>
      </c>
      <c r="AM98" s="1" t="str">
        <f t="shared" si="50"/>
        <v>different</v>
      </c>
      <c r="AP98" s="5">
        <f>MAX(I98:I99)-MIN(I98:I99)</f>
        <v>0.10000000000000003</v>
      </c>
      <c r="AS98" s="95">
        <f t="shared" si="51"/>
        <v>-9.9999999999999978E-2</v>
      </c>
      <c r="AT98" s="95">
        <f t="shared" si="52"/>
        <v>-9.9999999999999978E-2</v>
      </c>
      <c r="AU98" s="1" t="str">
        <f t="shared" si="53"/>
        <v>same</v>
      </c>
      <c r="AW98" s="95">
        <f t="shared" si="54"/>
        <v>-9.9999999999999978E-2</v>
      </c>
      <c r="AX98" s="1" t="str">
        <f t="shared" si="46"/>
        <v>same</v>
      </c>
      <c r="AZ98" s="1">
        <f t="shared" si="55"/>
        <v>0</v>
      </c>
      <c r="BA98" s="1" t="str">
        <f t="shared" si="56"/>
        <v>less</v>
      </c>
      <c r="BB98" s="2" t="str">
        <f t="shared" si="57"/>
        <v>less</v>
      </c>
      <c r="BC98" s="2" t="str">
        <f t="shared" si="58"/>
        <v/>
      </c>
    </row>
    <row r="99" spans="1:55" s="21" customFormat="1" x14ac:dyDescent="0.25">
      <c r="A99" s="16"/>
      <c r="B99" s="17" t="s">
        <v>14</v>
      </c>
      <c r="C99" s="17">
        <v>12</v>
      </c>
      <c r="D99" s="19">
        <v>41388</v>
      </c>
      <c r="E99" s="17">
        <v>1</v>
      </c>
      <c r="F99" s="19">
        <v>41429</v>
      </c>
      <c r="G99" s="19">
        <v>41570</v>
      </c>
      <c r="H99" s="20">
        <v>0.3</v>
      </c>
      <c r="I99" s="20">
        <v>0.4</v>
      </c>
      <c r="J99" s="20">
        <v>0.2</v>
      </c>
      <c r="K99" s="20">
        <v>0.2</v>
      </c>
      <c r="L99" s="17">
        <v>0.49</v>
      </c>
      <c r="M99" s="17" t="s">
        <v>13</v>
      </c>
      <c r="N99" s="17">
        <v>1</v>
      </c>
      <c r="P99" s="16">
        <f t="shared" si="44"/>
        <v>41</v>
      </c>
      <c r="R99" s="20">
        <f>AVERAGE(H98:H99)</f>
        <v>0.25</v>
      </c>
      <c r="S99" s="20">
        <f>AVERAGE(I98:I99)</f>
        <v>0.35</v>
      </c>
      <c r="T99" s="20">
        <f t="shared" ref="T99:V99" si="71">AVERAGE(J98:J99)</f>
        <v>0.25</v>
      </c>
      <c r="U99" s="20">
        <f t="shared" si="71"/>
        <v>0.25</v>
      </c>
      <c r="V99" s="20">
        <f t="shared" si="71"/>
        <v>0.62</v>
      </c>
      <c r="X99" s="16">
        <f t="shared" si="47"/>
        <v>0</v>
      </c>
      <c r="AA99" s="20">
        <v>0.25</v>
      </c>
      <c r="AB99" s="20">
        <v>0.35</v>
      </c>
      <c r="AC99" s="20">
        <v>0.25</v>
      </c>
      <c r="AD99" s="20">
        <v>0.25</v>
      </c>
      <c r="AE99" s="20">
        <v>0.62</v>
      </c>
      <c r="AG99" s="96">
        <f t="shared" si="36"/>
        <v>-4.9999999999999989E-2</v>
      </c>
      <c r="AH99" s="96">
        <f t="shared" si="37"/>
        <v>5.0000000000000044E-2</v>
      </c>
      <c r="AI99" s="16" t="str">
        <f t="shared" si="48"/>
        <v>different</v>
      </c>
      <c r="AK99" s="96">
        <f t="shared" si="38"/>
        <v>4.9999999999999989E-2</v>
      </c>
      <c r="AL99" s="96">
        <f t="shared" si="49"/>
        <v>-4.9999999999999989E-2</v>
      </c>
      <c r="AM99" s="16" t="str">
        <f t="shared" si="50"/>
        <v>different</v>
      </c>
      <c r="AP99" s="20"/>
      <c r="AS99" s="96">
        <f t="shared" si="51"/>
        <v>9.9999999999999978E-2</v>
      </c>
      <c r="AT99" s="96">
        <f t="shared" si="52"/>
        <v>-0.10000000000000003</v>
      </c>
      <c r="AU99" s="16" t="str">
        <f t="shared" si="53"/>
        <v>different</v>
      </c>
      <c r="AW99" s="96">
        <f t="shared" si="54"/>
        <v>9.9999999999999978E-2</v>
      </c>
      <c r="AX99" s="16" t="str">
        <f t="shared" si="46"/>
        <v>same</v>
      </c>
      <c r="AZ99" s="16">
        <f t="shared" si="55"/>
        <v>0</v>
      </c>
      <c r="BA99" s="16" t="str">
        <f t="shared" si="56"/>
        <v>more</v>
      </c>
      <c r="BB99" s="21" t="str">
        <f t="shared" si="57"/>
        <v/>
      </c>
      <c r="BC99" s="21" t="str">
        <f t="shared" si="58"/>
        <v>more</v>
      </c>
    </row>
    <row r="100" spans="1:55" x14ac:dyDescent="0.25">
      <c r="A100" s="1">
        <v>37</v>
      </c>
      <c r="B100" s="3" t="s">
        <v>12</v>
      </c>
      <c r="C100" s="3">
        <v>12</v>
      </c>
      <c r="D100" s="4">
        <v>41388</v>
      </c>
      <c r="E100" s="3">
        <v>2</v>
      </c>
      <c r="F100" s="4">
        <v>41429</v>
      </c>
      <c r="G100" s="4">
        <v>41442</v>
      </c>
      <c r="H100" s="5">
        <v>0.2</v>
      </c>
      <c r="I100" s="5">
        <v>0.3</v>
      </c>
      <c r="J100" s="5">
        <v>0.3</v>
      </c>
      <c r="K100" s="5">
        <v>0.2</v>
      </c>
      <c r="L100" s="3">
        <v>0.27</v>
      </c>
      <c r="M100" s="3" t="s">
        <v>13</v>
      </c>
      <c r="N100" s="3">
        <v>1</v>
      </c>
      <c r="P100" s="1" t="str">
        <f t="shared" si="44"/>
        <v/>
      </c>
      <c r="R100" s="5"/>
      <c r="S100" s="5"/>
      <c r="T100" s="5"/>
      <c r="U100" s="5"/>
      <c r="V100" s="5"/>
      <c r="X100" s="1" t="str">
        <f t="shared" si="47"/>
        <v/>
      </c>
      <c r="AA100" s="5">
        <v>0.15000000000000002</v>
      </c>
      <c r="AB100" s="5">
        <v>0.2</v>
      </c>
      <c r="AC100" s="5">
        <v>0.2</v>
      </c>
      <c r="AD100" s="5">
        <v>0.15000000000000002</v>
      </c>
      <c r="AE100" s="5">
        <v>0.17</v>
      </c>
      <c r="AG100" s="95">
        <f t="shared" si="36"/>
        <v>0</v>
      </c>
      <c r="AH100" s="95">
        <f t="shared" si="37"/>
        <v>9.9999999999999978E-2</v>
      </c>
      <c r="AI100" s="1" t="str">
        <f t="shared" si="48"/>
        <v>n/a</v>
      </c>
      <c r="AK100" s="95">
        <f t="shared" si="38"/>
        <v>0</v>
      </c>
      <c r="AL100" s="95">
        <f t="shared" si="49"/>
        <v>9.9999999999999978E-2</v>
      </c>
      <c r="AM100" s="1" t="str">
        <f t="shared" si="50"/>
        <v>n/a</v>
      </c>
      <c r="AP100" s="5">
        <f>MAX(I100:I101)-MIN(I100:I101)</f>
        <v>0.19999999999999998</v>
      </c>
      <c r="AS100" s="95">
        <f t="shared" si="51"/>
        <v>0</v>
      </c>
      <c r="AT100" s="95">
        <f t="shared" si="52"/>
        <v>-9.9999999999999978E-2</v>
      </c>
      <c r="AU100" s="1" t="str">
        <f t="shared" si="53"/>
        <v>n/a</v>
      </c>
      <c r="AW100" s="95">
        <f t="shared" si="54"/>
        <v>-9.9999999999999978E-2</v>
      </c>
      <c r="AX100" s="1" t="str">
        <f t="shared" si="46"/>
        <v>n/a</v>
      </c>
      <c r="AZ100" s="1">
        <f t="shared" si="55"/>
        <v>0</v>
      </c>
      <c r="BA100" s="1" t="str">
        <f t="shared" si="56"/>
        <v>n/a</v>
      </c>
      <c r="BB100" s="2" t="str">
        <f t="shared" si="57"/>
        <v/>
      </c>
      <c r="BC100" s="2" t="str">
        <f t="shared" si="58"/>
        <v/>
      </c>
    </row>
    <row r="101" spans="1:55" s="14" customFormat="1" ht="15.75" thickBot="1" x14ac:dyDescent="0.3">
      <c r="A101" s="9"/>
      <c r="B101" s="10" t="s">
        <v>14</v>
      </c>
      <c r="C101" s="10">
        <v>12</v>
      </c>
      <c r="D101" s="12">
        <v>41388</v>
      </c>
      <c r="E101" s="10">
        <v>2</v>
      </c>
      <c r="F101" s="12">
        <v>41429</v>
      </c>
      <c r="G101" s="12">
        <v>41570</v>
      </c>
      <c r="H101" s="13">
        <v>0.1</v>
      </c>
      <c r="I101" s="13">
        <v>0.1</v>
      </c>
      <c r="J101" s="13">
        <v>0.1</v>
      </c>
      <c r="K101" s="13">
        <v>0.1</v>
      </c>
      <c r="L101" s="10">
        <v>7.0000000000000007E-2</v>
      </c>
      <c r="M101" s="10" t="s">
        <v>13</v>
      </c>
      <c r="N101" s="10">
        <v>1</v>
      </c>
      <c r="P101" s="9">
        <f t="shared" si="44"/>
        <v>41</v>
      </c>
      <c r="R101" s="13">
        <f>AVERAGE(H100:H101)</f>
        <v>0.15000000000000002</v>
      </c>
      <c r="S101" s="13">
        <f>AVERAGE(I100:I101)</f>
        <v>0.2</v>
      </c>
      <c r="T101" s="13">
        <f t="shared" ref="T101:V101" si="72">AVERAGE(J100:J101)</f>
        <v>0.2</v>
      </c>
      <c r="U101" s="13">
        <f t="shared" si="72"/>
        <v>0.15000000000000002</v>
      </c>
      <c r="V101" s="13">
        <f t="shared" si="72"/>
        <v>0.17</v>
      </c>
      <c r="X101" s="9">
        <f t="shared" si="47"/>
        <v>0</v>
      </c>
      <c r="AA101" s="13">
        <v>0.15000000000000002</v>
      </c>
      <c r="AB101" s="13">
        <v>0.2</v>
      </c>
      <c r="AC101" s="13">
        <v>0.2</v>
      </c>
      <c r="AD101" s="13">
        <v>0.15000000000000002</v>
      </c>
      <c r="AE101" s="13">
        <v>0.17</v>
      </c>
      <c r="AG101" s="97">
        <f t="shared" si="36"/>
        <v>-0.1</v>
      </c>
      <c r="AH101" s="97">
        <f t="shared" si="37"/>
        <v>-0.1</v>
      </c>
      <c r="AI101" s="9" t="str">
        <f t="shared" si="48"/>
        <v>same</v>
      </c>
      <c r="AK101" s="97">
        <f t="shared" si="38"/>
        <v>-0.1</v>
      </c>
      <c r="AL101" s="97">
        <f t="shared" si="49"/>
        <v>-0.1</v>
      </c>
      <c r="AM101" s="9" t="str">
        <f t="shared" si="50"/>
        <v>same</v>
      </c>
      <c r="AP101" s="13"/>
      <c r="AS101" s="97">
        <f t="shared" si="51"/>
        <v>0</v>
      </c>
      <c r="AT101" s="97">
        <f t="shared" si="52"/>
        <v>0</v>
      </c>
      <c r="AU101" s="9" t="str">
        <f t="shared" si="53"/>
        <v>n/a</v>
      </c>
      <c r="AW101" s="97">
        <f t="shared" si="54"/>
        <v>0</v>
      </c>
      <c r="AX101" s="9" t="str">
        <f t="shared" si="46"/>
        <v>n/a</v>
      </c>
      <c r="AZ101" s="9">
        <f t="shared" si="55"/>
        <v>0</v>
      </c>
      <c r="BA101" s="9" t="str">
        <f t="shared" si="56"/>
        <v>n/a</v>
      </c>
      <c r="BB101" s="14" t="str">
        <f t="shared" si="57"/>
        <v/>
      </c>
      <c r="BC101" s="14" t="str">
        <f t="shared" si="58"/>
        <v/>
      </c>
    </row>
    <row r="102" spans="1:55" s="27" customFormat="1" x14ac:dyDescent="0.25">
      <c r="A102" s="22">
        <v>38</v>
      </c>
      <c r="B102" s="23" t="s">
        <v>12</v>
      </c>
      <c r="C102" s="23">
        <v>13</v>
      </c>
      <c r="D102" s="25">
        <v>41403</v>
      </c>
      <c r="E102" s="23">
        <v>1</v>
      </c>
      <c r="F102" s="25">
        <v>41429</v>
      </c>
      <c r="G102" s="25">
        <v>41442</v>
      </c>
      <c r="H102" s="26">
        <v>0.4</v>
      </c>
      <c r="I102" s="26">
        <v>0.6</v>
      </c>
      <c r="J102" s="26">
        <v>0.5</v>
      </c>
      <c r="K102" s="26">
        <v>0.5</v>
      </c>
      <c r="L102" s="23">
        <v>0.25</v>
      </c>
      <c r="M102" s="23" t="s">
        <v>13</v>
      </c>
      <c r="N102" s="23">
        <v>0</v>
      </c>
      <c r="P102" s="1">
        <f t="shared" si="44"/>
        <v>26</v>
      </c>
      <c r="R102" s="26">
        <f t="shared" ref="R102:S105" si="73">H102</f>
        <v>0.4</v>
      </c>
      <c r="S102" s="26">
        <f t="shared" si="73"/>
        <v>0.6</v>
      </c>
      <c r="T102" s="26">
        <f t="shared" ref="T102:V105" si="74">J102</f>
        <v>0.5</v>
      </c>
      <c r="U102" s="26">
        <f t="shared" si="74"/>
        <v>0.5</v>
      </c>
      <c r="V102" s="26">
        <f t="shared" si="74"/>
        <v>0.25</v>
      </c>
      <c r="X102" s="22">
        <f t="shared" si="47"/>
        <v>0</v>
      </c>
      <c r="AA102" s="26">
        <v>0.4</v>
      </c>
      <c r="AB102" s="26">
        <v>0.6</v>
      </c>
      <c r="AC102" s="26">
        <v>0.5</v>
      </c>
      <c r="AD102" s="26">
        <v>0.5</v>
      </c>
      <c r="AE102" s="26">
        <v>0.25</v>
      </c>
      <c r="AG102" s="100">
        <f t="shared" si="36"/>
        <v>-0.19999999999999996</v>
      </c>
      <c r="AH102" s="100">
        <f t="shared" si="37"/>
        <v>0</v>
      </c>
      <c r="AI102" s="22" t="str">
        <f t="shared" si="48"/>
        <v>n/a</v>
      </c>
      <c r="AK102" s="100">
        <f t="shared" si="38"/>
        <v>-9.9999999999999978E-2</v>
      </c>
      <c r="AL102" s="100">
        <f t="shared" si="49"/>
        <v>0</v>
      </c>
      <c r="AM102" s="22" t="str">
        <f t="shared" si="50"/>
        <v>n/a</v>
      </c>
      <c r="AP102" s="26"/>
      <c r="AS102" s="100">
        <f t="shared" si="51"/>
        <v>-9.9999999999999978E-2</v>
      </c>
      <c r="AT102" s="100">
        <f t="shared" si="52"/>
        <v>-0.19999999999999996</v>
      </c>
      <c r="AU102" s="22" t="str">
        <f t="shared" si="53"/>
        <v>same</v>
      </c>
      <c r="AW102" s="100">
        <f t="shared" si="54"/>
        <v>-9.9999999999999978E-2</v>
      </c>
      <c r="AX102" s="22" t="str">
        <f t="shared" si="46"/>
        <v>same</v>
      </c>
      <c r="AZ102" s="22">
        <f t="shared" si="55"/>
        <v>0</v>
      </c>
      <c r="BA102" s="22" t="str">
        <f t="shared" si="56"/>
        <v>less</v>
      </c>
      <c r="BB102" s="27" t="str">
        <f t="shared" si="57"/>
        <v>less</v>
      </c>
      <c r="BC102" s="27" t="str">
        <f t="shared" si="58"/>
        <v/>
      </c>
    </row>
    <row r="103" spans="1:55" s="33" customFormat="1" x14ac:dyDescent="0.25">
      <c r="A103" s="28">
        <v>39</v>
      </c>
      <c r="B103" s="29" t="s">
        <v>12</v>
      </c>
      <c r="C103" s="29">
        <v>13</v>
      </c>
      <c r="D103" s="31">
        <v>41403</v>
      </c>
      <c r="E103" s="29">
        <v>2</v>
      </c>
      <c r="F103" s="31">
        <v>41429</v>
      </c>
      <c r="G103" s="31">
        <v>41442</v>
      </c>
      <c r="H103" s="32">
        <v>0.6</v>
      </c>
      <c r="I103" s="32">
        <v>0.6</v>
      </c>
      <c r="J103" s="32">
        <v>0.6</v>
      </c>
      <c r="K103" s="32">
        <v>0.5</v>
      </c>
      <c r="L103" s="29">
        <v>0.65</v>
      </c>
      <c r="M103" s="29" t="s">
        <v>13</v>
      </c>
      <c r="N103" s="29">
        <v>0</v>
      </c>
      <c r="P103" s="28">
        <f t="shared" si="44"/>
        <v>26</v>
      </c>
      <c r="R103" s="32">
        <f t="shared" si="73"/>
        <v>0.6</v>
      </c>
      <c r="S103" s="32">
        <f t="shared" si="73"/>
        <v>0.6</v>
      </c>
      <c r="T103" s="32">
        <f t="shared" si="74"/>
        <v>0.6</v>
      </c>
      <c r="U103" s="32">
        <f t="shared" si="74"/>
        <v>0.5</v>
      </c>
      <c r="V103" s="32">
        <f t="shared" si="74"/>
        <v>0.65</v>
      </c>
      <c r="X103" s="28">
        <f t="shared" si="47"/>
        <v>0</v>
      </c>
      <c r="AA103" s="32">
        <v>0.6</v>
      </c>
      <c r="AB103" s="32">
        <v>0.6</v>
      </c>
      <c r="AC103" s="32">
        <v>0.6</v>
      </c>
      <c r="AD103" s="32">
        <v>0.5</v>
      </c>
      <c r="AE103" s="32">
        <v>0.65</v>
      </c>
      <c r="AG103" s="101">
        <f t="shared" si="36"/>
        <v>0</v>
      </c>
      <c r="AH103" s="101">
        <f t="shared" si="37"/>
        <v>0</v>
      </c>
      <c r="AI103" s="28" t="str">
        <f t="shared" si="48"/>
        <v>n/a</v>
      </c>
      <c r="AK103" s="101">
        <f t="shared" si="38"/>
        <v>0</v>
      </c>
      <c r="AL103" s="101">
        <f t="shared" si="49"/>
        <v>0</v>
      </c>
      <c r="AM103" s="28" t="str">
        <f t="shared" si="50"/>
        <v>n/a</v>
      </c>
      <c r="AP103" s="32"/>
      <c r="AS103" s="101">
        <f t="shared" si="51"/>
        <v>9.9999999999999978E-2</v>
      </c>
      <c r="AT103" s="101">
        <f t="shared" si="52"/>
        <v>0</v>
      </c>
      <c r="AU103" s="28" t="str">
        <f t="shared" si="53"/>
        <v>n/a</v>
      </c>
      <c r="AW103" s="101">
        <f t="shared" si="54"/>
        <v>0</v>
      </c>
      <c r="AX103" s="28" t="str">
        <f t="shared" si="46"/>
        <v>n/a</v>
      </c>
      <c r="AZ103" s="28">
        <f t="shared" si="55"/>
        <v>0</v>
      </c>
      <c r="BA103" s="28" t="str">
        <f t="shared" si="56"/>
        <v>more</v>
      </c>
      <c r="BB103" s="33" t="str">
        <f t="shared" si="57"/>
        <v/>
      </c>
      <c r="BC103" s="33" t="str">
        <f t="shared" si="58"/>
        <v/>
      </c>
    </row>
    <row r="104" spans="1:55" s="33" customFormat="1" x14ac:dyDescent="0.25">
      <c r="A104" s="28">
        <v>40</v>
      </c>
      <c r="B104" s="29" t="s">
        <v>12</v>
      </c>
      <c r="C104" s="29">
        <v>13</v>
      </c>
      <c r="D104" s="31">
        <v>41403</v>
      </c>
      <c r="E104" s="29">
        <v>3</v>
      </c>
      <c r="F104" s="31">
        <v>41429</v>
      </c>
      <c r="G104" s="31">
        <v>41442</v>
      </c>
      <c r="H104" s="32">
        <v>0.8</v>
      </c>
      <c r="I104" s="32">
        <v>0.8</v>
      </c>
      <c r="J104" s="32">
        <v>0.8</v>
      </c>
      <c r="K104" s="32">
        <v>0.7</v>
      </c>
      <c r="L104" s="29">
        <v>0.35</v>
      </c>
      <c r="M104" s="29" t="s">
        <v>13</v>
      </c>
      <c r="N104" s="29">
        <v>0</v>
      </c>
      <c r="P104" s="28">
        <f t="shared" si="44"/>
        <v>26</v>
      </c>
      <c r="R104" s="32">
        <f t="shared" si="73"/>
        <v>0.8</v>
      </c>
      <c r="S104" s="32">
        <f t="shared" si="73"/>
        <v>0.8</v>
      </c>
      <c r="T104" s="32">
        <f t="shared" si="74"/>
        <v>0.8</v>
      </c>
      <c r="U104" s="32">
        <f t="shared" si="74"/>
        <v>0.7</v>
      </c>
      <c r="V104" s="32">
        <f t="shared" si="74"/>
        <v>0.35</v>
      </c>
      <c r="X104" s="28">
        <f t="shared" si="47"/>
        <v>0</v>
      </c>
      <c r="AA104" s="32">
        <v>0.8</v>
      </c>
      <c r="AB104" s="32">
        <v>0.8</v>
      </c>
      <c r="AC104" s="32">
        <v>0.8</v>
      </c>
      <c r="AD104" s="32">
        <v>0.7</v>
      </c>
      <c r="AE104" s="32">
        <v>0.35</v>
      </c>
      <c r="AG104" s="101">
        <f t="shared" si="36"/>
        <v>0</v>
      </c>
      <c r="AH104" s="101">
        <f t="shared" si="37"/>
        <v>0</v>
      </c>
      <c r="AI104" s="28" t="str">
        <f t="shared" si="48"/>
        <v>n/a</v>
      </c>
      <c r="AK104" s="101">
        <f t="shared" si="38"/>
        <v>0</v>
      </c>
      <c r="AL104" s="101">
        <f t="shared" si="49"/>
        <v>0</v>
      </c>
      <c r="AM104" s="28" t="str">
        <f t="shared" si="50"/>
        <v>n/a</v>
      </c>
      <c r="AP104" s="32"/>
      <c r="AS104" s="101">
        <f t="shared" si="51"/>
        <v>0.10000000000000009</v>
      </c>
      <c r="AT104" s="101">
        <f t="shared" si="52"/>
        <v>0</v>
      </c>
      <c r="AU104" s="28" t="str">
        <f t="shared" si="53"/>
        <v>n/a</v>
      </c>
      <c r="AW104" s="101">
        <f t="shared" si="54"/>
        <v>0</v>
      </c>
      <c r="AX104" s="28" t="str">
        <f t="shared" si="46"/>
        <v>n/a</v>
      </c>
      <c r="AZ104" s="28">
        <f t="shared" si="55"/>
        <v>0</v>
      </c>
      <c r="BA104" s="28" t="str">
        <f t="shared" si="56"/>
        <v>more</v>
      </c>
      <c r="BB104" s="33" t="str">
        <f t="shared" si="57"/>
        <v/>
      </c>
      <c r="BC104" s="33" t="str">
        <f t="shared" si="58"/>
        <v/>
      </c>
    </row>
    <row r="105" spans="1:55" s="14" customFormat="1" ht="15.75" thickBot="1" x14ac:dyDescent="0.3">
      <c r="A105" s="9">
        <v>41</v>
      </c>
      <c r="B105" s="10" t="s">
        <v>12</v>
      </c>
      <c r="C105" s="10">
        <v>13</v>
      </c>
      <c r="D105" s="12">
        <v>41403</v>
      </c>
      <c r="E105" s="10">
        <v>4</v>
      </c>
      <c r="F105" s="12">
        <v>41429</v>
      </c>
      <c r="G105" s="12">
        <v>41442</v>
      </c>
      <c r="H105" s="13">
        <v>0.6</v>
      </c>
      <c r="I105" s="13">
        <v>0.6</v>
      </c>
      <c r="J105" s="13">
        <v>0.6</v>
      </c>
      <c r="K105" s="13">
        <v>0.5</v>
      </c>
      <c r="L105" s="10">
        <v>0.04</v>
      </c>
      <c r="M105" s="10" t="s">
        <v>13</v>
      </c>
      <c r="N105" s="10">
        <v>0</v>
      </c>
      <c r="P105" s="9">
        <f t="shared" si="44"/>
        <v>26</v>
      </c>
      <c r="R105" s="13">
        <f t="shared" si="73"/>
        <v>0.6</v>
      </c>
      <c r="S105" s="13">
        <f t="shared" si="73"/>
        <v>0.6</v>
      </c>
      <c r="T105" s="13">
        <f t="shared" si="74"/>
        <v>0.6</v>
      </c>
      <c r="U105" s="13">
        <f t="shared" si="74"/>
        <v>0.5</v>
      </c>
      <c r="V105" s="13">
        <f t="shared" si="74"/>
        <v>0.04</v>
      </c>
      <c r="X105" s="9">
        <f t="shared" si="47"/>
        <v>0</v>
      </c>
      <c r="AA105" s="13">
        <v>0.6</v>
      </c>
      <c r="AB105" s="13">
        <v>0.6</v>
      </c>
      <c r="AC105" s="13">
        <v>0.6</v>
      </c>
      <c r="AD105" s="13">
        <v>0.5</v>
      </c>
      <c r="AE105" s="13">
        <v>0.04</v>
      </c>
      <c r="AG105" s="97">
        <f t="shared" si="36"/>
        <v>0</v>
      </c>
      <c r="AH105" s="97">
        <f t="shared" si="37"/>
        <v>0</v>
      </c>
      <c r="AI105" s="9" t="str">
        <f t="shared" si="48"/>
        <v>n/a</v>
      </c>
      <c r="AK105" s="97">
        <f t="shared" si="38"/>
        <v>0</v>
      </c>
      <c r="AL105" s="97">
        <f t="shared" si="49"/>
        <v>0</v>
      </c>
      <c r="AM105" s="9" t="str">
        <f t="shared" si="50"/>
        <v>n/a</v>
      </c>
      <c r="AP105" s="13"/>
      <c r="AS105" s="97">
        <f t="shared" si="51"/>
        <v>9.9999999999999978E-2</v>
      </c>
      <c r="AT105" s="97">
        <f t="shared" si="52"/>
        <v>0</v>
      </c>
      <c r="AU105" s="9" t="str">
        <f t="shared" si="53"/>
        <v>n/a</v>
      </c>
      <c r="AW105" s="97">
        <f t="shared" si="54"/>
        <v>0</v>
      </c>
      <c r="AX105" s="9" t="str">
        <f t="shared" si="46"/>
        <v>n/a</v>
      </c>
      <c r="AZ105" s="9">
        <f t="shared" si="55"/>
        <v>0</v>
      </c>
      <c r="BA105" s="9" t="str">
        <f t="shared" si="56"/>
        <v>more</v>
      </c>
      <c r="BB105" s="14" t="str">
        <f t="shared" si="57"/>
        <v/>
      </c>
      <c r="BC105" s="14" t="str">
        <f t="shared" si="58"/>
        <v/>
      </c>
    </row>
    <row r="106" spans="1:55" x14ac:dyDescent="0.25">
      <c r="A106" s="1">
        <v>42</v>
      </c>
      <c r="B106" s="3" t="s">
        <v>12</v>
      </c>
      <c r="C106" s="3">
        <v>14</v>
      </c>
      <c r="D106" s="4">
        <v>41401</v>
      </c>
      <c r="E106" s="3">
        <v>1</v>
      </c>
      <c r="F106" s="4">
        <v>41443</v>
      </c>
      <c r="G106" s="4">
        <v>41452</v>
      </c>
      <c r="H106" s="5">
        <v>0.4</v>
      </c>
      <c r="I106" s="5">
        <v>0.9</v>
      </c>
      <c r="J106" s="5">
        <v>0.9</v>
      </c>
      <c r="K106" s="5">
        <v>0.7</v>
      </c>
      <c r="L106" s="3">
        <v>0.61</v>
      </c>
      <c r="M106" s="3" t="s">
        <v>13</v>
      </c>
      <c r="N106" s="3">
        <v>1</v>
      </c>
      <c r="P106" s="1" t="str">
        <f t="shared" si="44"/>
        <v/>
      </c>
      <c r="R106" s="5"/>
      <c r="S106" s="5"/>
      <c r="T106" s="5"/>
      <c r="U106" s="5"/>
      <c r="V106" s="5"/>
      <c r="X106" s="1" t="str">
        <f t="shared" si="47"/>
        <v/>
      </c>
      <c r="AA106" s="5">
        <v>0.5</v>
      </c>
      <c r="AB106" s="5">
        <v>0.85000000000000009</v>
      </c>
      <c r="AC106" s="5">
        <v>0.875</v>
      </c>
      <c r="AD106" s="5">
        <v>0.8</v>
      </c>
      <c r="AE106" s="5">
        <v>0.64999999999999991</v>
      </c>
      <c r="AG106" s="95">
        <f t="shared" si="36"/>
        <v>-0.45000000000000007</v>
      </c>
      <c r="AH106" s="95">
        <f t="shared" si="37"/>
        <v>4.9999999999999933E-2</v>
      </c>
      <c r="AI106" s="1" t="str">
        <f t="shared" si="48"/>
        <v>different</v>
      </c>
      <c r="AK106" s="95">
        <f t="shared" si="38"/>
        <v>-0.47499999999999998</v>
      </c>
      <c r="AL106" s="95">
        <f t="shared" si="49"/>
        <v>2.5000000000000022E-2</v>
      </c>
      <c r="AM106" s="1" t="str">
        <f t="shared" si="50"/>
        <v>different</v>
      </c>
      <c r="AP106" s="5">
        <f>MAX(I106:I107)-MIN(I106:I107)</f>
        <v>9.9999999999999978E-2</v>
      </c>
      <c r="AS106" s="95">
        <f t="shared" si="51"/>
        <v>-0.29999999999999993</v>
      </c>
      <c r="AT106" s="95">
        <f t="shared" si="52"/>
        <v>-0.5</v>
      </c>
      <c r="AU106" s="1" t="str">
        <f t="shared" si="53"/>
        <v>same</v>
      </c>
      <c r="AW106" s="95">
        <f t="shared" si="54"/>
        <v>-0.5</v>
      </c>
      <c r="AX106" s="1" t="str">
        <f t="shared" si="46"/>
        <v>same</v>
      </c>
      <c r="AZ106" s="1">
        <f t="shared" si="55"/>
        <v>0</v>
      </c>
      <c r="BA106" s="1" t="str">
        <f t="shared" si="56"/>
        <v>less</v>
      </c>
      <c r="BB106" s="2" t="str">
        <f t="shared" si="57"/>
        <v>less</v>
      </c>
      <c r="BC106" s="2" t="str">
        <f t="shared" si="58"/>
        <v/>
      </c>
    </row>
    <row r="107" spans="1:55" s="21" customFormat="1" x14ac:dyDescent="0.25">
      <c r="A107" s="16"/>
      <c r="B107" s="17" t="s">
        <v>14</v>
      </c>
      <c r="C107" s="17">
        <v>14</v>
      </c>
      <c r="D107" s="19">
        <v>41401</v>
      </c>
      <c r="E107" s="17">
        <v>1</v>
      </c>
      <c r="F107" s="19">
        <v>41443</v>
      </c>
      <c r="G107" s="19">
        <v>41570</v>
      </c>
      <c r="H107" s="20">
        <v>0.6</v>
      </c>
      <c r="I107" s="20">
        <v>0.8</v>
      </c>
      <c r="J107" s="20">
        <v>0.85</v>
      </c>
      <c r="K107" s="20">
        <v>0.9</v>
      </c>
      <c r="L107" s="17">
        <v>0.69</v>
      </c>
      <c r="M107" s="17" t="s">
        <v>13</v>
      </c>
      <c r="N107" s="17">
        <v>1</v>
      </c>
      <c r="P107" s="16">
        <f t="shared" si="44"/>
        <v>42</v>
      </c>
      <c r="R107" s="20">
        <f>AVERAGE(H106:H107)</f>
        <v>0.5</v>
      </c>
      <c r="S107" s="20">
        <f>AVERAGE(I106:I107)</f>
        <v>0.85000000000000009</v>
      </c>
      <c r="T107" s="20">
        <f t="shared" ref="T107:V107" si="75">AVERAGE(J106:J107)</f>
        <v>0.875</v>
      </c>
      <c r="U107" s="20">
        <f t="shared" si="75"/>
        <v>0.8</v>
      </c>
      <c r="V107" s="20">
        <f t="shared" si="75"/>
        <v>0.64999999999999991</v>
      </c>
      <c r="X107" s="16">
        <f t="shared" si="47"/>
        <v>0</v>
      </c>
      <c r="AA107" s="20">
        <v>0.5</v>
      </c>
      <c r="AB107" s="20">
        <v>0.85000000000000009</v>
      </c>
      <c r="AC107" s="20">
        <v>0.875</v>
      </c>
      <c r="AD107" s="20">
        <v>0.8</v>
      </c>
      <c r="AE107" s="20">
        <v>0.64999999999999991</v>
      </c>
      <c r="AG107" s="96">
        <f t="shared" si="36"/>
        <v>-0.25000000000000011</v>
      </c>
      <c r="AH107" s="96">
        <f t="shared" si="37"/>
        <v>-5.0000000000000044E-2</v>
      </c>
      <c r="AI107" s="16" t="str">
        <f t="shared" si="48"/>
        <v>same</v>
      </c>
      <c r="AK107" s="96">
        <f t="shared" si="38"/>
        <v>-0.27500000000000002</v>
      </c>
      <c r="AL107" s="96">
        <f t="shared" si="49"/>
        <v>-2.5000000000000022E-2</v>
      </c>
      <c r="AM107" s="16" t="str">
        <f t="shared" si="50"/>
        <v>same</v>
      </c>
      <c r="AP107" s="20"/>
      <c r="AS107" s="96">
        <f t="shared" si="51"/>
        <v>-0.30000000000000004</v>
      </c>
      <c r="AT107" s="96">
        <f t="shared" si="52"/>
        <v>-0.20000000000000007</v>
      </c>
      <c r="AU107" s="16" t="str">
        <f t="shared" si="53"/>
        <v>same</v>
      </c>
      <c r="AW107" s="96">
        <f t="shared" si="54"/>
        <v>-0.25</v>
      </c>
      <c r="AX107" s="16" t="str">
        <f t="shared" si="46"/>
        <v>same</v>
      </c>
      <c r="AZ107" s="16">
        <f t="shared" si="55"/>
        <v>0</v>
      </c>
      <c r="BA107" s="16" t="str">
        <f t="shared" si="56"/>
        <v>less</v>
      </c>
      <c r="BB107" s="21" t="str">
        <f t="shared" si="57"/>
        <v>less</v>
      </c>
      <c r="BC107" s="21" t="str">
        <f t="shared" si="58"/>
        <v/>
      </c>
    </row>
    <row r="108" spans="1:55" x14ac:dyDescent="0.25">
      <c r="A108" s="1">
        <v>43</v>
      </c>
      <c r="B108" s="3" t="s">
        <v>12</v>
      </c>
      <c r="C108" s="3">
        <v>14</v>
      </c>
      <c r="D108" s="4">
        <v>41401</v>
      </c>
      <c r="E108" s="3">
        <v>2</v>
      </c>
      <c r="F108" s="4">
        <v>41443</v>
      </c>
      <c r="G108" s="4">
        <v>41452</v>
      </c>
      <c r="H108" s="5">
        <v>0.4</v>
      </c>
      <c r="I108" s="5">
        <v>0.9</v>
      </c>
      <c r="J108" s="5">
        <v>0.9</v>
      </c>
      <c r="K108" s="5">
        <v>0.7</v>
      </c>
      <c r="L108" s="3">
        <v>0.15</v>
      </c>
      <c r="M108" s="3" t="s">
        <v>13</v>
      </c>
      <c r="N108" s="3">
        <v>1</v>
      </c>
      <c r="P108" s="1" t="str">
        <f t="shared" si="44"/>
        <v/>
      </c>
      <c r="R108" s="5"/>
      <c r="S108" s="5"/>
      <c r="T108" s="5"/>
      <c r="U108" s="5"/>
      <c r="V108" s="5"/>
      <c r="X108" s="1" t="str">
        <f t="shared" si="47"/>
        <v/>
      </c>
      <c r="AA108" s="5">
        <v>0.45</v>
      </c>
      <c r="AB108" s="5">
        <v>0.85000000000000009</v>
      </c>
      <c r="AC108" s="5">
        <v>0.875</v>
      </c>
      <c r="AD108" s="5">
        <v>0.8</v>
      </c>
      <c r="AE108" s="5">
        <v>0.16499999999999998</v>
      </c>
      <c r="AG108" s="95">
        <f t="shared" si="36"/>
        <v>-0.45000000000000007</v>
      </c>
      <c r="AH108" s="95">
        <f t="shared" si="37"/>
        <v>4.9999999999999933E-2</v>
      </c>
      <c r="AI108" s="1" t="str">
        <f t="shared" si="48"/>
        <v>different</v>
      </c>
      <c r="AK108" s="95">
        <f t="shared" si="38"/>
        <v>-0.47499999999999998</v>
      </c>
      <c r="AL108" s="95">
        <f t="shared" si="49"/>
        <v>2.5000000000000022E-2</v>
      </c>
      <c r="AM108" s="1" t="str">
        <f t="shared" si="50"/>
        <v>different</v>
      </c>
      <c r="AP108" s="5">
        <f>MAX(I108:I109)-MIN(I108:I109)</f>
        <v>9.9999999999999978E-2</v>
      </c>
      <c r="AS108" s="95">
        <f t="shared" si="51"/>
        <v>-0.29999999999999993</v>
      </c>
      <c r="AT108" s="95">
        <f t="shared" si="52"/>
        <v>-0.5</v>
      </c>
      <c r="AU108" s="1" t="str">
        <f t="shared" si="53"/>
        <v>same</v>
      </c>
      <c r="AW108" s="95">
        <f t="shared" si="54"/>
        <v>-0.5</v>
      </c>
      <c r="AX108" s="1" t="str">
        <f t="shared" si="46"/>
        <v>same</v>
      </c>
      <c r="AZ108" s="1">
        <f t="shared" si="55"/>
        <v>0</v>
      </c>
      <c r="BA108" s="1" t="str">
        <f t="shared" si="56"/>
        <v>less</v>
      </c>
      <c r="BB108" s="2" t="str">
        <f t="shared" si="57"/>
        <v>less</v>
      </c>
      <c r="BC108" s="2" t="str">
        <f t="shared" si="58"/>
        <v/>
      </c>
    </row>
    <row r="109" spans="1:55" s="14" customFormat="1" ht="15.75" thickBot="1" x14ac:dyDescent="0.3">
      <c r="A109" s="9"/>
      <c r="B109" s="10" t="s">
        <v>14</v>
      </c>
      <c r="C109" s="10">
        <v>14</v>
      </c>
      <c r="D109" s="12">
        <v>41401</v>
      </c>
      <c r="E109" s="10">
        <v>2</v>
      </c>
      <c r="F109" s="12">
        <v>41443</v>
      </c>
      <c r="G109" s="12">
        <v>41570</v>
      </c>
      <c r="H109" s="13">
        <v>0.5</v>
      </c>
      <c r="I109" s="13">
        <v>0.8</v>
      </c>
      <c r="J109" s="13">
        <v>0.85</v>
      </c>
      <c r="K109" s="13">
        <v>0.9</v>
      </c>
      <c r="L109" s="10">
        <v>0.18</v>
      </c>
      <c r="M109" s="10" t="s">
        <v>13</v>
      </c>
      <c r="N109" s="10">
        <v>1</v>
      </c>
      <c r="P109" s="9">
        <f t="shared" si="44"/>
        <v>42</v>
      </c>
      <c r="R109" s="13">
        <f>AVERAGE(H108:H109)</f>
        <v>0.45</v>
      </c>
      <c r="S109" s="13">
        <f>AVERAGE(I108:I109)</f>
        <v>0.85000000000000009</v>
      </c>
      <c r="T109" s="13">
        <f t="shared" ref="T109:V109" si="76">AVERAGE(J108:J109)</f>
        <v>0.875</v>
      </c>
      <c r="U109" s="13">
        <f t="shared" si="76"/>
        <v>0.8</v>
      </c>
      <c r="V109" s="13">
        <f t="shared" si="76"/>
        <v>0.16499999999999998</v>
      </c>
      <c r="X109" s="9">
        <f t="shared" si="47"/>
        <v>0</v>
      </c>
      <c r="AA109" s="13">
        <v>0.45</v>
      </c>
      <c r="AB109" s="13">
        <v>0.85000000000000009</v>
      </c>
      <c r="AC109" s="13">
        <v>0.875</v>
      </c>
      <c r="AD109" s="13">
        <v>0.8</v>
      </c>
      <c r="AE109" s="13">
        <v>0.16499999999999998</v>
      </c>
      <c r="AG109" s="97">
        <f t="shared" si="36"/>
        <v>-0.35000000000000009</v>
      </c>
      <c r="AH109" s="97">
        <f t="shared" si="37"/>
        <v>-5.0000000000000044E-2</v>
      </c>
      <c r="AI109" s="9" t="str">
        <f t="shared" si="48"/>
        <v>same</v>
      </c>
      <c r="AK109" s="97">
        <f t="shared" si="38"/>
        <v>-0.375</v>
      </c>
      <c r="AL109" s="97">
        <f t="shared" si="49"/>
        <v>-2.5000000000000022E-2</v>
      </c>
      <c r="AM109" s="9" t="str">
        <f t="shared" si="50"/>
        <v>same</v>
      </c>
      <c r="AP109" s="13"/>
      <c r="AS109" s="97">
        <f t="shared" si="51"/>
        <v>-0.4</v>
      </c>
      <c r="AT109" s="97">
        <f t="shared" si="52"/>
        <v>-0.30000000000000004</v>
      </c>
      <c r="AU109" s="9" t="str">
        <f t="shared" si="53"/>
        <v>same</v>
      </c>
      <c r="AW109" s="97">
        <f t="shared" si="54"/>
        <v>-0.35</v>
      </c>
      <c r="AX109" s="9" t="str">
        <f t="shared" si="46"/>
        <v>same</v>
      </c>
      <c r="AZ109" s="9">
        <f t="shared" si="55"/>
        <v>0</v>
      </c>
      <c r="BA109" s="9" t="str">
        <f t="shared" si="56"/>
        <v>less</v>
      </c>
      <c r="BB109" s="14" t="str">
        <f t="shared" si="57"/>
        <v>less</v>
      </c>
      <c r="BC109" s="14" t="str">
        <f t="shared" si="58"/>
        <v/>
      </c>
    </row>
    <row r="110" spans="1:55" x14ac:dyDescent="0.25">
      <c r="A110" s="1">
        <v>44</v>
      </c>
      <c r="B110" s="3" t="s">
        <v>12</v>
      </c>
      <c r="C110" s="3">
        <v>15</v>
      </c>
      <c r="D110" s="4">
        <v>41438</v>
      </c>
      <c r="E110" s="3">
        <v>1</v>
      </c>
      <c r="F110" s="4">
        <v>41470</v>
      </c>
      <c r="G110" s="4">
        <v>41472</v>
      </c>
      <c r="H110" s="5">
        <v>0.5</v>
      </c>
      <c r="I110" s="5">
        <v>0.4</v>
      </c>
      <c r="J110" s="5">
        <v>0.4</v>
      </c>
      <c r="K110" s="5">
        <v>0.4</v>
      </c>
      <c r="L110" s="3">
        <v>0.49</v>
      </c>
      <c r="M110" s="3" t="s">
        <v>13</v>
      </c>
      <c r="N110" s="3">
        <v>1</v>
      </c>
      <c r="P110" s="1" t="str">
        <f t="shared" si="44"/>
        <v/>
      </c>
      <c r="R110" s="5"/>
      <c r="S110" s="5"/>
      <c r="T110" s="5"/>
      <c r="U110" s="5"/>
      <c r="V110" s="5"/>
      <c r="X110" s="1" t="str">
        <f t="shared" si="47"/>
        <v/>
      </c>
      <c r="AA110" s="5">
        <v>0.6</v>
      </c>
      <c r="AB110" s="5">
        <v>0.6166666666666667</v>
      </c>
      <c r="AC110" s="5">
        <v>0.6166666666666667</v>
      </c>
      <c r="AD110" s="5">
        <v>0.58333333333333337</v>
      </c>
      <c r="AE110" s="5">
        <v>0.60666666666666658</v>
      </c>
      <c r="AG110" s="95">
        <f t="shared" si="36"/>
        <v>-0.1166666666666667</v>
      </c>
      <c r="AH110" s="95">
        <f t="shared" si="37"/>
        <v>-0.21666666666666667</v>
      </c>
      <c r="AI110" s="1" t="str">
        <f t="shared" si="48"/>
        <v>same</v>
      </c>
      <c r="AK110" s="95">
        <f t="shared" si="38"/>
        <v>-0.1166666666666667</v>
      </c>
      <c r="AL110" s="95">
        <f t="shared" si="49"/>
        <v>-0.21666666666666667</v>
      </c>
      <c r="AM110" s="1" t="str">
        <f t="shared" si="50"/>
        <v>same</v>
      </c>
      <c r="AP110" s="5">
        <f>MAX(I110:I112)-MIN(I110:I112)</f>
        <v>0.44999999999999996</v>
      </c>
      <c r="AS110" s="95">
        <f t="shared" si="51"/>
        <v>9.9999999999999978E-2</v>
      </c>
      <c r="AT110" s="95">
        <f t="shared" si="52"/>
        <v>9.9999999999999978E-2</v>
      </c>
      <c r="AU110" s="1" t="str">
        <f t="shared" si="53"/>
        <v>same</v>
      </c>
      <c r="AW110" s="95">
        <f t="shared" si="54"/>
        <v>9.9999999999999978E-2</v>
      </c>
      <c r="AX110" s="1" t="str">
        <f t="shared" si="46"/>
        <v>same</v>
      </c>
      <c r="AZ110" s="1">
        <f t="shared" si="55"/>
        <v>0</v>
      </c>
      <c r="BA110" s="1" t="str">
        <f t="shared" si="56"/>
        <v>more</v>
      </c>
      <c r="BB110" s="2" t="str">
        <f t="shared" si="57"/>
        <v>more</v>
      </c>
      <c r="BC110" s="2" t="str">
        <f t="shared" si="58"/>
        <v/>
      </c>
    </row>
    <row r="111" spans="1:55" x14ac:dyDescent="0.25">
      <c r="B111" s="3" t="s">
        <v>14</v>
      </c>
      <c r="C111" s="3">
        <v>15</v>
      </c>
      <c r="D111" s="4">
        <v>41438</v>
      </c>
      <c r="E111" s="3">
        <v>1</v>
      </c>
      <c r="F111" s="4">
        <v>41470</v>
      </c>
      <c r="G111" s="4">
        <v>41570</v>
      </c>
      <c r="H111" s="5">
        <v>0.5</v>
      </c>
      <c r="I111" s="5">
        <v>0.6</v>
      </c>
      <c r="J111" s="5">
        <v>0.6</v>
      </c>
      <c r="K111" s="5">
        <v>0.5</v>
      </c>
      <c r="L111" s="3">
        <v>0.64</v>
      </c>
      <c r="M111" s="3" t="s">
        <v>13</v>
      </c>
      <c r="N111" s="3">
        <v>1</v>
      </c>
      <c r="P111" s="1" t="str">
        <f t="shared" si="44"/>
        <v/>
      </c>
      <c r="R111" s="5"/>
      <c r="S111" s="5"/>
      <c r="T111" s="5"/>
      <c r="U111" s="5"/>
      <c r="V111" s="5"/>
      <c r="X111" s="1" t="str">
        <f t="shared" si="47"/>
        <v/>
      </c>
      <c r="AA111" s="5">
        <v>0.6</v>
      </c>
      <c r="AB111" s="5">
        <v>0.6166666666666667</v>
      </c>
      <c r="AC111" s="5">
        <v>0.6166666666666667</v>
      </c>
      <c r="AD111" s="5">
        <v>0.58333333333333337</v>
      </c>
      <c r="AE111" s="5">
        <v>0.60666666666666658</v>
      </c>
      <c r="AG111" s="95">
        <f t="shared" si="36"/>
        <v>-0.1166666666666667</v>
      </c>
      <c r="AH111" s="95">
        <f t="shared" si="37"/>
        <v>-1.6666666666666718E-2</v>
      </c>
      <c r="AI111" s="1" t="str">
        <f t="shared" si="48"/>
        <v>same</v>
      </c>
      <c r="AK111" s="95">
        <f t="shared" si="38"/>
        <v>-0.1166666666666667</v>
      </c>
      <c r="AL111" s="95">
        <f t="shared" si="49"/>
        <v>-1.6666666666666718E-2</v>
      </c>
      <c r="AM111" s="1" t="str">
        <f t="shared" si="50"/>
        <v>same</v>
      </c>
      <c r="AP111" s="5"/>
      <c r="AS111" s="95">
        <f t="shared" si="51"/>
        <v>0</v>
      </c>
      <c r="AT111" s="95">
        <f t="shared" si="52"/>
        <v>-9.9999999999999978E-2</v>
      </c>
      <c r="AU111" s="1" t="str">
        <f t="shared" si="53"/>
        <v>n/a</v>
      </c>
      <c r="AW111" s="95">
        <f t="shared" si="54"/>
        <v>-9.9999999999999978E-2</v>
      </c>
      <c r="AX111" s="1" t="str">
        <f t="shared" si="46"/>
        <v>n/a</v>
      </c>
      <c r="AZ111" s="1">
        <f t="shared" si="55"/>
        <v>0</v>
      </c>
      <c r="BA111" s="1" t="str">
        <f t="shared" si="56"/>
        <v>n/a</v>
      </c>
      <c r="BB111" s="2" t="str">
        <f t="shared" si="57"/>
        <v/>
      </c>
      <c r="BC111" s="2" t="str">
        <f t="shared" si="58"/>
        <v/>
      </c>
    </row>
    <row r="112" spans="1:55" s="21" customFormat="1" x14ac:dyDescent="0.25">
      <c r="A112" s="16"/>
      <c r="B112" s="17" t="s">
        <v>15</v>
      </c>
      <c r="C112" s="17">
        <v>15</v>
      </c>
      <c r="D112" s="19">
        <v>41438</v>
      </c>
      <c r="E112" s="17">
        <v>1</v>
      </c>
      <c r="F112" s="19">
        <v>41470</v>
      </c>
      <c r="G112" s="19">
        <v>41478</v>
      </c>
      <c r="H112" s="20">
        <v>0.8</v>
      </c>
      <c r="I112" s="20">
        <v>0.85</v>
      </c>
      <c r="J112" s="20">
        <v>0.85</v>
      </c>
      <c r="K112" s="20">
        <v>0.85</v>
      </c>
      <c r="L112" s="17">
        <v>0.69</v>
      </c>
      <c r="M112" s="17" t="s">
        <v>13</v>
      </c>
      <c r="N112" s="17">
        <v>1</v>
      </c>
      <c r="P112" s="16">
        <f t="shared" si="44"/>
        <v>32</v>
      </c>
      <c r="R112" s="20">
        <f>AVERAGE(H110:H112)</f>
        <v>0.6</v>
      </c>
      <c r="S112" s="20">
        <f>AVERAGE(I110:I112)</f>
        <v>0.6166666666666667</v>
      </c>
      <c r="T112" s="20">
        <f t="shared" ref="T112:V112" si="77">AVERAGE(J110:J112)</f>
        <v>0.6166666666666667</v>
      </c>
      <c r="U112" s="20">
        <f t="shared" si="77"/>
        <v>0.58333333333333337</v>
      </c>
      <c r="V112" s="20">
        <f t="shared" si="77"/>
        <v>0.60666666666666658</v>
      </c>
      <c r="X112" s="16">
        <f t="shared" si="47"/>
        <v>0</v>
      </c>
      <c r="AA112" s="20">
        <v>0.6</v>
      </c>
      <c r="AB112" s="20">
        <v>0.6166666666666667</v>
      </c>
      <c r="AC112" s="20">
        <v>0.6166666666666667</v>
      </c>
      <c r="AD112" s="20">
        <v>0.58333333333333337</v>
      </c>
      <c r="AE112" s="20">
        <v>0.60666666666666658</v>
      </c>
      <c r="AG112" s="96">
        <f t="shared" si="36"/>
        <v>0.18333333333333335</v>
      </c>
      <c r="AH112" s="96">
        <f t="shared" si="37"/>
        <v>0.23333333333333328</v>
      </c>
      <c r="AI112" s="16" t="str">
        <f t="shared" si="48"/>
        <v>same</v>
      </c>
      <c r="AK112" s="96">
        <f t="shared" si="38"/>
        <v>0.18333333333333335</v>
      </c>
      <c r="AL112" s="96">
        <f t="shared" si="49"/>
        <v>0.23333333333333328</v>
      </c>
      <c r="AM112" s="16" t="str">
        <f t="shared" si="50"/>
        <v>same</v>
      </c>
      <c r="AP112" s="20"/>
      <c r="AS112" s="96">
        <f t="shared" si="51"/>
        <v>-4.9999999999999933E-2</v>
      </c>
      <c r="AT112" s="96">
        <f t="shared" si="52"/>
        <v>-4.9999999999999933E-2</v>
      </c>
      <c r="AU112" s="16" t="str">
        <f t="shared" si="53"/>
        <v>same</v>
      </c>
      <c r="AW112" s="96">
        <f t="shared" si="54"/>
        <v>-4.9999999999999933E-2</v>
      </c>
      <c r="AX112" s="16" t="str">
        <f t="shared" si="46"/>
        <v>same</v>
      </c>
      <c r="AZ112" s="16">
        <f t="shared" si="55"/>
        <v>0</v>
      </c>
      <c r="BA112" s="16" t="str">
        <f t="shared" si="56"/>
        <v>less</v>
      </c>
      <c r="BB112" s="21" t="str">
        <f t="shared" si="57"/>
        <v>less</v>
      </c>
      <c r="BC112" s="21" t="str">
        <f t="shared" si="58"/>
        <v/>
      </c>
    </row>
    <row r="113" spans="1:55" x14ac:dyDescent="0.25">
      <c r="A113" s="1">
        <v>45</v>
      </c>
      <c r="B113" s="3" t="s">
        <v>12</v>
      </c>
      <c r="C113" s="3">
        <v>15</v>
      </c>
      <c r="D113" s="4">
        <v>41438</v>
      </c>
      <c r="E113" s="3">
        <v>2</v>
      </c>
      <c r="F113" s="4">
        <v>41470</v>
      </c>
      <c r="G113" s="4">
        <v>41472</v>
      </c>
      <c r="H113" s="5">
        <v>0.1</v>
      </c>
      <c r="I113" s="5">
        <v>0.1</v>
      </c>
      <c r="J113" s="5">
        <v>0.1</v>
      </c>
      <c r="K113" s="5">
        <v>0.1</v>
      </c>
      <c r="L113" s="3">
        <v>0.13</v>
      </c>
      <c r="M113" s="3" t="s">
        <v>13</v>
      </c>
      <c r="N113" s="3">
        <v>1</v>
      </c>
      <c r="P113" s="1" t="str">
        <f t="shared" si="44"/>
        <v/>
      </c>
      <c r="R113" s="5"/>
      <c r="S113" s="5"/>
      <c r="T113" s="5"/>
      <c r="U113" s="5"/>
      <c r="V113" s="5"/>
      <c r="X113" s="1" t="str">
        <f t="shared" si="47"/>
        <v/>
      </c>
      <c r="AA113" s="5">
        <v>0.26666666666666666</v>
      </c>
      <c r="AB113" s="5">
        <v>0.26666666666666666</v>
      </c>
      <c r="AC113" s="5">
        <v>0.28333333333333338</v>
      </c>
      <c r="AD113" s="5">
        <v>0.28333333333333338</v>
      </c>
      <c r="AE113" s="5">
        <v>0.13</v>
      </c>
      <c r="AG113" s="95">
        <f t="shared" si="36"/>
        <v>-0.16666666666666666</v>
      </c>
      <c r="AH113" s="95">
        <f t="shared" si="37"/>
        <v>-0.16666666666666666</v>
      </c>
      <c r="AI113" s="1" t="str">
        <f t="shared" si="48"/>
        <v>same</v>
      </c>
      <c r="AK113" s="95">
        <f t="shared" si="38"/>
        <v>-0.18333333333333338</v>
      </c>
      <c r="AL113" s="95">
        <f t="shared" si="49"/>
        <v>-0.18333333333333338</v>
      </c>
      <c r="AM113" s="1" t="str">
        <f t="shared" si="50"/>
        <v>same</v>
      </c>
      <c r="AP113" s="5">
        <f>MAX(I113:I115)-MIN(I113:I115)</f>
        <v>0.30000000000000004</v>
      </c>
      <c r="AS113" s="95">
        <f t="shared" si="51"/>
        <v>0</v>
      </c>
      <c r="AT113" s="95">
        <f t="shared" si="52"/>
        <v>0</v>
      </c>
      <c r="AU113" s="1" t="str">
        <f t="shared" si="53"/>
        <v>n/a</v>
      </c>
      <c r="AW113" s="95">
        <f t="shared" si="54"/>
        <v>0</v>
      </c>
      <c r="AX113" s="1" t="str">
        <f t="shared" si="46"/>
        <v>n/a</v>
      </c>
      <c r="AZ113" s="1">
        <f t="shared" si="55"/>
        <v>0</v>
      </c>
      <c r="BA113" s="1" t="str">
        <f t="shared" si="56"/>
        <v>n/a</v>
      </c>
      <c r="BB113" s="2" t="str">
        <f t="shared" si="57"/>
        <v/>
      </c>
      <c r="BC113" s="2" t="str">
        <f t="shared" si="58"/>
        <v/>
      </c>
    </row>
    <row r="114" spans="1:55" x14ac:dyDescent="0.25">
      <c r="B114" s="3" t="s">
        <v>14</v>
      </c>
      <c r="C114" s="3">
        <v>15</v>
      </c>
      <c r="D114" s="4">
        <v>41438</v>
      </c>
      <c r="E114" s="3">
        <v>2</v>
      </c>
      <c r="F114" s="4">
        <v>41470</v>
      </c>
      <c r="G114" s="4">
        <v>41570</v>
      </c>
      <c r="H114" s="5">
        <v>0.4</v>
      </c>
      <c r="I114" s="5">
        <v>0.3</v>
      </c>
      <c r="J114" s="5">
        <v>0.3</v>
      </c>
      <c r="K114" s="5">
        <v>0.3</v>
      </c>
      <c r="L114" s="3">
        <v>0.13</v>
      </c>
      <c r="M114" s="3" t="s">
        <v>13</v>
      </c>
      <c r="N114" s="3">
        <v>1</v>
      </c>
      <c r="P114" s="1" t="str">
        <f t="shared" si="44"/>
        <v/>
      </c>
      <c r="R114" s="5"/>
      <c r="S114" s="5"/>
      <c r="T114" s="5"/>
      <c r="U114" s="5"/>
      <c r="V114" s="5"/>
      <c r="X114" s="1" t="str">
        <f t="shared" si="47"/>
        <v/>
      </c>
      <c r="AA114" s="5">
        <v>0.26666666666666666</v>
      </c>
      <c r="AB114" s="5">
        <v>0.26666666666666666</v>
      </c>
      <c r="AC114" s="5">
        <v>0.28333333333333338</v>
      </c>
      <c r="AD114" s="5">
        <v>0.28333333333333338</v>
      </c>
      <c r="AE114" s="5">
        <v>0.13</v>
      </c>
      <c r="AG114" s="95">
        <f t="shared" si="36"/>
        <v>0.13333333333333336</v>
      </c>
      <c r="AH114" s="95">
        <f t="shared" si="37"/>
        <v>3.3333333333333326E-2</v>
      </c>
      <c r="AI114" s="1" t="str">
        <f t="shared" si="48"/>
        <v>same</v>
      </c>
      <c r="AK114" s="95">
        <f t="shared" si="38"/>
        <v>0.11666666666666664</v>
      </c>
      <c r="AL114" s="95">
        <f t="shared" si="49"/>
        <v>1.6666666666666607E-2</v>
      </c>
      <c r="AM114" s="1" t="str">
        <f t="shared" si="50"/>
        <v>same</v>
      </c>
      <c r="AP114" s="5"/>
      <c r="AS114" s="95">
        <f t="shared" si="51"/>
        <v>0.10000000000000003</v>
      </c>
      <c r="AT114" s="95">
        <f t="shared" si="52"/>
        <v>0.10000000000000003</v>
      </c>
      <c r="AU114" s="1" t="str">
        <f t="shared" si="53"/>
        <v>same</v>
      </c>
      <c r="AW114" s="95">
        <f t="shared" si="54"/>
        <v>0.10000000000000003</v>
      </c>
      <c r="AX114" s="1" t="str">
        <f t="shared" si="46"/>
        <v>same</v>
      </c>
      <c r="AZ114" s="1">
        <f t="shared" si="55"/>
        <v>0</v>
      </c>
      <c r="BA114" s="1" t="str">
        <f t="shared" si="56"/>
        <v>more</v>
      </c>
      <c r="BB114" s="2" t="str">
        <f t="shared" si="57"/>
        <v>more</v>
      </c>
      <c r="BC114" s="2" t="str">
        <f t="shared" si="58"/>
        <v/>
      </c>
    </row>
    <row r="115" spans="1:55" s="14" customFormat="1" ht="15.75" thickBot="1" x14ac:dyDescent="0.3">
      <c r="A115" s="9"/>
      <c r="B115" s="10" t="s">
        <v>15</v>
      </c>
      <c r="C115" s="10">
        <v>15</v>
      </c>
      <c r="D115" s="12">
        <v>41438</v>
      </c>
      <c r="E115" s="10">
        <v>2</v>
      </c>
      <c r="F115" s="12">
        <v>41470</v>
      </c>
      <c r="G115" s="12">
        <v>41478</v>
      </c>
      <c r="H115" s="13">
        <v>0.3</v>
      </c>
      <c r="I115" s="13">
        <v>0.4</v>
      </c>
      <c r="J115" s="13">
        <v>0.45</v>
      </c>
      <c r="K115" s="13">
        <v>0.45</v>
      </c>
      <c r="L115" s="10">
        <v>0.13</v>
      </c>
      <c r="M115" s="10" t="s">
        <v>13</v>
      </c>
      <c r="N115" s="10">
        <v>1</v>
      </c>
      <c r="P115" s="9">
        <f t="shared" si="44"/>
        <v>32</v>
      </c>
      <c r="R115" s="13">
        <f>AVERAGE(H113:H115)</f>
        <v>0.26666666666666666</v>
      </c>
      <c r="S115" s="13">
        <f>AVERAGE(I113:I115)</f>
        <v>0.26666666666666666</v>
      </c>
      <c r="T115" s="13">
        <f t="shared" ref="T115:V115" si="78">AVERAGE(J113:J115)</f>
        <v>0.28333333333333338</v>
      </c>
      <c r="U115" s="13">
        <f t="shared" si="78"/>
        <v>0.28333333333333338</v>
      </c>
      <c r="V115" s="13">
        <f t="shared" si="78"/>
        <v>0.13</v>
      </c>
      <c r="X115" s="9">
        <f t="shared" si="47"/>
        <v>0</v>
      </c>
      <c r="AA115" s="13">
        <v>0.26666666666666666</v>
      </c>
      <c r="AB115" s="13">
        <v>0.26666666666666666</v>
      </c>
      <c r="AC115" s="13">
        <v>0.28333333333333338</v>
      </c>
      <c r="AD115" s="13">
        <v>0.28333333333333338</v>
      </c>
      <c r="AE115" s="13">
        <v>0.13</v>
      </c>
      <c r="AG115" s="97">
        <f t="shared" si="36"/>
        <v>3.3333333333333326E-2</v>
      </c>
      <c r="AH115" s="97">
        <f t="shared" si="37"/>
        <v>0.13333333333333336</v>
      </c>
      <c r="AI115" s="9" t="str">
        <f t="shared" si="48"/>
        <v>same</v>
      </c>
      <c r="AK115" s="97">
        <f t="shared" si="38"/>
        <v>1.6666666666666607E-2</v>
      </c>
      <c r="AL115" s="97">
        <f t="shared" si="49"/>
        <v>0.16666666666666663</v>
      </c>
      <c r="AM115" s="9" t="str">
        <f t="shared" si="50"/>
        <v>same</v>
      </c>
      <c r="AP115" s="13"/>
      <c r="AS115" s="97">
        <f t="shared" si="51"/>
        <v>-0.15000000000000002</v>
      </c>
      <c r="AT115" s="97">
        <f t="shared" si="52"/>
        <v>-0.10000000000000003</v>
      </c>
      <c r="AU115" s="9" t="str">
        <f t="shared" si="53"/>
        <v>same</v>
      </c>
      <c r="AW115" s="97">
        <f t="shared" si="54"/>
        <v>-0.15000000000000002</v>
      </c>
      <c r="AX115" s="9" t="str">
        <f t="shared" si="46"/>
        <v>same</v>
      </c>
      <c r="AZ115" s="9">
        <f t="shared" si="55"/>
        <v>0</v>
      </c>
      <c r="BA115" s="9" t="str">
        <f t="shared" si="56"/>
        <v>less</v>
      </c>
      <c r="BB115" s="14" t="str">
        <f t="shared" si="57"/>
        <v>less</v>
      </c>
      <c r="BC115" s="14" t="str">
        <f t="shared" si="58"/>
        <v/>
      </c>
    </row>
    <row r="116" spans="1:55" s="52" customFormat="1" ht="15.75" thickBot="1" x14ac:dyDescent="0.3">
      <c r="A116" s="47">
        <v>46</v>
      </c>
      <c r="B116" s="48" t="s">
        <v>26</v>
      </c>
      <c r="C116" s="48">
        <v>16</v>
      </c>
      <c r="D116" s="50">
        <v>41439</v>
      </c>
      <c r="E116" s="48">
        <v>1</v>
      </c>
      <c r="F116" s="50">
        <v>41479</v>
      </c>
      <c r="G116" s="50">
        <v>41493</v>
      </c>
      <c r="H116" s="51">
        <v>0.5</v>
      </c>
      <c r="I116" s="51">
        <v>0.3</v>
      </c>
      <c r="J116" s="51">
        <v>0.3</v>
      </c>
      <c r="K116" s="51">
        <v>0.5</v>
      </c>
      <c r="L116" s="48">
        <v>0.65</v>
      </c>
      <c r="M116" s="48" t="s">
        <v>13</v>
      </c>
      <c r="N116" s="48">
        <v>0</v>
      </c>
      <c r="P116" s="47">
        <f t="shared" si="44"/>
        <v>40</v>
      </c>
      <c r="R116" s="51">
        <f t="shared" ref="R116:S120" si="79">H116</f>
        <v>0.5</v>
      </c>
      <c r="S116" s="51">
        <f t="shared" si="79"/>
        <v>0.3</v>
      </c>
      <c r="T116" s="51">
        <f t="shared" ref="T116:V120" si="80">J116</f>
        <v>0.3</v>
      </c>
      <c r="U116" s="51">
        <f t="shared" si="80"/>
        <v>0.5</v>
      </c>
      <c r="V116" s="51">
        <f t="shared" si="80"/>
        <v>0.65</v>
      </c>
      <c r="X116" s="47">
        <f t="shared" si="47"/>
        <v>0</v>
      </c>
      <c r="AA116" s="51">
        <v>0.5</v>
      </c>
      <c r="AB116" s="51">
        <v>0.3</v>
      </c>
      <c r="AC116" s="51">
        <v>0.3</v>
      </c>
      <c r="AD116" s="51">
        <v>0.5</v>
      </c>
      <c r="AE116" s="51">
        <v>0.65</v>
      </c>
      <c r="AG116" s="102">
        <f t="shared" si="36"/>
        <v>0.2</v>
      </c>
      <c r="AH116" s="102">
        <f t="shared" si="37"/>
        <v>0</v>
      </c>
      <c r="AI116" s="47" t="str">
        <f t="shared" si="48"/>
        <v>n/a</v>
      </c>
      <c r="AK116" s="102">
        <f t="shared" si="38"/>
        <v>0.2</v>
      </c>
      <c r="AL116" s="102">
        <f t="shared" si="49"/>
        <v>0</v>
      </c>
      <c r="AM116" s="47" t="str">
        <f t="shared" si="50"/>
        <v>n/a</v>
      </c>
      <c r="AP116" s="51"/>
      <c r="AS116" s="102">
        <f t="shared" si="51"/>
        <v>0</v>
      </c>
      <c r="AT116" s="102">
        <f t="shared" si="52"/>
        <v>0.2</v>
      </c>
      <c r="AU116" s="47" t="str">
        <f t="shared" si="53"/>
        <v>n/a</v>
      </c>
      <c r="AW116" s="102">
        <f t="shared" si="54"/>
        <v>0.2</v>
      </c>
      <c r="AX116" s="47" t="str">
        <f t="shared" si="46"/>
        <v>n/a</v>
      </c>
      <c r="AZ116" s="47">
        <f t="shared" si="55"/>
        <v>0</v>
      </c>
      <c r="BA116" s="47" t="str">
        <f t="shared" si="56"/>
        <v>n/a</v>
      </c>
      <c r="BB116" s="52" t="str">
        <f t="shared" si="57"/>
        <v/>
      </c>
      <c r="BC116" s="52" t="str">
        <f t="shared" si="58"/>
        <v/>
      </c>
    </row>
    <row r="117" spans="1:55" s="14" customFormat="1" ht="15.75" thickBot="1" x14ac:dyDescent="0.3">
      <c r="A117" s="9">
        <v>47</v>
      </c>
      <c r="B117" s="10" t="s">
        <v>26</v>
      </c>
      <c r="C117" s="10">
        <v>16</v>
      </c>
      <c r="D117" s="12">
        <v>41439</v>
      </c>
      <c r="E117" s="10">
        <v>2</v>
      </c>
      <c r="F117" s="12">
        <v>41479</v>
      </c>
      <c r="G117" s="12">
        <v>41493</v>
      </c>
      <c r="H117" s="13">
        <v>0.8</v>
      </c>
      <c r="I117" s="13">
        <v>0.8</v>
      </c>
      <c r="J117" s="13">
        <v>0.8</v>
      </c>
      <c r="K117" s="13">
        <v>0.65</v>
      </c>
      <c r="L117" s="10">
        <v>0.7</v>
      </c>
      <c r="M117" s="10" t="s">
        <v>16</v>
      </c>
      <c r="N117" s="10">
        <v>0</v>
      </c>
      <c r="P117" s="9">
        <f t="shared" si="44"/>
        <v>40</v>
      </c>
      <c r="R117" s="13">
        <f t="shared" si="79"/>
        <v>0.8</v>
      </c>
      <c r="S117" s="13">
        <f t="shared" si="79"/>
        <v>0.8</v>
      </c>
      <c r="T117" s="13">
        <f t="shared" si="80"/>
        <v>0.8</v>
      </c>
      <c r="U117" s="13">
        <f t="shared" si="80"/>
        <v>0.65</v>
      </c>
      <c r="V117" s="13">
        <f t="shared" si="80"/>
        <v>0.7</v>
      </c>
      <c r="X117" s="9">
        <f t="shared" si="47"/>
        <v>1</v>
      </c>
      <c r="AA117" s="13">
        <v>0.8</v>
      </c>
      <c r="AB117" s="13">
        <v>0.8</v>
      </c>
      <c r="AC117" s="13">
        <v>0.8</v>
      </c>
      <c r="AD117" s="13">
        <v>0.65</v>
      </c>
      <c r="AE117" s="13">
        <v>0.7</v>
      </c>
      <c r="AG117" s="97">
        <f t="shared" si="36"/>
        <v>0</v>
      </c>
      <c r="AH117" s="97">
        <f t="shared" si="37"/>
        <v>0</v>
      </c>
      <c r="AI117" s="9" t="str">
        <f t="shared" si="48"/>
        <v>n/a</v>
      </c>
      <c r="AK117" s="97">
        <f t="shared" si="38"/>
        <v>0</v>
      </c>
      <c r="AL117" s="97">
        <f t="shared" si="49"/>
        <v>0</v>
      </c>
      <c r="AM117" s="9" t="str">
        <f t="shared" si="50"/>
        <v>n/a</v>
      </c>
      <c r="AP117" s="13"/>
      <c r="AS117" s="97">
        <f t="shared" si="51"/>
        <v>0.15000000000000002</v>
      </c>
      <c r="AT117" s="97">
        <f t="shared" si="52"/>
        <v>0</v>
      </c>
      <c r="AU117" s="9" t="str">
        <f t="shared" si="53"/>
        <v>n/a</v>
      </c>
      <c r="AW117" s="97">
        <f t="shared" si="54"/>
        <v>0</v>
      </c>
      <c r="AX117" s="9" t="str">
        <f t="shared" si="46"/>
        <v>n/a</v>
      </c>
      <c r="AZ117" s="9">
        <f t="shared" si="55"/>
        <v>1</v>
      </c>
      <c r="BA117" s="9" t="str">
        <f t="shared" si="56"/>
        <v>less</v>
      </c>
      <c r="BB117" s="14" t="str">
        <f t="shared" si="57"/>
        <v/>
      </c>
      <c r="BC117" s="14" t="str">
        <f t="shared" si="58"/>
        <v/>
      </c>
    </row>
    <row r="118" spans="1:55" s="14" customFormat="1" ht="15.75" thickBot="1" x14ac:dyDescent="0.3">
      <c r="A118" s="9">
        <v>48</v>
      </c>
      <c r="B118" s="10" t="s">
        <v>26</v>
      </c>
      <c r="C118" s="10">
        <v>16</v>
      </c>
      <c r="D118" s="12">
        <v>41439</v>
      </c>
      <c r="E118" s="10">
        <v>3</v>
      </c>
      <c r="F118" s="12">
        <v>41479</v>
      </c>
      <c r="G118" s="12">
        <v>41493</v>
      </c>
      <c r="H118" s="13">
        <v>0.15</v>
      </c>
      <c r="I118" s="13">
        <v>0.2</v>
      </c>
      <c r="J118" s="13">
        <v>0.2</v>
      </c>
      <c r="K118" s="13">
        <v>0.15</v>
      </c>
      <c r="L118" s="10">
        <v>0.24</v>
      </c>
      <c r="M118" s="10" t="s">
        <v>13</v>
      </c>
      <c r="N118" s="10">
        <v>0</v>
      </c>
      <c r="P118" s="9">
        <f t="shared" si="44"/>
        <v>40</v>
      </c>
      <c r="R118" s="13">
        <f t="shared" si="79"/>
        <v>0.15</v>
      </c>
      <c r="S118" s="13">
        <f t="shared" si="79"/>
        <v>0.2</v>
      </c>
      <c r="T118" s="13">
        <f t="shared" si="80"/>
        <v>0.2</v>
      </c>
      <c r="U118" s="13">
        <f t="shared" si="80"/>
        <v>0.15</v>
      </c>
      <c r="V118" s="13">
        <f t="shared" si="80"/>
        <v>0.24</v>
      </c>
      <c r="X118" s="9">
        <f t="shared" si="47"/>
        <v>0</v>
      </c>
      <c r="AA118" s="13">
        <v>0.15</v>
      </c>
      <c r="AB118" s="13">
        <v>0.2</v>
      </c>
      <c r="AC118" s="13">
        <v>0.2</v>
      </c>
      <c r="AD118" s="13">
        <v>0.15</v>
      </c>
      <c r="AE118" s="13">
        <v>0.24</v>
      </c>
      <c r="AG118" s="97">
        <f t="shared" si="36"/>
        <v>-5.0000000000000017E-2</v>
      </c>
      <c r="AH118" s="97">
        <f t="shared" si="37"/>
        <v>0</v>
      </c>
      <c r="AI118" s="9" t="str">
        <f t="shared" si="48"/>
        <v>n/a</v>
      </c>
      <c r="AK118" s="97">
        <f t="shared" si="38"/>
        <v>-5.0000000000000017E-2</v>
      </c>
      <c r="AL118" s="97">
        <f t="shared" si="49"/>
        <v>0</v>
      </c>
      <c r="AM118" s="9" t="str">
        <f t="shared" si="50"/>
        <v>n/a</v>
      </c>
      <c r="AP118" s="13"/>
      <c r="AS118" s="97">
        <f t="shared" si="51"/>
        <v>0</v>
      </c>
      <c r="AT118" s="97">
        <f t="shared" si="52"/>
        <v>-5.0000000000000017E-2</v>
      </c>
      <c r="AU118" s="9" t="str">
        <f t="shared" si="53"/>
        <v>n/a</v>
      </c>
      <c r="AW118" s="97">
        <f t="shared" si="54"/>
        <v>-5.0000000000000017E-2</v>
      </c>
      <c r="AX118" s="9" t="str">
        <f t="shared" si="46"/>
        <v>n/a</v>
      </c>
      <c r="AZ118" s="9">
        <f t="shared" si="55"/>
        <v>0</v>
      </c>
      <c r="BA118" s="9" t="str">
        <f t="shared" si="56"/>
        <v>n/a</v>
      </c>
      <c r="BB118" s="14" t="str">
        <f t="shared" si="57"/>
        <v/>
      </c>
      <c r="BC118" s="14" t="str">
        <f t="shared" si="58"/>
        <v/>
      </c>
    </row>
    <row r="119" spans="1:55" s="27" customFormat="1" x14ac:dyDescent="0.25">
      <c r="A119" s="22">
        <v>49</v>
      </c>
      <c r="B119" s="23" t="s">
        <v>26</v>
      </c>
      <c r="C119" s="23">
        <v>17</v>
      </c>
      <c r="D119" s="25">
        <v>41465</v>
      </c>
      <c r="E119" s="23">
        <v>1</v>
      </c>
      <c r="F119" s="25">
        <v>41493</v>
      </c>
      <c r="G119" s="25">
        <v>41499</v>
      </c>
      <c r="H119" s="26">
        <v>0.3</v>
      </c>
      <c r="I119" s="26">
        <v>0.65</v>
      </c>
      <c r="J119" s="26">
        <v>0.65</v>
      </c>
      <c r="K119" s="26">
        <v>0.65</v>
      </c>
      <c r="L119" s="23">
        <v>0.59</v>
      </c>
      <c r="M119" s="23" t="s">
        <v>13</v>
      </c>
      <c r="N119" s="23">
        <v>0</v>
      </c>
      <c r="P119" s="22">
        <f t="shared" si="44"/>
        <v>28</v>
      </c>
      <c r="R119" s="26">
        <f t="shared" si="79"/>
        <v>0.3</v>
      </c>
      <c r="S119" s="26">
        <f t="shared" si="79"/>
        <v>0.65</v>
      </c>
      <c r="T119" s="26">
        <f t="shared" si="80"/>
        <v>0.65</v>
      </c>
      <c r="U119" s="26">
        <f t="shared" si="80"/>
        <v>0.65</v>
      </c>
      <c r="V119" s="26">
        <f t="shared" si="80"/>
        <v>0.59</v>
      </c>
      <c r="X119" s="22">
        <f t="shared" si="47"/>
        <v>0</v>
      </c>
      <c r="AA119" s="26">
        <v>0.3</v>
      </c>
      <c r="AB119" s="26">
        <v>0.65</v>
      </c>
      <c r="AC119" s="26">
        <v>0.65</v>
      </c>
      <c r="AD119" s="26">
        <v>0.65</v>
      </c>
      <c r="AE119" s="26">
        <v>0.59</v>
      </c>
      <c r="AG119" s="100">
        <f t="shared" si="36"/>
        <v>-0.35000000000000003</v>
      </c>
      <c r="AH119" s="100">
        <f t="shared" si="37"/>
        <v>0</v>
      </c>
      <c r="AI119" s="22" t="str">
        <f t="shared" si="48"/>
        <v>n/a</v>
      </c>
      <c r="AK119" s="100">
        <f t="shared" si="38"/>
        <v>-0.35000000000000003</v>
      </c>
      <c r="AL119" s="100">
        <f t="shared" si="49"/>
        <v>0</v>
      </c>
      <c r="AM119" s="22" t="str">
        <f t="shared" si="50"/>
        <v>n/a</v>
      </c>
      <c r="AP119" s="26"/>
      <c r="AS119" s="100">
        <f t="shared" si="51"/>
        <v>-0.35000000000000003</v>
      </c>
      <c r="AT119" s="100">
        <f t="shared" si="52"/>
        <v>-0.35000000000000003</v>
      </c>
      <c r="AU119" s="22" t="str">
        <f t="shared" si="53"/>
        <v>same</v>
      </c>
      <c r="AW119" s="100">
        <f t="shared" si="54"/>
        <v>-0.35000000000000003</v>
      </c>
      <c r="AX119" s="22" t="str">
        <f t="shared" si="46"/>
        <v>same</v>
      </c>
      <c r="AZ119" s="22">
        <f t="shared" si="55"/>
        <v>0</v>
      </c>
      <c r="BA119" s="22" t="str">
        <f t="shared" si="56"/>
        <v>less</v>
      </c>
      <c r="BB119" s="27" t="str">
        <f t="shared" si="57"/>
        <v>less</v>
      </c>
      <c r="BC119" s="27" t="str">
        <f t="shared" si="58"/>
        <v/>
      </c>
    </row>
    <row r="120" spans="1:55" s="14" customFormat="1" ht="15.75" thickBot="1" x14ac:dyDescent="0.3">
      <c r="A120" s="9">
        <v>50</v>
      </c>
      <c r="B120" s="10" t="s">
        <v>26</v>
      </c>
      <c r="C120" s="10">
        <v>17</v>
      </c>
      <c r="D120" s="12">
        <v>41465</v>
      </c>
      <c r="E120" s="10">
        <v>2</v>
      </c>
      <c r="F120" s="12">
        <v>41493</v>
      </c>
      <c r="G120" s="12">
        <v>41499</v>
      </c>
      <c r="H120" s="13">
        <v>0.2</v>
      </c>
      <c r="I120" s="13">
        <v>0.75</v>
      </c>
      <c r="J120" s="13">
        <v>0.75</v>
      </c>
      <c r="K120" s="13">
        <v>0.75</v>
      </c>
      <c r="L120" s="10">
        <v>0.72</v>
      </c>
      <c r="M120" s="10" t="s">
        <v>13</v>
      </c>
      <c r="N120" s="10">
        <v>0</v>
      </c>
      <c r="P120" s="9">
        <f t="shared" si="44"/>
        <v>28</v>
      </c>
      <c r="R120" s="13">
        <f t="shared" si="79"/>
        <v>0.2</v>
      </c>
      <c r="S120" s="13">
        <f t="shared" si="79"/>
        <v>0.75</v>
      </c>
      <c r="T120" s="13">
        <f t="shared" si="80"/>
        <v>0.75</v>
      </c>
      <c r="U120" s="13">
        <f t="shared" si="80"/>
        <v>0.75</v>
      </c>
      <c r="V120" s="13">
        <f t="shared" si="80"/>
        <v>0.72</v>
      </c>
      <c r="X120" s="9">
        <f t="shared" si="47"/>
        <v>0</v>
      </c>
      <c r="AA120" s="13">
        <v>0.2</v>
      </c>
      <c r="AB120" s="13">
        <v>0.75</v>
      </c>
      <c r="AC120" s="13">
        <v>0.75</v>
      </c>
      <c r="AD120" s="13">
        <v>0.75</v>
      </c>
      <c r="AE120" s="13">
        <v>0.72</v>
      </c>
      <c r="AG120" s="97">
        <f t="shared" ref="AG120:AG183" si="81">IF(H120="","",H120-AB120)</f>
        <v>-0.55000000000000004</v>
      </c>
      <c r="AH120" s="97">
        <f t="shared" ref="AH120:AH183" si="82">IF(I120="","",I120-AB120)</f>
        <v>0</v>
      </c>
      <c r="AI120" s="9" t="str">
        <f t="shared" si="48"/>
        <v>n/a</v>
      </c>
      <c r="AK120" s="97">
        <f t="shared" ref="AK120:AK183" si="83">IF(H120="","",H120-AC120)</f>
        <v>-0.55000000000000004</v>
      </c>
      <c r="AL120" s="97">
        <f t="shared" si="49"/>
        <v>0</v>
      </c>
      <c r="AM120" s="9" t="str">
        <f t="shared" si="50"/>
        <v>n/a</v>
      </c>
      <c r="AP120" s="13"/>
      <c r="AS120" s="97">
        <f t="shared" si="51"/>
        <v>-0.55000000000000004</v>
      </c>
      <c r="AT120" s="97">
        <f t="shared" si="52"/>
        <v>-0.55000000000000004</v>
      </c>
      <c r="AU120" s="9" t="str">
        <f t="shared" si="53"/>
        <v>same</v>
      </c>
      <c r="AW120" s="97">
        <f t="shared" si="54"/>
        <v>-0.55000000000000004</v>
      </c>
      <c r="AX120" s="9" t="str">
        <f t="shared" si="46"/>
        <v>same</v>
      </c>
      <c r="AZ120" s="9">
        <f t="shared" si="55"/>
        <v>0</v>
      </c>
      <c r="BA120" s="9" t="str">
        <f t="shared" si="56"/>
        <v>less</v>
      </c>
      <c r="BB120" s="14" t="str">
        <f t="shared" si="57"/>
        <v>less</v>
      </c>
      <c r="BC120" s="14" t="str">
        <f t="shared" si="58"/>
        <v/>
      </c>
    </row>
    <row r="121" spans="1:55" x14ac:dyDescent="0.25">
      <c r="A121" s="1">
        <v>51</v>
      </c>
      <c r="B121" s="3" t="s">
        <v>12</v>
      </c>
      <c r="C121" s="3">
        <v>18</v>
      </c>
      <c r="D121" s="4">
        <v>41472</v>
      </c>
      <c r="E121" s="3">
        <v>1</v>
      </c>
      <c r="F121" s="4">
        <v>41512</v>
      </c>
      <c r="G121" s="4">
        <v>41516</v>
      </c>
      <c r="H121" s="5">
        <v>0.2</v>
      </c>
      <c r="I121" s="5">
        <v>0.1</v>
      </c>
      <c r="J121" s="5">
        <v>0.15</v>
      </c>
      <c r="K121" s="5">
        <v>0.2</v>
      </c>
      <c r="L121" s="3">
        <v>0.4</v>
      </c>
      <c r="M121" s="3" t="s">
        <v>13</v>
      </c>
      <c r="N121" s="3">
        <v>1</v>
      </c>
      <c r="P121" s="1" t="str">
        <f t="shared" si="44"/>
        <v/>
      </c>
      <c r="R121" s="5"/>
      <c r="S121" s="5"/>
      <c r="T121" s="5"/>
      <c r="U121" s="5"/>
      <c r="V121" s="5"/>
      <c r="X121" s="1" t="str">
        <f t="shared" si="47"/>
        <v/>
      </c>
      <c r="AA121" s="5">
        <v>0.3666666666666667</v>
      </c>
      <c r="AB121" s="5">
        <v>0.33333333333333331</v>
      </c>
      <c r="AC121" s="5">
        <v>0.28333333333333333</v>
      </c>
      <c r="AD121" s="5">
        <v>0.23333333333333331</v>
      </c>
      <c r="AE121" s="5">
        <v>0.27999999999999997</v>
      </c>
      <c r="AG121" s="95">
        <f t="shared" si="81"/>
        <v>-0.1333333333333333</v>
      </c>
      <c r="AH121" s="95">
        <f t="shared" si="82"/>
        <v>-0.23333333333333331</v>
      </c>
      <c r="AI121" s="1" t="str">
        <f t="shared" si="48"/>
        <v>same</v>
      </c>
      <c r="AK121" s="95">
        <f t="shared" si="83"/>
        <v>-8.3333333333333315E-2</v>
      </c>
      <c r="AL121" s="95">
        <f t="shared" si="49"/>
        <v>-0.13333333333333333</v>
      </c>
      <c r="AM121" s="1" t="str">
        <f t="shared" si="50"/>
        <v>same</v>
      </c>
      <c r="AP121" s="5">
        <f>MAX(I121:I123)-MIN(I121:I123)</f>
        <v>0.55000000000000004</v>
      </c>
      <c r="AS121" s="95">
        <f t="shared" si="51"/>
        <v>0</v>
      </c>
      <c r="AT121" s="95">
        <f t="shared" si="52"/>
        <v>0.1</v>
      </c>
      <c r="AU121" s="1" t="str">
        <f t="shared" si="53"/>
        <v>n/a</v>
      </c>
      <c r="AW121" s="95">
        <f t="shared" si="54"/>
        <v>5.0000000000000017E-2</v>
      </c>
      <c r="AX121" s="1" t="str">
        <f t="shared" si="46"/>
        <v>n/a</v>
      </c>
      <c r="AZ121" s="1">
        <f t="shared" si="55"/>
        <v>0</v>
      </c>
      <c r="BA121" s="1" t="str">
        <f t="shared" si="56"/>
        <v>n/a</v>
      </c>
      <c r="BB121" s="2" t="str">
        <f t="shared" si="57"/>
        <v/>
      </c>
      <c r="BC121" s="2" t="str">
        <f t="shared" si="58"/>
        <v/>
      </c>
    </row>
    <row r="122" spans="1:55" x14ac:dyDescent="0.25">
      <c r="B122" s="3" t="s">
        <v>14</v>
      </c>
      <c r="C122" s="3">
        <v>18</v>
      </c>
      <c r="D122" s="4">
        <v>41472</v>
      </c>
      <c r="E122" s="3">
        <v>1</v>
      </c>
      <c r="F122" s="4">
        <v>41512</v>
      </c>
      <c r="G122" s="4">
        <v>41570</v>
      </c>
      <c r="H122" s="5">
        <v>0.2</v>
      </c>
      <c r="I122" s="5">
        <v>0.25</v>
      </c>
      <c r="J122" s="5">
        <v>0.1</v>
      </c>
      <c r="K122" s="5">
        <v>0.05</v>
      </c>
      <c r="L122" s="3">
        <v>0.21</v>
      </c>
      <c r="M122" s="3" t="s">
        <v>13</v>
      </c>
      <c r="N122" s="3">
        <v>1</v>
      </c>
      <c r="P122" s="1" t="str">
        <f t="shared" si="44"/>
        <v/>
      </c>
      <c r="R122" s="5"/>
      <c r="S122" s="5"/>
      <c r="T122" s="5"/>
      <c r="U122" s="5"/>
      <c r="V122" s="5"/>
      <c r="X122" s="1" t="str">
        <f t="shared" si="47"/>
        <v/>
      </c>
      <c r="AA122" s="5">
        <v>0.3666666666666667</v>
      </c>
      <c r="AB122" s="5">
        <v>0.33333333333333331</v>
      </c>
      <c r="AC122" s="5">
        <v>0.28333333333333333</v>
      </c>
      <c r="AD122" s="5">
        <v>0.23333333333333331</v>
      </c>
      <c r="AE122" s="5">
        <v>0.27999999999999997</v>
      </c>
      <c r="AG122" s="95">
        <f t="shared" si="81"/>
        <v>-0.1333333333333333</v>
      </c>
      <c r="AH122" s="95">
        <f t="shared" si="82"/>
        <v>-8.3333333333333315E-2</v>
      </c>
      <c r="AI122" s="1" t="str">
        <f t="shared" si="48"/>
        <v>same</v>
      </c>
      <c r="AK122" s="95">
        <f t="shared" si="83"/>
        <v>-8.3333333333333315E-2</v>
      </c>
      <c r="AL122" s="95">
        <f t="shared" si="49"/>
        <v>-0.18333333333333332</v>
      </c>
      <c r="AM122" s="1" t="str">
        <f t="shared" si="50"/>
        <v>same</v>
      </c>
      <c r="AP122" s="5"/>
      <c r="AS122" s="95">
        <f t="shared" si="51"/>
        <v>0.15000000000000002</v>
      </c>
      <c r="AT122" s="95">
        <f t="shared" si="52"/>
        <v>-4.9999999999999989E-2</v>
      </c>
      <c r="AU122" s="1" t="str">
        <f t="shared" si="53"/>
        <v>different</v>
      </c>
      <c r="AW122" s="95">
        <f t="shared" si="54"/>
        <v>0.1</v>
      </c>
      <c r="AX122" s="1" t="str">
        <f t="shared" si="46"/>
        <v>same</v>
      </c>
      <c r="AZ122" s="1">
        <f t="shared" si="55"/>
        <v>0</v>
      </c>
      <c r="BA122" s="1" t="str">
        <f t="shared" si="56"/>
        <v>more</v>
      </c>
      <c r="BB122" s="2" t="str">
        <f t="shared" si="57"/>
        <v/>
      </c>
      <c r="BC122" s="2" t="str">
        <f t="shared" si="58"/>
        <v>more</v>
      </c>
    </row>
    <row r="123" spans="1:55" s="21" customFormat="1" x14ac:dyDescent="0.25">
      <c r="A123" s="16"/>
      <c r="B123" s="17" t="s">
        <v>26</v>
      </c>
      <c r="C123" s="17">
        <v>18</v>
      </c>
      <c r="D123" s="19">
        <v>41472</v>
      </c>
      <c r="E123" s="17">
        <v>1</v>
      </c>
      <c r="F123" s="19">
        <v>41512</v>
      </c>
      <c r="G123" s="19">
        <v>41533</v>
      </c>
      <c r="H123" s="20">
        <v>0.7</v>
      </c>
      <c r="I123" s="20">
        <v>0.65</v>
      </c>
      <c r="J123" s="20">
        <v>0.6</v>
      </c>
      <c r="K123" s="20">
        <v>0.45</v>
      </c>
      <c r="L123" s="17">
        <v>0.23</v>
      </c>
      <c r="M123" s="17" t="s">
        <v>13</v>
      </c>
      <c r="N123" s="17">
        <v>1</v>
      </c>
      <c r="P123" s="16">
        <f t="shared" si="44"/>
        <v>40</v>
      </c>
      <c r="R123" s="20">
        <f>AVERAGE(H121:H123)</f>
        <v>0.3666666666666667</v>
      </c>
      <c r="S123" s="20">
        <f>AVERAGE(I121:I123)</f>
        <v>0.33333333333333331</v>
      </c>
      <c r="T123" s="20">
        <f t="shared" ref="T123:V123" si="84">AVERAGE(J121:J123)</f>
        <v>0.28333333333333333</v>
      </c>
      <c r="U123" s="20">
        <f t="shared" si="84"/>
        <v>0.23333333333333331</v>
      </c>
      <c r="V123" s="20">
        <f t="shared" si="84"/>
        <v>0.27999999999999997</v>
      </c>
      <c r="X123" s="16">
        <f t="shared" si="47"/>
        <v>0</v>
      </c>
      <c r="AA123" s="20">
        <v>0.3666666666666667</v>
      </c>
      <c r="AB123" s="20">
        <v>0.33333333333333331</v>
      </c>
      <c r="AC123" s="20">
        <v>0.28333333333333333</v>
      </c>
      <c r="AD123" s="20">
        <v>0.23333333333333331</v>
      </c>
      <c r="AE123" s="20">
        <v>0.27999999999999997</v>
      </c>
      <c r="AG123" s="96">
        <f t="shared" si="81"/>
        <v>0.36666666666666664</v>
      </c>
      <c r="AH123" s="96">
        <f t="shared" si="82"/>
        <v>0.31666666666666671</v>
      </c>
      <c r="AI123" s="16" t="str">
        <f t="shared" si="48"/>
        <v>same</v>
      </c>
      <c r="AK123" s="96">
        <f t="shared" si="83"/>
        <v>0.41666666666666663</v>
      </c>
      <c r="AL123" s="96">
        <f t="shared" si="49"/>
        <v>0.31666666666666665</v>
      </c>
      <c r="AM123" s="16" t="str">
        <f t="shared" si="50"/>
        <v>same</v>
      </c>
      <c r="AP123" s="20"/>
      <c r="AS123" s="96">
        <f t="shared" si="51"/>
        <v>0.24999999999999994</v>
      </c>
      <c r="AT123" s="96">
        <f t="shared" si="52"/>
        <v>4.9999999999999933E-2</v>
      </c>
      <c r="AU123" s="16" t="str">
        <f t="shared" si="53"/>
        <v>same</v>
      </c>
      <c r="AW123" s="96">
        <f t="shared" si="54"/>
        <v>9.9999999999999978E-2</v>
      </c>
      <c r="AX123" s="16" t="str">
        <f t="shared" si="46"/>
        <v>same</v>
      </c>
      <c r="AZ123" s="16">
        <f t="shared" si="55"/>
        <v>0</v>
      </c>
      <c r="BA123" s="16" t="str">
        <f t="shared" si="56"/>
        <v>more</v>
      </c>
      <c r="BB123" s="21" t="str">
        <f t="shared" si="57"/>
        <v>more</v>
      </c>
      <c r="BC123" s="21" t="str">
        <f t="shared" si="58"/>
        <v/>
      </c>
    </row>
    <row r="124" spans="1:55" x14ac:dyDescent="0.25">
      <c r="A124" s="1">
        <v>52</v>
      </c>
      <c r="B124" s="3" t="s">
        <v>12</v>
      </c>
      <c r="C124" s="3">
        <v>18</v>
      </c>
      <c r="D124" s="4">
        <v>41472</v>
      </c>
      <c r="E124" s="3">
        <v>2</v>
      </c>
      <c r="F124" s="4">
        <v>41512</v>
      </c>
      <c r="G124" s="4">
        <v>41516</v>
      </c>
      <c r="H124" s="5">
        <v>0.4</v>
      </c>
      <c r="I124" s="5">
        <v>0.1</v>
      </c>
      <c r="J124" s="5">
        <v>0.15</v>
      </c>
      <c r="K124" s="5">
        <v>0.25</v>
      </c>
      <c r="L124" s="3">
        <v>0.38</v>
      </c>
      <c r="M124" s="3" t="s">
        <v>13</v>
      </c>
      <c r="N124" s="3">
        <v>1</v>
      </c>
      <c r="P124" s="1" t="str">
        <f t="shared" si="44"/>
        <v/>
      </c>
      <c r="R124" s="5"/>
      <c r="S124" s="5"/>
      <c r="T124" s="5"/>
      <c r="U124" s="5"/>
      <c r="V124" s="5"/>
      <c r="X124" s="1" t="str">
        <f t="shared" si="47"/>
        <v/>
      </c>
      <c r="AA124" s="5">
        <v>0.33333333333333331</v>
      </c>
      <c r="AB124" s="5">
        <v>0.33333333333333331</v>
      </c>
      <c r="AC124" s="5">
        <v>0.28333333333333333</v>
      </c>
      <c r="AD124" s="5">
        <v>0.25</v>
      </c>
      <c r="AE124" s="5">
        <v>0.27</v>
      </c>
      <c r="AG124" s="95">
        <f t="shared" si="81"/>
        <v>6.6666666666666707E-2</v>
      </c>
      <c r="AH124" s="95">
        <f t="shared" si="82"/>
        <v>-0.23333333333333331</v>
      </c>
      <c r="AI124" s="1" t="str">
        <f t="shared" si="48"/>
        <v>different</v>
      </c>
      <c r="AK124" s="95">
        <f t="shared" si="83"/>
        <v>0.1166666666666667</v>
      </c>
      <c r="AL124" s="95">
        <f t="shared" si="49"/>
        <v>-0.13333333333333333</v>
      </c>
      <c r="AM124" s="1" t="str">
        <f t="shared" si="50"/>
        <v>different</v>
      </c>
      <c r="AP124" s="5">
        <f>MAX(I124:I126)-MIN(I124:I126)</f>
        <v>0.55000000000000004</v>
      </c>
      <c r="AS124" s="95">
        <f t="shared" si="51"/>
        <v>0.15000000000000002</v>
      </c>
      <c r="AT124" s="95">
        <f t="shared" si="52"/>
        <v>0.30000000000000004</v>
      </c>
      <c r="AU124" s="1" t="str">
        <f t="shared" si="53"/>
        <v>same</v>
      </c>
      <c r="AW124" s="95">
        <f t="shared" si="54"/>
        <v>0.25</v>
      </c>
      <c r="AX124" s="1" t="str">
        <f t="shared" si="46"/>
        <v>same</v>
      </c>
      <c r="AZ124" s="1">
        <f t="shared" si="55"/>
        <v>0</v>
      </c>
      <c r="BA124" s="1" t="str">
        <f t="shared" si="56"/>
        <v>more</v>
      </c>
      <c r="BB124" s="2" t="str">
        <f t="shared" si="57"/>
        <v>more</v>
      </c>
      <c r="BC124" s="2" t="str">
        <f t="shared" si="58"/>
        <v/>
      </c>
    </row>
    <row r="125" spans="1:55" x14ac:dyDescent="0.25">
      <c r="B125" s="3" t="s">
        <v>14</v>
      </c>
      <c r="C125" s="3">
        <v>18</v>
      </c>
      <c r="D125" s="4">
        <v>41472</v>
      </c>
      <c r="E125" s="3">
        <v>2</v>
      </c>
      <c r="F125" s="4">
        <v>41512</v>
      </c>
      <c r="G125" s="4">
        <v>41570</v>
      </c>
      <c r="H125" s="5">
        <v>0.2</v>
      </c>
      <c r="I125" s="5">
        <v>0.25</v>
      </c>
      <c r="J125" s="5">
        <v>0.1</v>
      </c>
      <c r="K125" s="5">
        <v>0.05</v>
      </c>
      <c r="L125" s="3">
        <v>0.19</v>
      </c>
      <c r="M125" s="3" t="s">
        <v>13</v>
      </c>
      <c r="N125" s="3">
        <v>1</v>
      </c>
      <c r="P125" s="1" t="str">
        <f t="shared" si="44"/>
        <v/>
      </c>
      <c r="R125" s="5"/>
      <c r="S125" s="5"/>
      <c r="T125" s="5"/>
      <c r="U125" s="5"/>
      <c r="V125" s="5"/>
      <c r="X125" s="1" t="str">
        <f t="shared" si="47"/>
        <v/>
      </c>
      <c r="AA125" s="5">
        <v>0.33333333333333331</v>
      </c>
      <c r="AB125" s="5">
        <v>0.33333333333333331</v>
      </c>
      <c r="AC125" s="5">
        <v>0.28333333333333333</v>
      </c>
      <c r="AD125" s="5">
        <v>0.25</v>
      </c>
      <c r="AE125" s="5">
        <v>0.27</v>
      </c>
      <c r="AG125" s="95">
        <f t="shared" si="81"/>
        <v>-0.1333333333333333</v>
      </c>
      <c r="AH125" s="95">
        <f t="shared" si="82"/>
        <v>-8.3333333333333315E-2</v>
      </c>
      <c r="AI125" s="1" t="str">
        <f t="shared" si="48"/>
        <v>same</v>
      </c>
      <c r="AK125" s="95">
        <f t="shared" si="83"/>
        <v>-8.3333333333333315E-2</v>
      </c>
      <c r="AL125" s="95">
        <f t="shared" si="49"/>
        <v>-0.18333333333333332</v>
      </c>
      <c r="AM125" s="1" t="str">
        <f t="shared" si="50"/>
        <v>same</v>
      </c>
      <c r="AP125" s="5"/>
      <c r="AS125" s="95">
        <f t="shared" si="51"/>
        <v>0.15000000000000002</v>
      </c>
      <c r="AT125" s="95">
        <f t="shared" si="52"/>
        <v>-4.9999999999999989E-2</v>
      </c>
      <c r="AU125" s="1" t="str">
        <f t="shared" si="53"/>
        <v>different</v>
      </c>
      <c r="AW125" s="95">
        <f t="shared" si="54"/>
        <v>0.1</v>
      </c>
      <c r="AX125" s="1" t="str">
        <f t="shared" si="46"/>
        <v>same</v>
      </c>
      <c r="AZ125" s="1">
        <f t="shared" si="55"/>
        <v>0</v>
      </c>
      <c r="BA125" s="1" t="str">
        <f t="shared" si="56"/>
        <v>more</v>
      </c>
      <c r="BB125" s="2" t="str">
        <f t="shared" si="57"/>
        <v/>
      </c>
      <c r="BC125" s="2" t="str">
        <f t="shared" si="58"/>
        <v>more</v>
      </c>
    </row>
    <row r="126" spans="1:55" s="21" customFormat="1" x14ac:dyDescent="0.25">
      <c r="A126" s="16"/>
      <c r="B126" s="17" t="s">
        <v>26</v>
      </c>
      <c r="C126" s="17">
        <v>18</v>
      </c>
      <c r="D126" s="19">
        <v>41472</v>
      </c>
      <c r="E126" s="17">
        <v>2</v>
      </c>
      <c r="F126" s="19">
        <v>41512</v>
      </c>
      <c r="G126" s="19">
        <v>41533</v>
      </c>
      <c r="H126" s="20">
        <v>0.4</v>
      </c>
      <c r="I126" s="20">
        <v>0.65</v>
      </c>
      <c r="J126" s="20">
        <v>0.6</v>
      </c>
      <c r="K126" s="20">
        <v>0.45</v>
      </c>
      <c r="L126" s="17">
        <v>0.24</v>
      </c>
      <c r="M126" s="17" t="s">
        <v>13</v>
      </c>
      <c r="N126" s="17">
        <v>1</v>
      </c>
      <c r="P126" s="16">
        <f t="shared" si="44"/>
        <v>40</v>
      </c>
      <c r="R126" s="20">
        <f>AVERAGE(H124:H126)</f>
        <v>0.33333333333333331</v>
      </c>
      <c r="S126" s="20">
        <f>AVERAGE(I124:I126)</f>
        <v>0.33333333333333331</v>
      </c>
      <c r="T126" s="20">
        <f t="shared" ref="T126:V126" si="85">AVERAGE(J124:J126)</f>
        <v>0.28333333333333333</v>
      </c>
      <c r="U126" s="20">
        <f t="shared" si="85"/>
        <v>0.25</v>
      </c>
      <c r="V126" s="20">
        <f t="shared" si="85"/>
        <v>0.27</v>
      </c>
      <c r="X126" s="16">
        <f t="shared" si="47"/>
        <v>0</v>
      </c>
      <c r="AA126" s="20">
        <v>0.33333333333333331</v>
      </c>
      <c r="AB126" s="20">
        <v>0.33333333333333331</v>
      </c>
      <c r="AC126" s="20">
        <v>0.28333333333333333</v>
      </c>
      <c r="AD126" s="20">
        <v>0.25</v>
      </c>
      <c r="AE126" s="20">
        <v>0.27</v>
      </c>
      <c r="AG126" s="96">
        <f t="shared" si="81"/>
        <v>6.6666666666666707E-2</v>
      </c>
      <c r="AH126" s="96">
        <f t="shared" si="82"/>
        <v>0.31666666666666671</v>
      </c>
      <c r="AI126" s="16" t="str">
        <f t="shared" si="48"/>
        <v>same</v>
      </c>
      <c r="AK126" s="96">
        <f t="shared" si="83"/>
        <v>0.1166666666666667</v>
      </c>
      <c r="AL126" s="96">
        <f t="shared" si="49"/>
        <v>0.31666666666666665</v>
      </c>
      <c r="AM126" s="16" t="str">
        <f t="shared" si="50"/>
        <v>same</v>
      </c>
      <c r="AP126" s="20"/>
      <c r="AS126" s="96">
        <f t="shared" si="51"/>
        <v>-4.9999999999999989E-2</v>
      </c>
      <c r="AT126" s="96">
        <f t="shared" si="52"/>
        <v>-0.25</v>
      </c>
      <c r="AU126" s="16" t="str">
        <f t="shared" si="53"/>
        <v>same</v>
      </c>
      <c r="AW126" s="96">
        <f t="shared" si="54"/>
        <v>-0.19999999999999996</v>
      </c>
      <c r="AX126" s="16" t="str">
        <f t="shared" si="46"/>
        <v>same</v>
      </c>
      <c r="AZ126" s="16">
        <f t="shared" si="55"/>
        <v>0</v>
      </c>
      <c r="BA126" s="16" t="str">
        <f t="shared" si="56"/>
        <v>less</v>
      </c>
      <c r="BB126" s="21" t="str">
        <f t="shared" si="57"/>
        <v>less</v>
      </c>
      <c r="BC126" s="21" t="str">
        <f t="shared" si="58"/>
        <v/>
      </c>
    </row>
    <row r="127" spans="1:55" x14ac:dyDescent="0.25">
      <c r="A127" s="1">
        <v>53</v>
      </c>
      <c r="B127" s="3" t="s">
        <v>12</v>
      </c>
      <c r="C127" s="3">
        <v>18</v>
      </c>
      <c r="D127" s="4">
        <v>41472</v>
      </c>
      <c r="E127" s="3">
        <v>3</v>
      </c>
      <c r="F127" s="4">
        <v>41512</v>
      </c>
      <c r="G127" s="4">
        <v>41516</v>
      </c>
      <c r="H127" s="5">
        <v>0.2</v>
      </c>
      <c r="I127" s="5">
        <v>0.05</v>
      </c>
      <c r="J127" s="5">
        <v>0.1</v>
      </c>
      <c r="K127" s="5">
        <v>0.1</v>
      </c>
      <c r="L127" s="3">
        <v>0.24</v>
      </c>
      <c r="M127" s="3" t="s">
        <v>13</v>
      </c>
      <c r="N127" s="3">
        <v>1</v>
      </c>
      <c r="P127" s="1" t="str">
        <f t="shared" si="44"/>
        <v/>
      </c>
      <c r="R127" s="5"/>
      <c r="S127" s="5"/>
      <c r="T127" s="5"/>
      <c r="U127" s="5"/>
      <c r="V127" s="5"/>
      <c r="X127" s="1" t="str">
        <f t="shared" si="47"/>
        <v/>
      </c>
      <c r="AA127" s="5">
        <v>0.26666666666666666</v>
      </c>
      <c r="AB127" s="5">
        <v>0.18333333333333335</v>
      </c>
      <c r="AC127" s="5">
        <v>0.18333333333333335</v>
      </c>
      <c r="AD127" s="5">
        <v>0.21666666666666667</v>
      </c>
      <c r="AE127" s="5">
        <v>0.23666666666666666</v>
      </c>
      <c r="AG127" s="95">
        <f t="shared" si="81"/>
        <v>1.6666666666666663E-2</v>
      </c>
      <c r="AH127" s="95">
        <f t="shared" si="82"/>
        <v>-0.13333333333333336</v>
      </c>
      <c r="AI127" s="1" t="str">
        <f t="shared" si="48"/>
        <v>different</v>
      </c>
      <c r="AK127" s="95">
        <f t="shared" si="83"/>
        <v>1.6666666666666663E-2</v>
      </c>
      <c r="AL127" s="95">
        <f t="shared" si="49"/>
        <v>-8.3333333333333343E-2</v>
      </c>
      <c r="AM127" s="1" t="str">
        <f t="shared" si="50"/>
        <v>different</v>
      </c>
      <c r="AP127" s="5">
        <f>MAX(I127:I129)-MIN(I127:I129)</f>
        <v>0.3</v>
      </c>
      <c r="AS127" s="95">
        <f t="shared" si="51"/>
        <v>0.1</v>
      </c>
      <c r="AT127" s="95">
        <f t="shared" si="52"/>
        <v>0.15000000000000002</v>
      </c>
      <c r="AU127" s="1" t="str">
        <f t="shared" si="53"/>
        <v>same</v>
      </c>
      <c r="AW127" s="95">
        <f t="shared" si="54"/>
        <v>0.1</v>
      </c>
      <c r="AX127" s="1" t="str">
        <f t="shared" si="46"/>
        <v>same</v>
      </c>
      <c r="AZ127" s="1">
        <f t="shared" si="55"/>
        <v>0</v>
      </c>
      <c r="BA127" s="1" t="str">
        <f t="shared" si="56"/>
        <v>more</v>
      </c>
      <c r="BB127" s="2" t="str">
        <f t="shared" si="57"/>
        <v>more</v>
      </c>
      <c r="BC127" s="2" t="str">
        <f t="shared" si="58"/>
        <v/>
      </c>
    </row>
    <row r="128" spans="1:55" x14ac:dyDescent="0.25">
      <c r="B128" s="3" t="s">
        <v>14</v>
      </c>
      <c r="C128" s="3">
        <v>18</v>
      </c>
      <c r="D128" s="4">
        <v>41472</v>
      </c>
      <c r="E128" s="3">
        <v>3</v>
      </c>
      <c r="F128" s="4">
        <v>41512</v>
      </c>
      <c r="G128" s="4">
        <v>41570</v>
      </c>
      <c r="H128" s="5">
        <v>0.2</v>
      </c>
      <c r="I128" s="5">
        <v>0.15</v>
      </c>
      <c r="J128" s="5">
        <v>0.05</v>
      </c>
      <c r="K128" s="5">
        <v>0.05</v>
      </c>
      <c r="L128" s="3">
        <v>0.2</v>
      </c>
      <c r="M128" s="3" t="s">
        <v>13</v>
      </c>
      <c r="N128" s="3">
        <v>1</v>
      </c>
      <c r="P128" s="1" t="str">
        <f t="shared" si="44"/>
        <v/>
      </c>
      <c r="R128" s="5"/>
      <c r="S128" s="5"/>
      <c r="T128" s="5"/>
      <c r="U128" s="5"/>
      <c r="V128" s="5"/>
      <c r="X128" s="1" t="str">
        <f t="shared" si="47"/>
        <v/>
      </c>
      <c r="AA128" s="5">
        <v>0.26666666666666666</v>
      </c>
      <c r="AB128" s="5">
        <v>0.18333333333333335</v>
      </c>
      <c r="AC128" s="5">
        <v>0.18333333333333335</v>
      </c>
      <c r="AD128" s="5">
        <v>0.21666666666666667</v>
      </c>
      <c r="AE128" s="5">
        <v>0.23666666666666666</v>
      </c>
      <c r="AG128" s="95">
        <f t="shared" si="81"/>
        <v>1.6666666666666663E-2</v>
      </c>
      <c r="AH128" s="95">
        <f t="shared" si="82"/>
        <v>-3.3333333333333354E-2</v>
      </c>
      <c r="AI128" s="1" t="str">
        <f t="shared" si="48"/>
        <v>different</v>
      </c>
      <c r="AK128" s="95">
        <f t="shared" si="83"/>
        <v>1.6666666666666663E-2</v>
      </c>
      <c r="AL128" s="95">
        <f t="shared" si="49"/>
        <v>-0.13333333333333336</v>
      </c>
      <c r="AM128" s="1" t="str">
        <f t="shared" si="50"/>
        <v>different</v>
      </c>
      <c r="AP128" s="5"/>
      <c r="AS128" s="95">
        <f t="shared" si="51"/>
        <v>0.15000000000000002</v>
      </c>
      <c r="AT128" s="95">
        <f t="shared" si="52"/>
        <v>5.0000000000000017E-2</v>
      </c>
      <c r="AU128" s="1" t="str">
        <f t="shared" si="53"/>
        <v>same</v>
      </c>
      <c r="AW128" s="95">
        <f t="shared" si="54"/>
        <v>0.15000000000000002</v>
      </c>
      <c r="AX128" s="1" t="str">
        <f t="shared" si="46"/>
        <v>same</v>
      </c>
      <c r="AZ128" s="1">
        <f t="shared" si="55"/>
        <v>0</v>
      </c>
      <c r="BA128" s="1" t="str">
        <f t="shared" si="56"/>
        <v>more</v>
      </c>
      <c r="BB128" s="2" t="str">
        <f t="shared" si="57"/>
        <v>more</v>
      </c>
      <c r="BC128" s="2" t="str">
        <f t="shared" si="58"/>
        <v/>
      </c>
    </row>
    <row r="129" spans="1:55" s="21" customFormat="1" x14ac:dyDescent="0.25">
      <c r="A129" s="16"/>
      <c r="B129" s="17" t="s">
        <v>26</v>
      </c>
      <c r="C129" s="17">
        <v>18</v>
      </c>
      <c r="D129" s="19">
        <v>41472</v>
      </c>
      <c r="E129" s="17">
        <v>3</v>
      </c>
      <c r="F129" s="19">
        <v>41512</v>
      </c>
      <c r="G129" s="19">
        <v>41533</v>
      </c>
      <c r="H129" s="20">
        <v>0.4</v>
      </c>
      <c r="I129" s="20">
        <v>0.35</v>
      </c>
      <c r="J129" s="20">
        <v>0.4</v>
      </c>
      <c r="K129" s="20">
        <v>0.5</v>
      </c>
      <c r="L129" s="17">
        <v>0.27</v>
      </c>
      <c r="M129" s="17" t="s">
        <v>13</v>
      </c>
      <c r="N129" s="17">
        <v>1</v>
      </c>
      <c r="P129" s="16">
        <f t="shared" si="44"/>
        <v>40</v>
      </c>
      <c r="R129" s="20">
        <f>AVERAGE(H127:H129)</f>
        <v>0.26666666666666666</v>
      </c>
      <c r="S129" s="20">
        <f>AVERAGE(I127:I129)</f>
        <v>0.18333333333333335</v>
      </c>
      <c r="T129" s="20">
        <f t="shared" ref="T129:V129" si="86">AVERAGE(J127:J129)</f>
        <v>0.18333333333333335</v>
      </c>
      <c r="U129" s="20">
        <f t="shared" si="86"/>
        <v>0.21666666666666667</v>
      </c>
      <c r="V129" s="20">
        <f t="shared" si="86"/>
        <v>0.23666666666666666</v>
      </c>
      <c r="X129" s="16">
        <f t="shared" si="47"/>
        <v>0</v>
      </c>
      <c r="AA129" s="20">
        <v>0.26666666666666666</v>
      </c>
      <c r="AB129" s="20">
        <v>0.18333333333333335</v>
      </c>
      <c r="AC129" s="20">
        <v>0.18333333333333335</v>
      </c>
      <c r="AD129" s="20">
        <v>0.21666666666666667</v>
      </c>
      <c r="AE129" s="20">
        <v>0.23666666666666666</v>
      </c>
      <c r="AG129" s="96">
        <f t="shared" si="81"/>
        <v>0.21666666666666667</v>
      </c>
      <c r="AH129" s="96">
        <f t="shared" si="82"/>
        <v>0.16666666666666663</v>
      </c>
      <c r="AI129" s="16" t="str">
        <f t="shared" si="48"/>
        <v>same</v>
      </c>
      <c r="AK129" s="96">
        <f t="shared" si="83"/>
        <v>0.21666666666666667</v>
      </c>
      <c r="AL129" s="96">
        <f t="shared" si="49"/>
        <v>0.21666666666666667</v>
      </c>
      <c r="AM129" s="16" t="str">
        <f t="shared" si="50"/>
        <v>same</v>
      </c>
      <c r="AP129" s="20"/>
      <c r="AS129" s="96">
        <f t="shared" si="51"/>
        <v>-9.9999999999999978E-2</v>
      </c>
      <c r="AT129" s="96">
        <f t="shared" si="52"/>
        <v>5.0000000000000044E-2</v>
      </c>
      <c r="AU129" s="16" t="str">
        <f t="shared" si="53"/>
        <v>different</v>
      </c>
      <c r="AW129" s="96">
        <f t="shared" si="54"/>
        <v>0</v>
      </c>
      <c r="AX129" s="16" t="str">
        <f t="shared" si="46"/>
        <v>n/a</v>
      </c>
      <c r="AZ129" s="16">
        <f t="shared" si="55"/>
        <v>0</v>
      </c>
      <c r="BA129" s="16" t="str">
        <f t="shared" si="56"/>
        <v>less</v>
      </c>
      <c r="BB129" s="21" t="str">
        <f t="shared" si="57"/>
        <v/>
      </c>
      <c r="BC129" s="21" t="str">
        <f t="shared" si="58"/>
        <v>less</v>
      </c>
    </row>
    <row r="130" spans="1:55" x14ac:dyDescent="0.25">
      <c r="A130" s="1">
        <v>54</v>
      </c>
      <c r="B130" s="3" t="s">
        <v>12</v>
      </c>
      <c r="C130" s="3">
        <v>18</v>
      </c>
      <c r="D130" s="4">
        <v>41472</v>
      </c>
      <c r="E130" s="3">
        <v>4</v>
      </c>
      <c r="F130" s="4">
        <v>41512</v>
      </c>
      <c r="G130" s="4">
        <v>41516</v>
      </c>
      <c r="H130" s="5">
        <v>0.2</v>
      </c>
      <c r="I130" s="5">
        <v>0.05</v>
      </c>
      <c r="J130" s="5">
        <v>0.1</v>
      </c>
      <c r="K130" s="5">
        <v>0.1</v>
      </c>
      <c r="L130" s="3">
        <v>0.3</v>
      </c>
      <c r="M130" s="3" t="s">
        <v>13</v>
      </c>
      <c r="N130" s="3">
        <v>1</v>
      </c>
      <c r="P130" s="1" t="str">
        <f t="shared" si="44"/>
        <v/>
      </c>
      <c r="R130" s="5"/>
      <c r="S130" s="5"/>
      <c r="T130" s="5"/>
      <c r="U130" s="5"/>
      <c r="V130" s="5"/>
      <c r="X130" s="1" t="str">
        <f t="shared" si="47"/>
        <v/>
      </c>
      <c r="AA130" s="5">
        <v>0.26666666666666666</v>
      </c>
      <c r="AB130" s="5">
        <v>0.18333333333333335</v>
      </c>
      <c r="AC130" s="5">
        <v>0.18333333333333335</v>
      </c>
      <c r="AD130" s="5">
        <v>0.21666666666666667</v>
      </c>
      <c r="AE130" s="5">
        <v>0.20666666666666667</v>
      </c>
      <c r="AG130" s="95">
        <f t="shared" si="81"/>
        <v>1.6666666666666663E-2</v>
      </c>
      <c r="AH130" s="95">
        <f t="shared" si="82"/>
        <v>-0.13333333333333336</v>
      </c>
      <c r="AI130" s="1" t="str">
        <f t="shared" si="48"/>
        <v>different</v>
      </c>
      <c r="AK130" s="95">
        <f t="shared" si="83"/>
        <v>1.6666666666666663E-2</v>
      </c>
      <c r="AL130" s="95">
        <f t="shared" si="49"/>
        <v>-8.3333333333333343E-2</v>
      </c>
      <c r="AM130" s="1" t="str">
        <f t="shared" si="50"/>
        <v>different</v>
      </c>
      <c r="AP130" s="5">
        <f>MAX(I130:I132)-MIN(I130:I132)</f>
        <v>0.3</v>
      </c>
      <c r="AS130" s="95">
        <f t="shared" si="51"/>
        <v>0.1</v>
      </c>
      <c r="AT130" s="95">
        <f t="shared" si="52"/>
        <v>0.15000000000000002</v>
      </c>
      <c r="AU130" s="1" t="str">
        <f t="shared" si="53"/>
        <v>same</v>
      </c>
      <c r="AW130" s="95">
        <f t="shared" si="54"/>
        <v>0.1</v>
      </c>
      <c r="AX130" s="1" t="str">
        <f t="shared" si="46"/>
        <v>same</v>
      </c>
      <c r="AZ130" s="1">
        <f t="shared" si="55"/>
        <v>0</v>
      </c>
      <c r="BA130" s="1" t="str">
        <f t="shared" si="56"/>
        <v>more</v>
      </c>
      <c r="BB130" s="2" t="str">
        <f t="shared" si="57"/>
        <v>more</v>
      </c>
      <c r="BC130" s="2" t="str">
        <f t="shared" si="58"/>
        <v/>
      </c>
    </row>
    <row r="131" spans="1:55" x14ac:dyDescent="0.25">
      <c r="B131" s="3" t="s">
        <v>14</v>
      </c>
      <c r="C131" s="3">
        <v>18</v>
      </c>
      <c r="D131" s="4">
        <v>41472</v>
      </c>
      <c r="E131" s="3">
        <v>4</v>
      </c>
      <c r="F131" s="4">
        <v>41512</v>
      </c>
      <c r="G131" s="4">
        <v>41570</v>
      </c>
      <c r="H131" s="5">
        <v>0.2</v>
      </c>
      <c r="I131" s="5">
        <v>0.15</v>
      </c>
      <c r="J131" s="5">
        <v>0.05</v>
      </c>
      <c r="K131" s="5">
        <v>0.05</v>
      </c>
      <c r="L131" s="3">
        <v>0.14000000000000001</v>
      </c>
      <c r="M131" s="3" t="s">
        <v>13</v>
      </c>
      <c r="N131" s="3">
        <v>1</v>
      </c>
      <c r="P131" s="1" t="str">
        <f t="shared" si="44"/>
        <v/>
      </c>
      <c r="R131" s="5"/>
      <c r="S131" s="5"/>
      <c r="T131" s="5"/>
      <c r="U131" s="5"/>
      <c r="V131" s="5"/>
      <c r="X131" s="1" t="str">
        <f t="shared" si="47"/>
        <v/>
      </c>
      <c r="AA131" s="5">
        <v>0.26666666666666666</v>
      </c>
      <c r="AB131" s="5">
        <v>0.18333333333333335</v>
      </c>
      <c r="AC131" s="5">
        <v>0.18333333333333335</v>
      </c>
      <c r="AD131" s="5">
        <v>0.21666666666666667</v>
      </c>
      <c r="AE131" s="5">
        <v>0.20666666666666667</v>
      </c>
      <c r="AG131" s="95">
        <f t="shared" si="81"/>
        <v>1.6666666666666663E-2</v>
      </c>
      <c r="AH131" s="95">
        <f t="shared" si="82"/>
        <v>-3.3333333333333354E-2</v>
      </c>
      <c r="AI131" s="1" t="str">
        <f t="shared" si="48"/>
        <v>different</v>
      </c>
      <c r="AK131" s="95">
        <f t="shared" si="83"/>
        <v>1.6666666666666663E-2</v>
      </c>
      <c r="AL131" s="95">
        <f t="shared" si="49"/>
        <v>-0.13333333333333336</v>
      </c>
      <c r="AM131" s="1" t="str">
        <f t="shared" si="50"/>
        <v>different</v>
      </c>
      <c r="AP131" s="5"/>
      <c r="AS131" s="95">
        <f t="shared" si="51"/>
        <v>0.15000000000000002</v>
      </c>
      <c r="AT131" s="95">
        <f t="shared" si="52"/>
        <v>5.0000000000000017E-2</v>
      </c>
      <c r="AU131" s="1" t="str">
        <f t="shared" si="53"/>
        <v>same</v>
      </c>
      <c r="AW131" s="95">
        <f t="shared" si="54"/>
        <v>0.15000000000000002</v>
      </c>
      <c r="AX131" s="1" t="str">
        <f t="shared" si="46"/>
        <v>same</v>
      </c>
      <c r="AZ131" s="1">
        <f t="shared" si="55"/>
        <v>0</v>
      </c>
      <c r="BA131" s="1" t="str">
        <f t="shared" si="56"/>
        <v>more</v>
      </c>
      <c r="BB131" s="2" t="str">
        <f t="shared" si="57"/>
        <v>more</v>
      </c>
      <c r="BC131" s="2" t="str">
        <f t="shared" si="58"/>
        <v/>
      </c>
    </row>
    <row r="132" spans="1:55" s="14" customFormat="1" ht="15.75" thickBot="1" x14ac:dyDescent="0.3">
      <c r="A132" s="9"/>
      <c r="B132" s="10" t="s">
        <v>26</v>
      </c>
      <c r="C132" s="10">
        <v>18</v>
      </c>
      <c r="D132" s="12">
        <v>41472</v>
      </c>
      <c r="E132" s="10">
        <v>4</v>
      </c>
      <c r="F132" s="12">
        <v>41512</v>
      </c>
      <c r="G132" s="12">
        <v>41533</v>
      </c>
      <c r="H132" s="13">
        <v>0.4</v>
      </c>
      <c r="I132" s="13">
        <v>0.35</v>
      </c>
      <c r="J132" s="13">
        <v>0.4</v>
      </c>
      <c r="K132" s="13">
        <v>0.5</v>
      </c>
      <c r="L132" s="10">
        <v>0.18</v>
      </c>
      <c r="M132" s="10" t="s">
        <v>13</v>
      </c>
      <c r="N132" s="10">
        <v>1</v>
      </c>
      <c r="P132" s="9">
        <f t="shared" ref="P132:P195" si="87">IF(R132="","",F132-D132)</f>
        <v>40</v>
      </c>
      <c r="R132" s="13">
        <f>AVERAGE(H130:H132)</f>
        <v>0.26666666666666666</v>
      </c>
      <c r="S132" s="13">
        <f>AVERAGE(I130:I132)</f>
        <v>0.18333333333333335</v>
      </c>
      <c r="T132" s="13">
        <f t="shared" ref="T132:V132" si="88">AVERAGE(J130:J132)</f>
        <v>0.18333333333333335</v>
      </c>
      <c r="U132" s="13">
        <f t="shared" si="88"/>
        <v>0.21666666666666667</v>
      </c>
      <c r="V132" s="13">
        <f t="shared" si="88"/>
        <v>0.20666666666666667</v>
      </c>
      <c r="X132" s="9">
        <f t="shared" si="47"/>
        <v>0</v>
      </c>
      <c r="AA132" s="13">
        <v>0.26666666666666666</v>
      </c>
      <c r="AB132" s="13">
        <v>0.18333333333333335</v>
      </c>
      <c r="AC132" s="13">
        <v>0.18333333333333335</v>
      </c>
      <c r="AD132" s="13">
        <v>0.21666666666666667</v>
      </c>
      <c r="AE132" s="13">
        <v>0.20666666666666667</v>
      </c>
      <c r="AG132" s="97">
        <f t="shared" si="81"/>
        <v>0.21666666666666667</v>
      </c>
      <c r="AH132" s="97">
        <f t="shared" si="82"/>
        <v>0.16666666666666663</v>
      </c>
      <c r="AI132" s="9" t="str">
        <f t="shared" si="48"/>
        <v>same</v>
      </c>
      <c r="AK132" s="97">
        <f t="shared" si="83"/>
        <v>0.21666666666666667</v>
      </c>
      <c r="AL132" s="97">
        <f t="shared" si="49"/>
        <v>0.21666666666666667</v>
      </c>
      <c r="AM132" s="9" t="str">
        <f t="shared" si="50"/>
        <v>same</v>
      </c>
      <c r="AP132" s="13"/>
      <c r="AS132" s="97">
        <f t="shared" si="51"/>
        <v>-9.9999999999999978E-2</v>
      </c>
      <c r="AT132" s="97">
        <f t="shared" si="52"/>
        <v>5.0000000000000044E-2</v>
      </c>
      <c r="AU132" s="9" t="str">
        <f t="shared" si="53"/>
        <v>different</v>
      </c>
      <c r="AW132" s="97">
        <f t="shared" si="54"/>
        <v>0</v>
      </c>
      <c r="AX132" s="9" t="str">
        <f t="shared" ref="AX132:AX195" si="89">IF(AS132="","",IF(AS132*AW132&gt;0.0000001,"same",IF(AS132*AW132&lt;-0.0000001,"different","n/a")))</f>
        <v>n/a</v>
      </c>
      <c r="AZ132" s="9">
        <f t="shared" si="55"/>
        <v>0</v>
      </c>
      <c r="BA132" s="9" t="str">
        <f t="shared" si="56"/>
        <v>less</v>
      </c>
      <c r="BB132" s="14" t="str">
        <f t="shared" si="57"/>
        <v/>
      </c>
      <c r="BC132" s="14" t="str">
        <f t="shared" si="58"/>
        <v>less</v>
      </c>
    </row>
    <row r="133" spans="1:55" x14ac:dyDescent="0.25">
      <c r="A133" s="1">
        <v>55</v>
      </c>
      <c r="B133" s="3" t="s">
        <v>12</v>
      </c>
      <c r="C133" s="3">
        <v>19</v>
      </c>
      <c r="D133" s="4">
        <v>41499</v>
      </c>
      <c r="E133" s="3">
        <v>1</v>
      </c>
      <c r="F133" s="4">
        <v>41521</v>
      </c>
      <c r="G133" s="4">
        <v>41523</v>
      </c>
      <c r="H133" s="5">
        <v>0.2</v>
      </c>
      <c r="I133" s="5">
        <v>0.8</v>
      </c>
      <c r="J133" s="5">
        <v>0.6</v>
      </c>
      <c r="K133" s="5">
        <v>0.8</v>
      </c>
      <c r="L133" s="3">
        <v>0.45</v>
      </c>
      <c r="M133" s="3" t="s">
        <v>13</v>
      </c>
      <c r="N133" s="3">
        <v>0</v>
      </c>
      <c r="P133" s="1" t="str">
        <f t="shared" si="87"/>
        <v/>
      </c>
      <c r="R133" s="5"/>
      <c r="S133" s="5"/>
      <c r="T133" s="5"/>
      <c r="U133" s="5"/>
      <c r="V133" s="5"/>
      <c r="X133" s="1" t="str">
        <f t="shared" ref="X133:X196" si="90">IF(V133="","",IF(M133="y",1,0))</f>
        <v/>
      </c>
      <c r="AA133" s="5">
        <v>0.30000000000000004</v>
      </c>
      <c r="AB133" s="5">
        <v>0.5</v>
      </c>
      <c r="AC133" s="5">
        <v>0.4</v>
      </c>
      <c r="AD133" s="5">
        <v>0.45</v>
      </c>
      <c r="AE133" s="5">
        <v>0.42500000000000004</v>
      </c>
      <c r="AG133" s="95">
        <f t="shared" si="81"/>
        <v>-0.3</v>
      </c>
      <c r="AH133" s="95">
        <f t="shared" si="82"/>
        <v>0.30000000000000004</v>
      </c>
      <c r="AI133" s="1" t="str">
        <f t="shared" ref="AI133:AI196" si="91">IF(AG133="","",IF(AG133*AH133&gt;0.0000001,"same",IF(AG133*AH133&lt;-0.0000001,"different","n/a")))</f>
        <v>different</v>
      </c>
      <c r="AK133" s="95">
        <f t="shared" si="83"/>
        <v>-0.2</v>
      </c>
      <c r="AL133" s="95">
        <f t="shared" ref="AL133:AL196" si="92">IF(J133="","",J133-AC133)</f>
        <v>0.19999999999999996</v>
      </c>
      <c r="AM133" s="1" t="str">
        <f t="shared" ref="AM133:AM196" si="93">IF(AK133="","",IF(AK133*AL133&gt;0.0000001,"same",IF(AK133*AL133&lt;-0.0000001,"different","n/a")))</f>
        <v>different</v>
      </c>
      <c r="AP133" s="5">
        <f>MAX(I133:I134)-MIN(I133:I134)</f>
        <v>0.60000000000000009</v>
      </c>
      <c r="AS133" s="95">
        <f t="shared" ref="AS133:AS196" si="94">IF(H133="","",H133-K133)</f>
        <v>-0.60000000000000009</v>
      </c>
      <c r="AT133" s="95">
        <f t="shared" ref="AT133:AT196" si="95">IF(H133="","",H133-I133)</f>
        <v>-0.60000000000000009</v>
      </c>
      <c r="AU133" s="1" t="str">
        <f t="shared" ref="AU133:AU196" si="96">IF(AS133="","",IF(AS133*AT133&gt;0.0000001,"same",IF(AS133*AT133&lt;-0.0000001,"different","n/a")))</f>
        <v>same</v>
      </c>
      <c r="AW133" s="95">
        <f t="shared" ref="AW133:AW196" si="97">IF(H133="","",H133-J133)</f>
        <v>-0.39999999999999997</v>
      </c>
      <c r="AX133" s="1" t="str">
        <f t="shared" si="89"/>
        <v>same</v>
      </c>
      <c r="AZ133" s="1">
        <f t="shared" ref="AZ133:AZ196" si="98">IF(M133="","",IF(M133="y",1,IF(M133="n",0,"ERROR")))</f>
        <v>0</v>
      </c>
      <c r="BA133" s="1" t="str">
        <f t="shared" ref="BA133:BA196" si="99">IF(AZ133="","",IF(AZ133=0,IF(AS133&lt;0,"less",IF(AS133&gt;0,"more","n/a")),IF(AZ133=1,IF(AS133&lt;0,"more",IF(AS133&gt;0,"less","n/a")))))</f>
        <v>less</v>
      </c>
      <c r="BB133" s="2" t="str">
        <f t="shared" ref="BB133:BB196" si="100">IF(AZ133="","",IF(AU133="same",BA133,""))</f>
        <v>less</v>
      </c>
      <c r="BC133" s="2" t="str">
        <f t="shared" ref="BC133:BC196" si="101">IF(AZ133="","",IF(AU133="different",BA133,""))</f>
        <v/>
      </c>
    </row>
    <row r="134" spans="1:55" s="21" customFormat="1" x14ac:dyDescent="0.25">
      <c r="A134" s="16"/>
      <c r="B134" s="17" t="s">
        <v>26</v>
      </c>
      <c r="C134" s="17">
        <v>19</v>
      </c>
      <c r="D134" s="19">
        <v>41499</v>
      </c>
      <c r="E134" s="17">
        <v>1</v>
      </c>
      <c r="F134" s="19">
        <v>41521</v>
      </c>
      <c r="G134" s="19">
        <v>41534</v>
      </c>
      <c r="H134" s="20">
        <v>0.4</v>
      </c>
      <c r="I134" s="20">
        <v>0.2</v>
      </c>
      <c r="J134" s="20">
        <v>0.2</v>
      </c>
      <c r="K134" s="20">
        <v>0.1</v>
      </c>
      <c r="L134" s="17">
        <v>0.4</v>
      </c>
      <c r="M134" s="17" t="s">
        <v>13</v>
      </c>
      <c r="N134" s="17">
        <v>0</v>
      </c>
      <c r="P134" s="16">
        <f t="shared" si="87"/>
        <v>22</v>
      </c>
      <c r="R134" s="20">
        <f>AVERAGE(H133:H134)</f>
        <v>0.30000000000000004</v>
      </c>
      <c r="S134" s="20">
        <f>AVERAGE(I133:I134)</f>
        <v>0.5</v>
      </c>
      <c r="T134" s="20">
        <f t="shared" ref="T134:V134" si="102">AVERAGE(J133:J134)</f>
        <v>0.4</v>
      </c>
      <c r="U134" s="20">
        <f t="shared" si="102"/>
        <v>0.45</v>
      </c>
      <c r="V134" s="20">
        <f t="shared" si="102"/>
        <v>0.42500000000000004</v>
      </c>
      <c r="X134" s="16">
        <f t="shared" si="90"/>
        <v>0</v>
      </c>
      <c r="AA134" s="20">
        <v>0.30000000000000004</v>
      </c>
      <c r="AB134" s="20">
        <v>0.5</v>
      </c>
      <c r="AC134" s="20">
        <v>0.4</v>
      </c>
      <c r="AD134" s="20">
        <v>0.45</v>
      </c>
      <c r="AE134" s="20">
        <v>0.42500000000000004</v>
      </c>
      <c r="AG134" s="96">
        <f t="shared" si="81"/>
        <v>-9.9999999999999978E-2</v>
      </c>
      <c r="AH134" s="96">
        <f t="shared" si="82"/>
        <v>-0.3</v>
      </c>
      <c r="AI134" s="16" t="str">
        <f t="shared" si="91"/>
        <v>same</v>
      </c>
      <c r="AK134" s="96">
        <f t="shared" si="83"/>
        <v>0</v>
      </c>
      <c r="AL134" s="96">
        <f t="shared" si="92"/>
        <v>-0.2</v>
      </c>
      <c r="AM134" s="16" t="str">
        <f t="shared" si="93"/>
        <v>n/a</v>
      </c>
      <c r="AP134" s="20"/>
      <c r="AS134" s="96">
        <f t="shared" si="94"/>
        <v>0.30000000000000004</v>
      </c>
      <c r="AT134" s="96">
        <f t="shared" si="95"/>
        <v>0.2</v>
      </c>
      <c r="AU134" s="16" t="str">
        <f t="shared" si="96"/>
        <v>same</v>
      </c>
      <c r="AW134" s="96">
        <f t="shared" si="97"/>
        <v>0.2</v>
      </c>
      <c r="AX134" s="16" t="str">
        <f t="shared" si="89"/>
        <v>same</v>
      </c>
      <c r="AZ134" s="16">
        <f t="shared" si="98"/>
        <v>0</v>
      </c>
      <c r="BA134" s="16" t="str">
        <f t="shared" si="99"/>
        <v>more</v>
      </c>
      <c r="BB134" s="21" t="str">
        <f t="shared" si="100"/>
        <v>more</v>
      </c>
      <c r="BC134" s="21" t="str">
        <f t="shared" si="101"/>
        <v/>
      </c>
    </row>
    <row r="135" spans="1:55" x14ac:dyDescent="0.25">
      <c r="A135" s="1">
        <v>56</v>
      </c>
      <c r="B135" s="3" t="s">
        <v>12</v>
      </c>
      <c r="C135" s="3">
        <v>19</v>
      </c>
      <c r="D135" s="4">
        <v>41499</v>
      </c>
      <c r="E135" s="3">
        <v>2</v>
      </c>
      <c r="F135" s="4">
        <v>41521</v>
      </c>
      <c r="G135" s="4">
        <v>41523</v>
      </c>
      <c r="H135" s="5">
        <v>0.6</v>
      </c>
      <c r="I135" s="5">
        <v>0.8</v>
      </c>
      <c r="J135" s="5">
        <v>0.6</v>
      </c>
      <c r="K135" s="5">
        <v>0.8</v>
      </c>
      <c r="L135" s="3">
        <v>0.66</v>
      </c>
      <c r="M135" s="3" t="s">
        <v>13</v>
      </c>
      <c r="N135" s="3">
        <v>0</v>
      </c>
      <c r="P135" s="1" t="str">
        <f t="shared" si="87"/>
        <v/>
      </c>
      <c r="R135" s="5"/>
      <c r="S135" s="5"/>
      <c r="T135" s="5"/>
      <c r="U135" s="5"/>
      <c r="V135" s="5"/>
      <c r="X135" s="1" t="str">
        <f t="shared" si="90"/>
        <v/>
      </c>
      <c r="AA135" s="5">
        <v>0.47499999999999998</v>
      </c>
      <c r="AB135" s="5">
        <v>0.77500000000000002</v>
      </c>
      <c r="AC135" s="5">
        <v>0.67500000000000004</v>
      </c>
      <c r="AD135" s="5">
        <v>0.77500000000000002</v>
      </c>
      <c r="AE135" s="5">
        <v>0.67999999999999994</v>
      </c>
      <c r="AG135" s="95">
        <f t="shared" si="81"/>
        <v>-0.17500000000000004</v>
      </c>
      <c r="AH135" s="95">
        <f t="shared" si="82"/>
        <v>2.5000000000000022E-2</v>
      </c>
      <c r="AI135" s="1" t="str">
        <f t="shared" si="91"/>
        <v>different</v>
      </c>
      <c r="AK135" s="95">
        <f t="shared" si="83"/>
        <v>-7.5000000000000067E-2</v>
      </c>
      <c r="AL135" s="95">
        <f t="shared" si="92"/>
        <v>-7.5000000000000067E-2</v>
      </c>
      <c r="AM135" s="1" t="str">
        <f t="shared" si="93"/>
        <v>same</v>
      </c>
      <c r="AP135" s="5">
        <f>MAX(I135:I136)-MIN(I135:I136)</f>
        <v>5.0000000000000044E-2</v>
      </c>
      <c r="AS135" s="95">
        <f t="shared" si="94"/>
        <v>-0.20000000000000007</v>
      </c>
      <c r="AT135" s="95">
        <f t="shared" si="95"/>
        <v>-0.20000000000000007</v>
      </c>
      <c r="AU135" s="1" t="str">
        <f t="shared" si="96"/>
        <v>same</v>
      </c>
      <c r="AW135" s="95">
        <f t="shared" si="97"/>
        <v>0</v>
      </c>
      <c r="AX135" s="1" t="str">
        <f t="shared" si="89"/>
        <v>n/a</v>
      </c>
      <c r="AZ135" s="1">
        <f t="shared" si="98"/>
        <v>0</v>
      </c>
      <c r="BA135" s="1" t="str">
        <f t="shared" si="99"/>
        <v>less</v>
      </c>
      <c r="BB135" s="2" t="str">
        <f t="shared" si="100"/>
        <v>less</v>
      </c>
      <c r="BC135" s="2" t="str">
        <f t="shared" si="101"/>
        <v/>
      </c>
    </row>
    <row r="136" spans="1:55" s="14" customFormat="1" ht="15.75" thickBot="1" x14ac:dyDescent="0.3">
      <c r="A136" s="9"/>
      <c r="B136" s="10" t="s">
        <v>26</v>
      </c>
      <c r="C136" s="10">
        <v>19</v>
      </c>
      <c r="D136" s="12">
        <v>41499</v>
      </c>
      <c r="E136" s="10">
        <v>2</v>
      </c>
      <c r="F136" s="12">
        <v>41521</v>
      </c>
      <c r="G136" s="12">
        <v>41534</v>
      </c>
      <c r="H136" s="13">
        <v>0.35</v>
      </c>
      <c r="I136" s="13">
        <v>0.75</v>
      </c>
      <c r="J136" s="13">
        <v>0.75</v>
      </c>
      <c r="K136" s="13">
        <v>0.75</v>
      </c>
      <c r="L136" s="10">
        <v>0.7</v>
      </c>
      <c r="M136" s="10" t="s">
        <v>13</v>
      </c>
      <c r="N136" s="10">
        <v>0</v>
      </c>
      <c r="P136" s="9">
        <f t="shared" si="87"/>
        <v>22</v>
      </c>
      <c r="R136" s="13">
        <f>AVERAGE(H135:H136)</f>
        <v>0.47499999999999998</v>
      </c>
      <c r="S136" s="13">
        <f>AVERAGE(I135:I136)</f>
        <v>0.77500000000000002</v>
      </c>
      <c r="T136" s="13">
        <f t="shared" ref="T136:V136" si="103">AVERAGE(J135:J136)</f>
        <v>0.67500000000000004</v>
      </c>
      <c r="U136" s="13">
        <f t="shared" si="103"/>
        <v>0.77500000000000002</v>
      </c>
      <c r="V136" s="13">
        <f t="shared" si="103"/>
        <v>0.67999999999999994</v>
      </c>
      <c r="X136" s="9">
        <f t="shared" si="90"/>
        <v>0</v>
      </c>
      <c r="AA136" s="13">
        <v>0.47499999999999998</v>
      </c>
      <c r="AB136" s="13">
        <v>0.77500000000000002</v>
      </c>
      <c r="AC136" s="13">
        <v>0.67500000000000004</v>
      </c>
      <c r="AD136" s="13">
        <v>0.77500000000000002</v>
      </c>
      <c r="AE136" s="13">
        <v>0.67999999999999994</v>
      </c>
      <c r="AG136" s="97">
        <f t="shared" si="81"/>
        <v>-0.42500000000000004</v>
      </c>
      <c r="AH136" s="97">
        <f t="shared" si="82"/>
        <v>-2.5000000000000022E-2</v>
      </c>
      <c r="AI136" s="9" t="str">
        <f t="shared" si="91"/>
        <v>same</v>
      </c>
      <c r="AK136" s="97">
        <f t="shared" si="83"/>
        <v>-0.32500000000000007</v>
      </c>
      <c r="AL136" s="97">
        <f t="shared" si="92"/>
        <v>7.4999999999999956E-2</v>
      </c>
      <c r="AM136" s="9" t="str">
        <f t="shared" si="93"/>
        <v>different</v>
      </c>
      <c r="AP136" s="13"/>
      <c r="AS136" s="97">
        <f t="shared" si="94"/>
        <v>-0.4</v>
      </c>
      <c r="AT136" s="97">
        <f t="shared" si="95"/>
        <v>-0.4</v>
      </c>
      <c r="AU136" s="9" t="str">
        <f t="shared" si="96"/>
        <v>same</v>
      </c>
      <c r="AW136" s="97">
        <f t="shared" si="97"/>
        <v>-0.4</v>
      </c>
      <c r="AX136" s="9" t="str">
        <f t="shared" si="89"/>
        <v>same</v>
      </c>
      <c r="AZ136" s="9">
        <f t="shared" si="98"/>
        <v>0</v>
      </c>
      <c r="BA136" s="9" t="str">
        <f t="shared" si="99"/>
        <v>less</v>
      </c>
      <c r="BB136" s="14" t="str">
        <f t="shared" si="100"/>
        <v>less</v>
      </c>
      <c r="BC136" s="14" t="str">
        <f t="shared" si="101"/>
        <v/>
      </c>
    </row>
    <row r="137" spans="1:55" x14ac:dyDescent="0.25">
      <c r="A137" s="1">
        <v>57</v>
      </c>
      <c r="B137" s="3" t="s">
        <v>12</v>
      </c>
      <c r="C137" s="3">
        <v>20</v>
      </c>
      <c r="D137" s="4">
        <v>41527</v>
      </c>
      <c r="E137" s="3">
        <v>1</v>
      </c>
      <c r="F137" s="4">
        <v>41547</v>
      </c>
      <c r="G137" s="4">
        <v>41550</v>
      </c>
      <c r="H137" s="5">
        <v>0.2</v>
      </c>
      <c r="I137" s="5">
        <v>0.3</v>
      </c>
      <c r="J137" s="5">
        <v>0.3</v>
      </c>
      <c r="K137" s="5">
        <v>0.3</v>
      </c>
      <c r="L137" s="3">
        <v>0.49</v>
      </c>
      <c r="M137" s="3" t="s">
        <v>13</v>
      </c>
      <c r="N137" s="3">
        <v>1</v>
      </c>
      <c r="P137" s="1" t="str">
        <f t="shared" si="87"/>
        <v/>
      </c>
      <c r="R137" s="5"/>
      <c r="S137" s="5"/>
      <c r="T137" s="5"/>
      <c r="U137" s="5"/>
      <c r="V137" s="5"/>
      <c r="X137" s="1" t="str">
        <f t="shared" si="90"/>
        <v/>
      </c>
      <c r="AA137" s="5">
        <v>0.4</v>
      </c>
      <c r="AB137" s="5">
        <v>0.25</v>
      </c>
      <c r="AC137" s="5">
        <v>0.25</v>
      </c>
      <c r="AD137" s="5">
        <v>0.27500000000000002</v>
      </c>
      <c r="AE137" s="5">
        <v>0.48499999999999999</v>
      </c>
      <c r="AG137" s="95">
        <f t="shared" si="81"/>
        <v>-4.9999999999999989E-2</v>
      </c>
      <c r="AH137" s="95">
        <f t="shared" si="82"/>
        <v>4.9999999999999989E-2</v>
      </c>
      <c r="AI137" s="1" t="str">
        <f t="shared" si="91"/>
        <v>different</v>
      </c>
      <c r="AK137" s="95">
        <f t="shared" si="83"/>
        <v>-4.9999999999999989E-2</v>
      </c>
      <c r="AL137" s="95">
        <f t="shared" si="92"/>
        <v>4.9999999999999989E-2</v>
      </c>
      <c r="AM137" s="1" t="str">
        <f t="shared" si="93"/>
        <v>different</v>
      </c>
      <c r="AP137" s="5">
        <f>MAX(I137:I138)-MIN(I137:I138)</f>
        <v>9.9999999999999978E-2</v>
      </c>
      <c r="AS137" s="95">
        <f t="shared" si="94"/>
        <v>-9.9999999999999978E-2</v>
      </c>
      <c r="AT137" s="95">
        <f t="shared" si="95"/>
        <v>-9.9999999999999978E-2</v>
      </c>
      <c r="AU137" s="1" t="str">
        <f t="shared" si="96"/>
        <v>same</v>
      </c>
      <c r="AW137" s="95">
        <f t="shared" si="97"/>
        <v>-9.9999999999999978E-2</v>
      </c>
      <c r="AX137" s="1" t="str">
        <f t="shared" si="89"/>
        <v>same</v>
      </c>
      <c r="AZ137" s="1">
        <f t="shared" si="98"/>
        <v>0</v>
      </c>
      <c r="BA137" s="1" t="str">
        <f t="shared" si="99"/>
        <v>less</v>
      </c>
      <c r="BB137" s="2" t="str">
        <f t="shared" si="100"/>
        <v>less</v>
      </c>
      <c r="BC137" s="2" t="str">
        <f t="shared" si="101"/>
        <v/>
      </c>
    </row>
    <row r="138" spans="1:55" s="21" customFormat="1" x14ac:dyDescent="0.25">
      <c r="A138" s="16"/>
      <c r="B138" s="17" t="s">
        <v>14</v>
      </c>
      <c r="C138" s="17">
        <v>20</v>
      </c>
      <c r="D138" s="19">
        <v>41527</v>
      </c>
      <c r="E138" s="17">
        <v>1</v>
      </c>
      <c r="F138" s="19">
        <v>41547</v>
      </c>
      <c r="G138" s="19">
        <v>41570</v>
      </c>
      <c r="H138" s="20">
        <v>0.6</v>
      </c>
      <c r="I138" s="20">
        <v>0.2</v>
      </c>
      <c r="J138" s="20">
        <v>0.2</v>
      </c>
      <c r="K138" s="20">
        <v>0.25</v>
      </c>
      <c r="L138" s="17">
        <v>0.48</v>
      </c>
      <c r="M138" s="17" t="s">
        <v>13</v>
      </c>
      <c r="N138" s="17">
        <v>1</v>
      </c>
      <c r="P138" s="16">
        <f t="shared" si="87"/>
        <v>20</v>
      </c>
      <c r="R138" s="20">
        <f>AVERAGE(H137:H138)</f>
        <v>0.4</v>
      </c>
      <c r="S138" s="20">
        <f>AVERAGE(I137:I138)</f>
        <v>0.25</v>
      </c>
      <c r="T138" s="20">
        <f t="shared" ref="T138:V138" si="104">AVERAGE(J137:J138)</f>
        <v>0.25</v>
      </c>
      <c r="U138" s="20">
        <f t="shared" si="104"/>
        <v>0.27500000000000002</v>
      </c>
      <c r="V138" s="20">
        <f t="shared" si="104"/>
        <v>0.48499999999999999</v>
      </c>
      <c r="X138" s="16">
        <f t="shared" si="90"/>
        <v>0</v>
      </c>
      <c r="AA138" s="20">
        <v>0.4</v>
      </c>
      <c r="AB138" s="20">
        <v>0.25</v>
      </c>
      <c r="AC138" s="20">
        <v>0.25</v>
      </c>
      <c r="AD138" s="20">
        <v>0.27500000000000002</v>
      </c>
      <c r="AE138" s="20">
        <v>0.48499999999999999</v>
      </c>
      <c r="AG138" s="96">
        <f t="shared" si="81"/>
        <v>0.35</v>
      </c>
      <c r="AH138" s="96">
        <f t="shared" si="82"/>
        <v>-4.9999999999999989E-2</v>
      </c>
      <c r="AI138" s="16" t="str">
        <f t="shared" si="91"/>
        <v>different</v>
      </c>
      <c r="AK138" s="96">
        <f t="shared" si="83"/>
        <v>0.35</v>
      </c>
      <c r="AL138" s="96">
        <f t="shared" si="92"/>
        <v>-4.9999999999999989E-2</v>
      </c>
      <c r="AM138" s="16" t="str">
        <f t="shared" si="93"/>
        <v>different</v>
      </c>
      <c r="AP138" s="20"/>
      <c r="AS138" s="96">
        <f t="shared" si="94"/>
        <v>0.35</v>
      </c>
      <c r="AT138" s="96">
        <f t="shared" si="95"/>
        <v>0.39999999999999997</v>
      </c>
      <c r="AU138" s="16" t="str">
        <f t="shared" si="96"/>
        <v>same</v>
      </c>
      <c r="AW138" s="96">
        <f t="shared" si="97"/>
        <v>0.39999999999999997</v>
      </c>
      <c r="AX138" s="16" t="str">
        <f t="shared" si="89"/>
        <v>same</v>
      </c>
      <c r="AZ138" s="16">
        <f t="shared" si="98"/>
        <v>0</v>
      </c>
      <c r="BA138" s="16" t="str">
        <f t="shared" si="99"/>
        <v>more</v>
      </c>
      <c r="BB138" s="21" t="str">
        <f t="shared" si="100"/>
        <v>more</v>
      </c>
      <c r="BC138" s="21" t="str">
        <f t="shared" si="101"/>
        <v/>
      </c>
    </row>
    <row r="139" spans="1:55" x14ac:dyDescent="0.25">
      <c r="A139" s="1">
        <v>58</v>
      </c>
      <c r="B139" s="3" t="s">
        <v>12</v>
      </c>
      <c r="C139" s="3">
        <v>20</v>
      </c>
      <c r="D139" s="4">
        <v>41527</v>
      </c>
      <c r="E139" s="3">
        <v>2</v>
      </c>
      <c r="F139" s="4">
        <v>41547</v>
      </c>
      <c r="G139" s="4">
        <v>41550</v>
      </c>
      <c r="H139" s="5">
        <v>0.6</v>
      </c>
      <c r="I139" s="5">
        <v>0.1</v>
      </c>
      <c r="J139" s="5">
        <v>0.1</v>
      </c>
      <c r="K139" s="5">
        <v>0.1</v>
      </c>
      <c r="L139" s="3">
        <v>0.35</v>
      </c>
      <c r="M139" s="3" t="s">
        <v>16</v>
      </c>
      <c r="N139" s="3">
        <v>1</v>
      </c>
      <c r="P139" s="1" t="str">
        <f t="shared" si="87"/>
        <v/>
      </c>
      <c r="R139" s="5"/>
      <c r="S139" s="5"/>
      <c r="T139" s="5"/>
      <c r="U139" s="5"/>
      <c r="V139" s="5"/>
      <c r="X139" s="1" t="str">
        <f t="shared" si="90"/>
        <v/>
      </c>
      <c r="AA139" s="5">
        <v>0.4</v>
      </c>
      <c r="AB139" s="5">
        <v>7.5000000000000011E-2</v>
      </c>
      <c r="AC139" s="5">
        <v>7.5000000000000011E-2</v>
      </c>
      <c r="AD139" s="5">
        <v>7.5000000000000011E-2</v>
      </c>
      <c r="AE139" s="5">
        <v>0.35</v>
      </c>
      <c r="AG139" s="95">
        <f t="shared" si="81"/>
        <v>0.52499999999999991</v>
      </c>
      <c r="AH139" s="95">
        <f t="shared" si="82"/>
        <v>2.4999999999999994E-2</v>
      </c>
      <c r="AI139" s="1" t="str">
        <f t="shared" si="91"/>
        <v>same</v>
      </c>
      <c r="AK139" s="95">
        <f t="shared" si="83"/>
        <v>0.52499999999999991</v>
      </c>
      <c r="AL139" s="95">
        <f t="shared" si="92"/>
        <v>2.4999999999999994E-2</v>
      </c>
      <c r="AM139" s="1" t="str">
        <f t="shared" si="93"/>
        <v>same</v>
      </c>
      <c r="AP139" s="5">
        <f>MAX(I139:I140)-MIN(I139:I140)</f>
        <v>0.05</v>
      </c>
      <c r="AS139" s="95">
        <f t="shared" si="94"/>
        <v>0.5</v>
      </c>
      <c r="AT139" s="95">
        <f t="shared" si="95"/>
        <v>0.5</v>
      </c>
      <c r="AU139" s="1" t="str">
        <f t="shared" si="96"/>
        <v>same</v>
      </c>
      <c r="AW139" s="95">
        <f t="shared" si="97"/>
        <v>0.5</v>
      </c>
      <c r="AX139" s="1" t="str">
        <f t="shared" si="89"/>
        <v>same</v>
      </c>
      <c r="AZ139" s="1">
        <f t="shared" si="98"/>
        <v>1</v>
      </c>
      <c r="BA139" s="1" t="str">
        <f t="shared" si="99"/>
        <v>less</v>
      </c>
      <c r="BB139" s="2" t="str">
        <f t="shared" si="100"/>
        <v>less</v>
      </c>
      <c r="BC139" s="2" t="str">
        <f t="shared" si="101"/>
        <v/>
      </c>
    </row>
    <row r="140" spans="1:55" s="14" customFormat="1" ht="15.75" thickBot="1" x14ac:dyDescent="0.3">
      <c r="A140" s="9"/>
      <c r="B140" s="10" t="s">
        <v>14</v>
      </c>
      <c r="C140" s="10">
        <v>20</v>
      </c>
      <c r="D140" s="12">
        <v>41527</v>
      </c>
      <c r="E140" s="10">
        <v>2</v>
      </c>
      <c r="F140" s="12">
        <v>41547</v>
      </c>
      <c r="G140" s="12">
        <v>41570</v>
      </c>
      <c r="H140" s="13">
        <v>0.2</v>
      </c>
      <c r="I140" s="13">
        <v>0.05</v>
      </c>
      <c r="J140" s="13">
        <v>0.05</v>
      </c>
      <c r="K140" s="13">
        <v>0.05</v>
      </c>
      <c r="L140" s="10">
        <v>0.35</v>
      </c>
      <c r="M140" s="10" t="s">
        <v>16</v>
      </c>
      <c r="N140" s="10">
        <v>1</v>
      </c>
      <c r="P140" s="9">
        <f t="shared" si="87"/>
        <v>20</v>
      </c>
      <c r="R140" s="13">
        <f>AVERAGE(H139:H140)</f>
        <v>0.4</v>
      </c>
      <c r="S140" s="13">
        <f>AVERAGE(I139:I140)</f>
        <v>7.5000000000000011E-2</v>
      </c>
      <c r="T140" s="13">
        <f t="shared" ref="T140:V140" si="105">AVERAGE(J139:J140)</f>
        <v>7.5000000000000011E-2</v>
      </c>
      <c r="U140" s="13">
        <f t="shared" si="105"/>
        <v>7.5000000000000011E-2</v>
      </c>
      <c r="V140" s="13">
        <f t="shared" si="105"/>
        <v>0.35</v>
      </c>
      <c r="X140" s="9">
        <f t="shared" si="90"/>
        <v>1</v>
      </c>
      <c r="AA140" s="13">
        <v>0.4</v>
      </c>
      <c r="AB140" s="13">
        <v>7.5000000000000011E-2</v>
      </c>
      <c r="AC140" s="13">
        <v>7.5000000000000011E-2</v>
      </c>
      <c r="AD140" s="13">
        <v>7.5000000000000011E-2</v>
      </c>
      <c r="AE140" s="13">
        <v>0.35</v>
      </c>
      <c r="AG140" s="97">
        <f t="shared" si="81"/>
        <v>0.125</v>
      </c>
      <c r="AH140" s="97">
        <f t="shared" si="82"/>
        <v>-2.5000000000000008E-2</v>
      </c>
      <c r="AI140" s="9" t="str">
        <f t="shared" si="91"/>
        <v>different</v>
      </c>
      <c r="AK140" s="97">
        <f t="shared" si="83"/>
        <v>0.125</v>
      </c>
      <c r="AL140" s="97">
        <f t="shared" si="92"/>
        <v>-2.5000000000000008E-2</v>
      </c>
      <c r="AM140" s="9" t="str">
        <f t="shared" si="93"/>
        <v>different</v>
      </c>
      <c r="AP140" s="13"/>
      <c r="AS140" s="97">
        <f t="shared" si="94"/>
        <v>0.15000000000000002</v>
      </c>
      <c r="AT140" s="97">
        <f t="shared" si="95"/>
        <v>0.15000000000000002</v>
      </c>
      <c r="AU140" s="9" t="str">
        <f t="shared" si="96"/>
        <v>same</v>
      </c>
      <c r="AW140" s="97">
        <f t="shared" si="97"/>
        <v>0.15000000000000002</v>
      </c>
      <c r="AX140" s="9" t="str">
        <f t="shared" si="89"/>
        <v>same</v>
      </c>
      <c r="AZ140" s="9">
        <f t="shared" si="98"/>
        <v>1</v>
      </c>
      <c r="BA140" s="9" t="str">
        <f t="shared" si="99"/>
        <v>less</v>
      </c>
      <c r="BB140" s="14" t="str">
        <f t="shared" si="100"/>
        <v>less</v>
      </c>
      <c r="BC140" s="14" t="str">
        <f t="shared" si="101"/>
        <v/>
      </c>
    </row>
    <row r="141" spans="1:55" x14ac:dyDescent="0.25">
      <c r="A141" s="1">
        <v>59</v>
      </c>
      <c r="B141" s="3" t="s">
        <v>12</v>
      </c>
      <c r="C141" s="3">
        <v>21</v>
      </c>
      <c r="D141" s="4">
        <v>41583</v>
      </c>
      <c r="E141" s="3">
        <v>1</v>
      </c>
      <c r="F141" s="4">
        <v>41607</v>
      </c>
      <c r="G141" s="4">
        <v>41627</v>
      </c>
      <c r="H141" s="5">
        <v>0.6</v>
      </c>
      <c r="I141" s="5">
        <v>0.2</v>
      </c>
      <c r="J141" s="5">
        <v>0.2</v>
      </c>
      <c r="K141" s="5">
        <v>0.3</v>
      </c>
      <c r="L141" s="3">
        <v>0.33</v>
      </c>
      <c r="M141" s="3" t="s">
        <v>13</v>
      </c>
      <c r="N141" s="3">
        <v>0</v>
      </c>
      <c r="P141" s="1" t="str">
        <f t="shared" si="87"/>
        <v/>
      </c>
      <c r="R141" s="5"/>
      <c r="S141" s="5"/>
      <c r="T141" s="5"/>
      <c r="U141" s="5"/>
      <c r="V141" s="5"/>
      <c r="X141" s="1" t="str">
        <f t="shared" si="90"/>
        <v/>
      </c>
      <c r="AA141" s="5">
        <v>0.32500000000000001</v>
      </c>
      <c r="AB141" s="5">
        <v>0.11249999999999999</v>
      </c>
      <c r="AC141" s="5">
        <v>0.1075</v>
      </c>
      <c r="AD141" s="5">
        <v>0.1225</v>
      </c>
      <c r="AE141" s="5">
        <v>0.32250000000000001</v>
      </c>
      <c r="AG141" s="95">
        <f t="shared" si="81"/>
        <v>0.48749999999999999</v>
      </c>
      <c r="AH141" s="95">
        <f t="shared" si="82"/>
        <v>8.7500000000000022E-2</v>
      </c>
      <c r="AI141" s="1" t="str">
        <f t="shared" si="91"/>
        <v>same</v>
      </c>
      <c r="AK141" s="95">
        <f t="shared" si="83"/>
        <v>0.49249999999999999</v>
      </c>
      <c r="AL141" s="95">
        <f t="shared" si="92"/>
        <v>9.2500000000000013E-2</v>
      </c>
      <c r="AM141" s="1" t="str">
        <f t="shared" si="93"/>
        <v>same</v>
      </c>
      <c r="AP141" s="5">
        <f>MAX(I141:I144)-MIN(I141:I144)</f>
        <v>0.15000000000000002</v>
      </c>
      <c r="AS141" s="95">
        <f t="shared" si="94"/>
        <v>0.3</v>
      </c>
      <c r="AT141" s="95">
        <f t="shared" si="95"/>
        <v>0.39999999999999997</v>
      </c>
      <c r="AU141" s="1" t="str">
        <f t="shared" si="96"/>
        <v>same</v>
      </c>
      <c r="AW141" s="95">
        <f t="shared" si="97"/>
        <v>0.39999999999999997</v>
      </c>
      <c r="AX141" s="1" t="str">
        <f t="shared" si="89"/>
        <v>same</v>
      </c>
      <c r="AZ141" s="1">
        <f t="shared" si="98"/>
        <v>0</v>
      </c>
      <c r="BA141" s="1" t="str">
        <f t="shared" si="99"/>
        <v>more</v>
      </c>
      <c r="BB141" s="2" t="str">
        <f t="shared" si="100"/>
        <v>more</v>
      </c>
      <c r="BC141" s="2" t="str">
        <f t="shared" si="101"/>
        <v/>
      </c>
    </row>
    <row r="142" spans="1:55" x14ac:dyDescent="0.25">
      <c r="B142" s="3" t="s">
        <v>14</v>
      </c>
      <c r="C142" s="3">
        <v>21</v>
      </c>
      <c r="D142" s="4">
        <v>41583</v>
      </c>
      <c r="E142" s="3">
        <v>1</v>
      </c>
      <c r="F142" s="4">
        <v>41607</v>
      </c>
      <c r="G142" s="4">
        <v>41638</v>
      </c>
      <c r="H142" s="5">
        <v>0.2</v>
      </c>
      <c r="I142" s="5">
        <v>0.05</v>
      </c>
      <c r="J142" s="5">
        <v>0.05</v>
      </c>
      <c r="K142" s="5">
        <v>0.05</v>
      </c>
      <c r="L142" s="3">
        <v>0.31</v>
      </c>
      <c r="M142" s="3" t="s">
        <v>13</v>
      </c>
      <c r="N142" s="3">
        <v>0</v>
      </c>
      <c r="P142" s="1" t="str">
        <f t="shared" si="87"/>
        <v/>
      </c>
      <c r="R142" s="5"/>
      <c r="S142" s="5"/>
      <c r="T142" s="5"/>
      <c r="U142" s="5"/>
      <c r="V142" s="5"/>
      <c r="X142" s="1" t="str">
        <f t="shared" si="90"/>
        <v/>
      </c>
      <c r="AA142" s="5">
        <v>0.32500000000000001</v>
      </c>
      <c r="AB142" s="5">
        <v>0.11249999999999999</v>
      </c>
      <c r="AC142" s="5">
        <v>0.1075</v>
      </c>
      <c r="AD142" s="5">
        <v>0.1225</v>
      </c>
      <c r="AE142" s="5">
        <v>0.32250000000000001</v>
      </c>
      <c r="AG142" s="95">
        <f t="shared" si="81"/>
        <v>8.7500000000000022E-2</v>
      </c>
      <c r="AH142" s="95">
        <f t="shared" si="82"/>
        <v>-6.2499999999999986E-2</v>
      </c>
      <c r="AI142" s="1" t="str">
        <f t="shared" si="91"/>
        <v>different</v>
      </c>
      <c r="AK142" s="95">
        <f t="shared" si="83"/>
        <v>9.2500000000000013E-2</v>
      </c>
      <c r="AL142" s="95">
        <f t="shared" si="92"/>
        <v>-5.7499999999999996E-2</v>
      </c>
      <c r="AM142" s="1" t="str">
        <f t="shared" si="93"/>
        <v>different</v>
      </c>
      <c r="AP142" s="5"/>
      <c r="AS142" s="95">
        <f t="shared" si="94"/>
        <v>0.15000000000000002</v>
      </c>
      <c r="AT142" s="95">
        <f t="shared" si="95"/>
        <v>0.15000000000000002</v>
      </c>
      <c r="AU142" s="1" t="str">
        <f t="shared" si="96"/>
        <v>same</v>
      </c>
      <c r="AW142" s="95">
        <f t="shared" si="97"/>
        <v>0.15000000000000002</v>
      </c>
      <c r="AX142" s="1" t="str">
        <f t="shared" si="89"/>
        <v>same</v>
      </c>
      <c r="AZ142" s="1">
        <f t="shared" si="98"/>
        <v>0</v>
      </c>
      <c r="BA142" s="1" t="str">
        <f t="shared" si="99"/>
        <v>more</v>
      </c>
      <c r="BB142" s="2" t="str">
        <f t="shared" si="100"/>
        <v>more</v>
      </c>
      <c r="BC142" s="2" t="str">
        <f t="shared" si="101"/>
        <v/>
      </c>
    </row>
    <row r="143" spans="1:55" x14ac:dyDescent="0.25">
      <c r="B143" s="3" t="s">
        <v>26</v>
      </c>
      <c r="C143" s="3">
        <v>21</v>
      </c>
      <c r="D143" s="4">
        <v>41583</v>
      </c>
      <c r="E143" s="3">
        <v>1</v>
      </c>
      <c r="F143" s="4">
        <v>41607</v>
      </c>
      <c r="G143" s="4">
        <v>41626</v>
      </c>
      <c r="H143" s="5">
        <v>0.3</v>
      </c>
      <c r="I143" s="5">
        <v>0.05</v>
      </c>
      <c r="J143" s="5">
        <v>0.05</v>
      </c>
      <c r="K143" s="5">
        <v>0.01</v>
      </c>
      <c r="L143" s="3">
        <v>0.33</v>
      </c>
      <c r="M143" s="3" t="s">
        <v>13</v>
      </c>
      <c r="N143" s="3">
        <v>0</v>
      </c>
      <c r="P143" s="1" t="str">
        <f t="shared" si="87"/>
        <v/>
      </c>
      <c r="R143" s="5"/>
      <c r="S143" s="5"/>
      <c r="T143" s="5"/>
      <c r="U143" s="5"/>
      <c r="V143" s="5"/>
      <c r="X143" s="1" t="str">
        <f t="shared" si="90"/>
        <v/>
      </c>
      <c r="AA143" s="5">
        <v>0.32500000000000001</v>
      </c>
      <c r="AB143" s="5">
        <v>0.11249999999999999</v>
      </c>
      <c r="AC143" s="5">
        <v>0.1075</v>
      </c>
      <c r="AD143" s="5">
        <v>0.1225</v>
      </c>
      <c r="AE143" s="5">
        <v>0.32250000000000001</v>
      </c>
      <c r="AG143" s="95">
        <f t="shared" si="81"/>
        <v>0.1875</v>
      </c>
      <c r="AH143" s="95">
        <f t="shared" si="82"/>
        <v>-6.2499999999999986E-2</v>
      </c>
      <c r="AI143" s="1" t="str">
        <f t="shared" si="91"/>
        <v>different</v>
      </c>
      <c r="AK143" s="95">
        <f t="shared" si="83"/>
        <v>0.1925</v>
      </c>
      <c r="AL143" s="95">
        <f t="shared" si="92"/>
        <v>-5.7499999999999996E-2</v>
      </c>
      <c r="AM143" s="1" t="str">
        <f t="shared" si="93"/>
        <v>different</v>
      </c>
      <c r="AP143" s="5"/>
      <c r="AS143" s="95">
        <f t="shared" si="94"/>
        <v>0.28999999999999998</v>
      </c>
      <c r="AT143" s="95">
        <f t="shared" si="95"/>
        <v>0.25</v>
      </c>
      <c r="AU143" s="1" t="str">
        <f t="shared" si="96"/>
        <v>same</v>
      </c>
      <c r="AW143" s="95">
        <f t="shared" si="97"/>
        <v>0.25</v>
      </c>
      <c r="AX143" s="1" t="str">
        <f t="shared" si="89"/>
        <v>same</v>
      </c>
      <c r="AZ143" s="1">
        <f t="shared" si="98"/>
        <v>0</v>
      </c>
      <c r="BA143" s="1" t="str">
        <f t="shared" si="99"/>
        <v>more</v>
      </c>
      <c r="BB143" s="2" t="str">
        <f t="shared" si="100"/>
        <v>more</v>
      </c>
      <c r="BC143" s="2" t="str">
        <f t="shared" si="101"/>
        <v/>
      </c>
    </row>
    <row r="144" spans="1:55" s="14" customFormat="1" ht="15.75" thickBot="1" x14ac:dyDescent="0.3">
      <c r="A144" s="9"/>
      <c r="B144" s="10" t="s">
        <v>28</v>
      </c>
      <c r="C144" s="10">
        <v>21</v>
      </c>
      <c r="D144" s="12">
        <v>41583</v>
      </c>
      <c r="E144" s="10">
        <v>1</v>
      </c>
      <c r="F144" s="12">
        <v>41607</v>
      </c>
      <c r="G144" s="12">
        <v>41628</v>
      </c>
      <c r="H144" s="13">
        <v>0.2</v>
      </c>
      <c r="I144" s="13">
        <v>0.15</v>
      </c>
      <c r="J144" s="13">
        <v>0.13</v>
      </c>
      <c r="K144" s="13">
        <v>0.13</v>
      </c>
      <c r="L144" s="10">
        <v>0.32</v>
      </c>
      <c r="M144" s="10" t="s">
        <v>13</v>
      </c>
      <c r="N144" s="10">
        <v>0</v>
      </c>
      <c r="P144" s="9">
        <f t="shared" si="87"/>
        <v>24</v>
      </c>
      <c r="R144" s="13">
        <f>AVERAGE(H141:H144)</f>
        <v>0.32500000000000001</v>
      </c>
      <c r="S144" s="13">
        <f>AVERAGE(I141:I144)</f>
        <v>0.11249999999999999</v>
      </c>
      <c r="T144" s="13">
        <f t="shared" ref="T144:V144" si="106">AVERAGE(J141:J144)</f>
        <v>0.1075</v>
      </c>
      <c r="U144" s="13">
        <f t="shared" si="106"/>
        <v>0.1225</v>
      </c>
      <c r="V144" s="13">
        <f t="shared" si="106"/>
        <v>0.32250000000000001</v>
      </c>
      <c r="X144" s="9">
        <f t="shared" si="90"/>
        <v>0</v>
      </c>
      <c r="AA144" s="13">
        <v>0.32500000000000001</v>
      </c>
      <c r="AB144" s="13">
        <v>0.11249999999999999</v>
      </c>
      <c r="AC144" s="13">
        <v>0.1075</v>
      </c>
      <c r="AD144" s="13">
        <v>0.1225</v>
      </c>
      <c r="AE144" s="13">
        <v>0.32250000000000001</v>
      </c>
      <c r="AG144" s="97">
        <f t="shared" si="81"/>
        <v>8.7500000000000022E-2</v>
      </c>
      <c r="AH144" s="97">
        <f t="shared" si="82"/>
        <v>3.7500000000000006E-2</v>
      </c>
      <c r="AI144" s="9" t="str">
        <f t="shared" si="91"/>
        <v>same</v>
      </c>
      <c r="AK144" s="97">
        <f t="shared" si="83"/>
        <v>9.2500000000000013E-2</v>
      </c>
      <c r="AL144" s="97">
        <f t="shared" si="92"/>
        <v>2.2500000000000006E-2</v>
      </c>
      <c r="AM144" s="9" t="str">
        <f t="shared" si="93"/>
        <v>same</v>
      </c>
      <c r="AP144" s="13"/>
      <c r="AS144" s="97">
        <f t="shared" si="94"/>
        <v>7.0000000000000007E-2</v>
      </c>
      <c r="AT144" s="97">
        <f t="shared" si="95"/>
        <v>5.0000000000000017E-2</v>
      </c>
      <c r="AU144" s="9" t="str">
        <f t="shared" si="96"/>
        <v>same</v>
      </c>
      <c r="AW144" s="97">
        <f t="shared" si="97"/>
        <v>7.0000000000000007E-2</v>
      </c>
      <c r="AX144" s="9" t="str">
        <f t="shared" si="89"/>
        <v>same</v>
      </c>
      <c r="AZ144" s="9">
        <f t="shared" si="98"/>
        <v>0</v>
      </c>
      <c r="BA144" s="9" t="str">
        <f t="shared" si="99"/>
        <v>more</v>
      </c>
      <c r="BB144" s="14" t="str">
        <f t="shared" si="100"/>
        <v>more</v>
      </c>
      <c r="BC144" s="14" t="str">
        <f t="shared" si="101"/>
        <v/>
      </c>
    </row>
    <row r="145" spans="1:55" x14ac:dyDescent="0.25">
      <c r="A145" s="1">
        <v>60</v>
      </c>
      <c r="B145" s="3" t="s">
        <v>12</v>
      </c>
      <c r="C145" s="3">
        <v>22</v>
      </c>
      <c r="D145" s="4">
        <v>41579</v>
      </c>
      <c r="E145" s="3">
        <v>1</v>
      </c>
      <c r="F145" s="4">
        <v>41607</v>
      </c>
      <c r="G145" s="4">
        <v>41627</v>
      </c>
      <c r="H145" s="5">
        <v>0.3</v>
      </c>
      <c r="I145" s="5">
        <v>0.8</v>
      </c>
      <c r="J145" s="5">
        <v>0.6</v>
      </c>
      <c r="K145" s="5">
        <v>0.5</v>
      </c>
      <c r="L145" s="3">
        <v>0.27</v>
      </c>
      <c r="M145" s="3" t="s">
        <v>13</v>
      </c>
      <c r="N145" s="3">
        <v>0</v>
      </c>
      <c r="P145" s="1" t="str">
        <f t="shared" si="87"/>
        <v/>
      </c>
      <c r="R145" s="5"/>
      <c r="S145" s="5"/>
      <c r="T145" s="5"/>
      <c r="U145" s="5"/>
      <c r="V145" s="5"/>
      <c r="X145" s="1" t="str">
        <f t="shared" si="90"/>
        <v/>
      </c>
      <c r="AA145" s="5">
        <v>0.48749999999999999</v>
      </c>
      <c r="AB145" s="5">
        <v>0.71250000000000002</v>
      </c>
      <c r="AC145" s="5">
        <v>0.55000000000000004</v>
      </c>
      <c r="AD145" s="5">
        <v>0.55000000000000004</v>
      </c>
      <c r="AE145" s="5">
        <v>0.2475</v>
      </c>
      <c r="AG145" s="95">
        <f t="shared" si="81"/>
        <v>-0.41250000000000003</v>
      </c>
      <c r="AH145" s="95">
        <f t="shared" si="82"/>
        <v>8.7500000000000022E-2</v>
      </c>
      <c r="AI145" s="1" t="str">
        <f t="shared" si="91"/>
        <v>different</v>
      </c>
      <c r="AK145" s="95">
        <f t="shared" si="83"/>
        <v>-0.25000000000000006</v>
      </c>
      <c r="AL145" s="95">
        <f t="shared" si="92"/>
        <v>4.9999999999999933E-2</v>
      </c>
      <c r="AM145" s="1" t="str">
        <f t="shared" si="93"/>
        <v>different</v>
      </c>
      <c r="AP145" s="5">
        <f>MAX(I145:I148)-MIN(I145:I148)</f>
        <v>0.54999999999999993</v>
      </c>
      <c r="AS145" s="95">
        <f t="shared" si="94"/>
        <v>-0.2</v>
      </c>
      <c r="AT145" s="95">
        <f t="shared" si="95"/>
        <v>-0.5</v>
      </c>
      <c r="AU145" s="1" t="str">
        <f t="shared" si="96"/>
        <v>same</v>
      </c>
      <c r="AW145" s="95">
        <f t="shared" si="97"/>
        <v>-0.3</v>
      </c>
      <c r="AX145" s="1" t="str">
        <f t="shared" si="89"/>
        <v>same</v>
      </c>
      <c r="AZ145" s="1">
        <f t="shared" si="98"/>
        <v>0</v>
      </c>
      <c r="BA145" s="1" t="str">
        <f t="shared" si="99"/>
        <v>less</v>
      </c>
      <c r="BB145" s="2" t="str">
        <f t="shared" si="100"/>
        <v>less</v>
      </c>
      <c r="BC145" s="2" t="str">
        <f t="shared" si="101"/>
        <v/>
      </c>
    </row>
    <row r="146" spans="1:55" x14ac:dyDescent="0.25">
      <c r="B146" s="3" t="s">
        <v>14</v>
      </c>
      <c r="C146" s="3">
        <v>22</v>
      </c>
      <c r="D146" s="4">
        <v>41579</v>
      </c>
      <c r="E146" s="3">
        <v>1</v>
      </c>
      <c r="F146" s="4">
        <v>41607</v>
      </c>
      <c r="G146" s="4">
        <v>41638</v>
      </c>
      <c r="H146" s="5">
        <v>0.4</v>
      </c>
      <c r="I146" s="5">
        <v>0.7</v>
      </c>
      <c r="J146" s="5">
        <v>0.2</v>
      </c>
      <c r="K146" s="5">
        <v>0.3</v>
      </c>
      <c r="L146" s="3">
        <v>0.22</v>
      </c>
      <c r="M146" s="3" t="s">
        <v>13</v>
      </c>
      <c r="N146" s="3">
        <v>0</v>
      </c>
      <c r="P146" s="1" t="str">
        <f t="shared" si="87"/>
        <v/>
      </c>
      <c r="R146" s="5"/>
      <c r="S146" s="5"/>
      <c r="T146" s="5"/>
      <c r="U146" s="5"/>
      <c r="V146" s="5"/>
      <c r="X146" s="1" t="str">
        <f t="shared" si="90"/>
        <v/>
      </c>
      <c r="AA146" s="5">
        <v>0.48749999999999999</v>
      </c>
      <c r="AB146" s="5">
        <v>0.71250000000000002</v>
      </c>
      <c r="AC146" s="5">
        <v>0.55000000000000004</v>
      </c>
      <c r="AD146" s="5">
        <v>0.55000000000000004</v>
      </c>
      <c r="AE146" s="5">
        <v>0.2475</v>
      </c>
      <c r="AG146" s="95">
        <f t="shared" si="81"/>
        <v>-0.3125</v>
      </c>
      <c r="AH146" s="95">
        <f t="shared" si="82"/>
        <v>-1.2500000000000067E-2</v>
      </c>
      <c r="AI146" s="1" t="str">
        <f t="shared" si="91"/>
        <v>same</v>
      </c>
      <c r="AK146" s="95">
        <f t="shared" si="83"/>
        <v>-0.15000000000000002</v>
      </c>
      <c r="AL146" s="95">
        <f t="shared" si="92"/>
        <v>-0.35000000000000003</v>
      </c>
      <c r="AM146" s="1" t="str">
        <f t="shared" si="93"/>
        <v>same</v>
      </c>
      <c r="AP146" s="5"/>
      <c r="AS146" s="95">
        <f t="shared" si="94"/>
        <v>0.10000000000000003</v>
      </c>
      <c r="AT146" s="95">
        <f t="shared" si="95"/>
        <v>-0.29999999999999993</v>
      </c>
      <c r="AU146" s="1" t="str">
        <f t="shared" si="96"/>
        <v>different</v>
      </c>
      <c r="AW146" s="95">
        <f t="shared" si="97"/>
        <v>0.2</v>
      </c>
      <c r="AX146" s="1" t="str">
        <f t="shared" si="89"/>
        <v>same</v>
      </c>
      <c r="AZ146" s="1">
        <f t="shared" si="98"/>
        <v>0</v>
      </c>
      <c r="BA146" s="1" t="str">
        <f t="shared" si="99"/>
        <v>more</v>
      </c>
      <c r="BB146" s="2" t="str">
        <f t="shared" si="100"/>
        <v/>
      </c>
      <c r="BC146" s="2" t="str">
        <f t="shared" si="101"/>
        <v>more</v>
      </c>
    </row>
    <row r="147" spans="1:55" x14ac:dyDescent="0.25">
      <c r="B147" s="3" t="s">
        <v>26</v>
      </c>
      <c r="C147" s="3">
        <v>22</v>
      </c>
      <c r="D147" s="4">
        <v>41579</v>
      </c>
      <c r="E147" s="3">
        <v>1</v>
      </c>
      <c r="F147" s="4">
        <v>41607</v>
      </c>
      <c r="G147" s="4">
        <v>41626</v>
      </c>
      <c r="H147" s="5">
        <v>1</v>
      </c>
      <c r="I147" s="5">
        <v>0.95</v>
      </c>
      <c r="J147" s="5">
        <v>1</v>
      </c>
      <c r="K147" s="5">
        <v>1</v>
      </c>
      <c r="L147" s="3">
        <v>0.25</v>
      </c>
      <c r="M147" s="3" t="s">
        <v>13</v>
      </c>
      <c r="N147" s="3">
        <v>0</v>
      </c>
      <c r="P147" s="1" t="str">
        <f t="shared" si="87"/>
        <v/>
      </c>
      <c r="R147" s="5"/>
      <c r="S147" s="5"/>
      <c r="T147" s="5"/>
      <c r="U147" s="5"/>
      <c r="V147" s="5"/>
      <c r="X147" s="1" t="str">
        <f t="shared" si="90"/>
        <v/>
      </c>
      <c r="AA147" s="5">
        <v>0.48749999999999999</v>
      </c>
      <c r="AB147" s="5">
        <v>0.71250000000000002</v>
      </c>
      <c r="AC147" s="5">
        <v>0.55000000000000004</v>
      </c>
      <c r="AD147" s="5">
        <v>0.55000000000000004</v>
      </c>
      <c r="AE147" s="5">
        <v>0.2475</v>
      </c>
      <c r="AG147" s="95">
        <f t="shared" si="81"/>
        <v>0.28749999999999998</v>
      </c>
      <c r="AH147" s="95">
        <f t="shared" si="82"/>
        <v>0.23749999999999993</v>
      </c>
      <c r="AI147" s="1" t="str">
        <f t="shared" si="91"/>
        <v>same</v>
      </c>
      <c r="AK147" s="95">
        <f t="shared" si="83"/>
        <v>0.44999999999999996</v>
      </c>
      <c r="AL147" s="95">
        <f t="shared" si="92"/>
        <v>0.44999999999999996</v>
      </c>
      <c r="AM147" s="1" t="str">
        <f t="shared" si="93"/>
        <v>same</v>
      </c>
      <c r="AP147" s="5"/>
      <c r="AS147" s="95">
        <f t="shared" si="94"/>
        <v>0</v>
      </c>
      <c r="AT147" s="95">
        <f t="shared" si="95"/>
        <v>5.0000000000000044E-2</v>
      </c>
      <c r="AU147" s="1" t="str">
        <f t="shared" si="96"/>
        <v>n/a</v>
      </c>
      <c r="AW147" s="95">
        <f t="shared" si="97"/>
        <v>0</v>
      </c>
      <c r="AX147" s="1" t="str">
        <f t="shared" si="89"/>
        <v>n/a</v>
      </c>
      <c r="AZ147" s="1">
        <f t="shared" si="98"/>
        <v>0</v>
      </c>
      <c r="BA147" s="1" t="str">
        <f t="shared" si="99"/>
        <v>n/a</v>
      </c>
      <c r="BB147" s="2" t="str">
        <f t="shared" si="100"/>
        <v/>
      </c>
      <c r="BC147" s="2" t="str">
        <f t="shared" si="101"/>
        <v/>
      </c>
    </row>
    <row r="148" spans="1:55" s="14" customFormat="1" ht="15.75" thickBot="1" x14ac:dyDescent="0.3">
      <c r="A148" s="9"/>
      <c r="B148" s="10" t="s">
        <v>28</v>
      </c>
      <c r="C148" s="10">
        <v>22</v>
      </c>
      <c r="D148" s="12">
        <v>41579</v>
      </c>
      <c r="E148" s="10">
        <v>1</v>
      </c>
      <c r="F148" s="12">
        <v>41607</v>
      </c>
      <c r="G148" s="12">
        <v>41628</v>
      </c>
      <c r="H148" s="13">
        <v>0.25</v>
      </c>
      <c r="I148" s="13">
        <v>0.4</v>
      </c>
      <c r="J148" s="13">
        <v>0.4</v>
      </c>
      <c r="K148" s="13">
        <v>0.4</v>
      </c>
      <c r="L148" s="10">
        <v>0.25</v>
      </c>
      <c r="M148" s="10" t="s">
        <v>13</v>
      </c>
      <c r="N148" s="10">
        <v>0</v>
      </c>
      <c r="P148" s="9">
        <f t="shared" si="87"/>
        <v>28</v>
      </c>
      <c r="R148" s="13">
        <f>AVERAGE(H145:H148)</f>
        <v>0.48749999999999999</v>
      </c>
      <c r="S148" s="13">
        <f>AVERAGE(I145:I148)</f>
        <v>0.71250000000000002</v>
      </c>
      <c r="T148" s="13">
        <f t="shared" ref="T148:V148" si="107">AVERAGE(J145:J148)</f>
        <v>0.55000000000000004</v>
      </c>
      <c r="U148" s="13">
        <f t="shared" si="107"/>
        <v>0.55000000000000004</v>
      </c>
      <c r="V148" s="13">
        <f t="shared" si="107"/>
        <v>0.2475</v>
      </c>
      <c r="X148" s="9">
        <f t="shared" si="90"/>
        <v>0</v>
      </c>
      <c r="AA148" s="13">
        <v>0.48749999999999999</v>
      </c>
      <c r="AB148" s="13">
        <v>0.71250000000000002</v>
      </c>
      <c r="AC148" s="13">
        <v>0.55000000000000004</v>
      </c>
      <c r="AD148" s="13">
        <v>0.55000000000000004</v>
      </c>
      <c r="AE148" s="13">
        <v>0.2475</v>
      </c>
      <c r="AG148" s="97">
        <f t="shared" si="81"/>
        <v>-0.46250000000000002</v>
      </c>
      <c r="AH148" s="97">
        <f t="shared" si="82"/>
        <v>-0.3125</v>
      </c>
      <c r="AI148" s="9" t="str">
        <f t="shared" si="91"/>
        <v>same</v>
      </c>
      <c r="AK148" s="97">
        <f t="shared" si="83"/>
        <v>-0.30000000000000004</v>
      </c>
      <c r="AL148" s="97">
        <f t="shared" si="92"/>
        <v>-0.15000000000000002</v>
      </c>
      <c r="AM148" s="9" t="str">
        <f t="shared" si="93"/>
        <v>same</v>
      </c>
      <c r="AP148" s="13"/>
      <c r="AS148" s="97">
        <f t="shared" si="94"/>
        <v>-0.15000000000000002</v>
      </c>
      <c r="AT148" s="97">
        <f t="shared" si="95"/>
        <v>-0.15000000000000002</v>
      </c>
      <c r="AU148" s="9" t="str">
        <f t="shared" si="96"/>
        <v>same</v>
      </c>
      <c r="AW148" s="97">
        <f t="shared" si="97"/>
        <v>-0.15000000000000002</v>
      </c>
      <c r="AX148" s="9" t="str">
        <f t="shared" si="89"/>
        <v>same</v>
      </c>
      <c r="AZ148" s="9">
        <f t="shared" si="98"/>
        <v>0</v>
      </c>
      <c r="BA148" s="9" t="str">
        <f t="shared" si="99"/>
        <v>less</v>
      </c>
      <c r="BB148" s="14" t="str">
        <f t="shared" si="100"/>
        <v>less</v>
      </c>
      <c r="BC148" s="14" t="str">
        <f t="shared" si="101"/>
        <v/>
      </c>
    </row>
    <row r="149" spans="1:55" x14ac:dyDescent="0.25">
      <c r="A149" s="1">
        <v>61</v>
      </c>
      <c r="B149" s="3" t="s">
        <v>12</v>
      </c>
      <c r="C149" s="3">
        <v>23</v>
      </c>
      <c r="D149" s="4">
        <v>41563</v>
      </c>
      <c r="E149" s="3">
        <v>1</v>
      </c>
      <c r="F149" s="4">
        <v>41611</v>
      </c>
      <c r="G149" s="4">
        <v>41628</v>
      </c>
      <c r="H149" s="5">
        <v>0.3</v>
      </c>
      <c r="I149" s="5">
        <v>0.5</v>
      </c>
      <c r="J149" s="5">
        <v>0.5</v>
      </c>
      <c r="K149" s="5">
        <v>0.5</v>
      </c>
      <c r="L149" s="3">
        <v>0.74</v>
      </c>
      <c r="M149" s="3" t="s">
        <v>16</v>
      </c>
      <c r="N149" s="3">
        <v>1</v>
      </c>
      <c r="P149" s="1" t="str">
        <f t="shared" si="87"/>
        <v/>
      </c>
      <c r="R149" s="5"/>
      <c r="S149" s="5"/>
      <c r="T149" s="5"/>
      <c r="U149" s="5"/>
      <c r="V149" s="5"/>
      <c r="X149" s="1" t="str">
        <f t="shared" si="90"/>
        <v/>
      </c>
      <c r="AA149" s="5">
        <v>0.2</v>
      </c>
      <c r="AB149" s="5">
        <v>0.61</v>
      </c>
      <c r="AC149" s="5">
        <v>0.63500000000000001</v>
      </c>
      <c r="AD149" s="5">
        <v>0.61</v>
      </c>
      <c r="AE149" s="5">
        <v>0.73750000000000004</v>
      </c>
      <c r="AG149" s="95">
        <f t="shared" si="81"/>
        <v>-0.31</v>
      </c>
      <c r="AH149" s="95">
        <f t="shared" si="82"/>
        <v>-0.10999999999999999</v>
      </c>
      <c r="AI149" s="1" t="str">
        <f t="shared" si="91"/>
        <v>same</v>
      </c>
      <c r="AK149" s="95">
        <f t="shared" si="83"/>
        <v>-0.33500000000000002</v>
      </c>
      <c r="AL149" s="95">
        <f t="shared" si="92"/>
        <v>-0.13500000000000001</v>
      </c>
      <c r="AM149" s="1" t="str">
        <f t="shared" si="93"/>
        <v>same</v>
      </c>
      <c r="AP149" s="5">
        <f>MAX(I149:I152)-MIN(I149:I152)</f>
        <v>0.84</v>
      </c>
      <c r="AS149" s="95">
        <f t="shared" si="94"/>
        <v>-0.2</v>
      </c>
      <c r="AT149" s="95">
        <f t="shared" si="95"/>
        <v>-0.2</v>
      </c>
      <c r="AU149" s="1" t="str">
        <f t="shared" si="96"/>
        <v>same</v>
      </c>
      <c r="AW149" s="95">
        <f t="shared" si="97"/>
        <v>-0.2</v>
      </c>
      <c r="AX149" s="1" t="str">
        <f t="shared" si="89"/>
        <v>same</v>
      </c>
      <c r="AZ149" s="1">
        <f t="shared" si="98"/>
        <v>1</v>
      </c>
      <c r="BA149" s="1" t="str">
        <f t="shared" si="99"/>
        <v>more</v>
      </c>
      <c r="BB149" s="2" t="str">
        <f t="shared" si="100"/>
        <v>more</v>
      </c>
      <c r="BC149" s="2" t="str">
        <f t="shared" si="101"/>
        <v/>
      </c>
    </row>
    <row r="150" spans="1:55" x14ac:dyDescent="0.25">
      <c r="B150" s="3" t="s">
        <v>14</v>
      </c>
      <c r="C150" s="3">
        <v>23</v>
      </c>
      <c r="D150" s="4">
        <v>41563</v>
      </c>
      <c r="E150" s="3">
        <v>1</v>
      </c>
      <c r="F150" s="4">
        <v>41611</v>
      </c>
      <c r="G150" s="4">
        <v>41634</v>
      </c>
      <c r="H150" s="5">
        <v>0.25</v>
      </c>
      <c r="I150" s="5">
        <v>0.8</v>
      </c>
      <c r="J150" s="5">
        <v>0.9</v>
      </c>
      <c r="K150" s="5">
        <v>0.8</v>
      </c>
      <c r="L150" s="3">
        <v>0.74</v>
      </c>
      <c r="M150" s="3" t="s">
        <v>16</v>
      </c>
      <c r="N150" s="3">
        <v>1</v>
      </c>
      <c r="P150" s="1" t="str">
        <f t="shared" si="87"/>
        <v/>
      </c>
      <c r="R150" s="5"/>
      <c r="S150" s="5"/>
      <c r="T150" s="5"/>
      <c r="U150" s="5"/>
      <c r="V150" s="5"/>
      <c r="X150" s="1" t="str">
        <f t="shared" si="90"/>
        <v/>
      </c>
      <c r="AA150" s="5">
        <v>0.2</v>
      </c>
      <c r="AB150" s="5">
        <v>0.61</v>
      </c>
      <c r="AC150" s="5">
        <v>0.63500000000000001</v>
      </c>
      <c r="AD150" s="5">
        <v>0.61</v>
      </c>
      <c r="AE150" s="5">
        <v>0.73750000000000004</v>
      </c>
      <c r="AG150" s="95">
        <f t="shared" si="81"/>
        <v>-0.36</v>
      </c>
      <c r="AH150" s="95">
        <f t="shared" si="82"/>
        <v>0.19000000000000006</v>
      </c>
      <c r="AI150" s="1" t="str">
        <f t="shared" si="91"/>
        <v>different</v>
      </c>
      <c r="AK150" s="95">
        <f t="shared" si="83"/>
        <v>-0.38500000000000001</v>
      </c>
      <c r="AL150" s="95">
        <f t="shared" si="92"/>
        <v>0.26500000000000001</v>
      </c>
      <c r="AM150" s="1" t="str">
        <f t="shared" si="93"/>
        <v>different</v>
      </c>
      <c r="AP150" s="5"/>
      <c r="AS150" s="95">
        <f t="shared" si="94"/>
        <v>-0.55000000000000004</v>
      </c>
      <c r="AT150" s="95">
        <f t="shared" si="95"/>
        <v>-0.55000000000000004</v>
      </c>
      <c r="AU150" s="1" t="str">
        <f t="shared" si="96"/>
        <v>same</v>
      </c>
      <c r="AW150" s="95">
        <f t="shared" si="97"/>
        <v>-0.65</v>
      </c>
      <c r="AX150" s="1" t="str">
        <f t="shared" si="89"/>
        <v>same</v>
      </c>
      <c r="AZ150" s="1">
        <f t="shared" si="98"/>
        <v>1</v>
      </c>
      <c r="BA150" s="1" t="str">
        <f t="shared" si="99"/>
        <v>more</v>
      </c>
      <c r="BB150" s="2" t="str">
        <f t="shared" si="100"/>
        <v>more</v>
      </c>
      <c r="BC150" s="2" t="str">
        <f t="shared" si="101"/>
        <v/>
      </c>
    </row>
    <row r="151" spans="1:55" x14ac:dyDescent="0.25">
      <c r="B151" s="3" t="s">
        <v>26</v>
      </c>
      <c r="C151" s="3">
        <v>23</v>
      </c>
      <c r="D151" s="4">
        <v>41563</v>
      </c>
      <c r="E151" s="3">
        <v>1</v>
      </c>
      <c r="F151" s="4">
        <v>41611</v>
      </c>
      <c r="G151" s="4">
        <v>41625</v>
      </c>
      <c r="H151" s="5">
        <v>0.2</v>
      </c>
      <c r="I151" s="5">
        <v>0.99</v>
      </c>
      <c r="J151" s="5">
        <v>1</v>
      </c>
      <c r="K151" s="5">
        <v>1</v>
      </c>
      <c r="L151" s="3">
        <v>0.73</v>
      </c>
      <c r="M151" s="3" t="s">
        <v>16</v>
      </c>
      <c r="N151" s="3">
        <v>1</v>
      </c>
      <c r="P151" s="1" t="str">
        <f t="shared" si="87"/>
        <v/>
      </c>
      <c r="R151" s="5"/>
      <c r="S151" s="5"/>
      <c r="T151" s="5"/>
      <c r="U151" s="5"/>
      <c r="V151" s="5"/>
      <c r="X151" s="1" t="str">
        <f t="shared" si="90"/>
        <v/>
      </c>
      <c r="AA151" s="5">
        <v>0.2</v>
      </c>
      <c r="AB151" s="5">
        <v>0.61</v>
      </c>
      <c r="AC151" s="5">
        <v>0.63500000000000001</v>
      </c>
      <c r="AD151" s="5">
        <v>0.61</v>
      </c>
      <c r="AE151" s="5">
        <v>0.73750000000000004</v>
      </c>
      <c r="AG151" s="95">
        <f t="shared" si="81"/>
        <v>-0.41</v>
      </c>
      <c r="AH151" s="95">
        <f t="shared" si="82"/>
        <v>0.38</v>
      </c>
      <c r="AI151" s="1" t="str">
        <f t="shared" si="91"/>
        <v>different</v>
      </c>
      <c r="AK151" s="95">
        <f t="shared" si="83"/>
        <v>-0.435</v>
      </c>
      <c r="AL151" s="95">
        <f t="shared" si="92"/>
        <v>0.36499999999999999</v>
      </c>
      <c r="AM151" s="1" t="str">
        <f t="shared" si="93"/>
        <v>different</v>
      </c>
      <c r="AP151" s="5"/>
      <c r="AS151" s="95">
        <f t="shared" si="94"/>
        <v>-0.8</v>
      </c>
      <c r="AT151" s="95">
        <f t="shared" si="95"/>
        <v>-0.79</v>
      </c>
      <c r="AU151" s="1" t="str">
        <f t="shared" si="96"/>
        <v>same</v>
      </c>
      <c r="AW151" s="95">
        <f t="shared" si="97"/>
        <v>-0.8</v>
      </c>
      <c r="AX151" s="1" t="str">
        <f t="shared" si="89"/>
        <v>same</v>
      </c>
      <c r="AZ151" s="1">
        <f t="shared" si="98"/>
        <v>1</v>
      </c>
      <c r="BA151" s="1" t="str">
        <f t="shared" si="99"/>
        <v>more</v>
      </c>
      <c r="BB151" s="2" t="str">
        <f t="shared" si="100"/>
        <v>more</v>
      </c>
      <c r="BC151" s="2" t="str">
        <f t="shared" si="101"/>
        <v/>
      </c>
    </row>
    <row r="152" spans="1:55" s="14" customFormat="1" ht="15.75" thickBot="1" x14ac:dyDescent="0.3">
      <c r="A152" s="9"/>
      <c r="B152" s="10" t="s">
        <v>28</v>
      </c>
      <c r="C152" s="10">
        <v>23</v>
      </c>
      <c r="D152" s="12">
        <v>41563</v>
      </c>
      <c r="E152" s="10">
        <v>1</v>
      </c>
      <c r="F152" s="12">
        <v>41611</v>
      </c>
      <c r="G152" s="12">
        <v>41634</v>
      </c>
      <c r="H152" s="13">
        <v>0.05</v>
      </c>
      <c r="I152" s="13">
        <v>0.15</v>
      </c>
      <c r="J152" s="13">
        <v>0.14000000000000001</v>
      </c>
      <c r="K152" s="13">
        <v>0.14000000000000001</v>
      </c>
      <c r="L152" s="10">
        <v>0.74</v>
      </c>
      <c r="M152" s="10" t="s">
        <v>16</v>
      </c>
      <c r="N152" s="10">
        <v>1</v>
      </c>
      <c r="P152" s="9">
        <f t="shared" si="87"/>
        <v>48</v>
      </c>
      <c r="R152" s="13">
        <f>AVERAGE(H149:H152)</f>
        <v>0.2</v>
      </c>
      <c r="S152" s="13">
        <f>AVERAGE(I149:I152)</f>
        <v>0.61</v>
      </c>
      <c r="T152" s="13">
        <f t="shared" ref="T152:V152" si="108">AVERAGE(J149:J152)</f>
        <v>0.63500000000000001</v>
      </c>
      <c r="U152" s="13">
        <f t="shared" si="108"/>
        <v>0.61</v>
      </c>
      <c r="V152" s="13">
        <f t="shared" si="108"/>
        <v>0.73750000000000004</v>
      </c>
      <c r="X152" s="9">
        <f t="shared" si="90"/>
        <v>1</v>
      </c>
      <c r="AA152" s="13">
        <v>0.2</v>
      </c>
      <c r="AB152" s="13">
        <v>0.61</v>
      </c>
      <c r="AC152" s="13">
        <v>0.63500000000000001</v>
      </c>
      <c r="AD152" s="13">
        <v>0.61</v>
      </c>
      <c r="AE152" s="13">
        <v>0.73750000000000004</v>
      </c>
      <c r="AG152" s="97">
        <f t="shared" si="81"/>
        <v>-0.55999999999999994</v>
      </c>
      <c r="AH152" s="97">
        <f t="shared" si="82"/>
        <v>-0.45999999999999996</v>
      </c>
      <c r="AI152" s="9" t="str">
        <f t="shared" si="91"/>
        <v>same</v>
      </c>
      <c r="AK152" s="97">
        <f t="shared" si="83"/>
        <v>-0.58499999999999996</v>
      </c>
      <c r="AL152" s="97">
        <f t="shared" si="92"/>
        <v>-0.495</v>
      </c>
      <c r="AM152" s="9" t="str">
        <f t="shared" si="93"/>
        <v>same</v>
      </c>
      <c r="AP152" s="13"/>
      <c r="AS152" s="97">
        <f t="shared" si="94"/>
        <v>-9.0000000000000011E-2</v>
      </c>
      <c r="AT152" s="97">
        <f t="shared" si="95"/>
        <v>-9.9999999999999992E-2</v>
      </c>
      <c r="AU152" s="9" t="str">
        <f t="shared" si="96"/>
        <v>same</v>
      </c>
      <c r="AW152" s="97">
        <f t="shared" si="97"/>
        <v>-9.0000000000000011E-2</v>
      </c>
      <c r="AX152" s="9" t="str">
        <f t="shared" si="89"/>
        <v>same</v>
      </c>
      <c r="AZ152" s="9">
        <f t="shared" si="98"/>
        <v>1</v>
      </c>
      <c r="BA152" s="9" t="str">
        <f t="shared" si="99"/>
        <v>more</v>
      </c>
      <c r="BB152" s="14" t="str">
        <f t="shared" si="100"/>
        <v>more</v>
      </c>
      <c r="BC152" s="14" t="str">
        <f t="shared" si="101"/>
        <v/>
      </c>
    </row>
    <row r="153" spans="1:55" x14ac:dyDescent="0.25">
      <c r="A153" s="1">
        <v>62</v>
      </c>
      <c r="B153" s="3" t="s">
        <v>12</v>
      </c>
      <c r="C153" s="3">
        <v>24</v>
      </c>
      <c r="D153" s="4">
        <v>41572</v>
      </c>
      <c r="E153" s="3">
        <v>1</v>
      </c>
      <c r="F153" s="4">
        <v>41611</v>
      </c>
      <c r="G153" s="4">
        <v>41628</v>
      </c>
      <c r="H153" s="5">
        <v>0.3</v>
      </c>
      <c r="I153" s="5">
        <v>0.9</v>
      </c>
      <c r="J153" s="5">
        <v>0.9</v>
      </c>
      <c r="K153" s="5">
        <v>0.9</v>
      </c>
      <c r="L153" s="3">
        <v>0.33</v>
      </c>
      <c r="M153" s="3" t="s">
        <v>13</v>
      </c>
      <c r="N153" s="3">
        <v>1</v>
      </c>
      <c r="P153" s="1" t="str">
        <f t="shared" si="87"/>
        <v/>
      </c>
      <c r="R153" s="5"/>
      <c r="S153" s="5"/>
      <c r="T153" s="5"/>
      <c r="U153" s="5"/>
      <c r="V153" s="5"/>
      <c r="X153" s="1" t="str">
        <f t="shared" si="90"/>
        <v/>
      </c>
      <c r="AA153" s="5">
        <v>0.4</v>
      </c>
      <c r="AB153" s="5">
        <v>0.78750000000000009</v>
      </c>
      <c r="AC153" s="5">
        <v>0.78250000000000008</v>
      </c>
      <c r="AD153" s="5">
        <v>0.77</v>
      </c>
      <c r="AE153" s="5">
        <v>0.33</v>
      </c>
      <c r="AG153" s="95">
        <f t="shared" si="81"/>
        <v>-0.4875000000000001</v>
      </c>
      <c r="AH153" s="95">
        <f t="shared" si="82"/>
        <v>0.11249999999999993</v>
      </c>
      <c r="AI153" s="1" t="str">
        <f t="shared" si="91"/>
        <v>different</v>
      </c>
      <c r="AK153" s="95">
        <f t="shared" si="83"/>
        <v>-0.4825000000000001</v>
      </c>
      <c r="AL153" s="95">
        <f t="shared" si="92"/>
        <v>0.11749999999999994</v>
      </c>
      <c r="AM153" s="1" t="str">
        <f t="shared" si="93"/>
        <v>different</v>
      </c>
      <c r="AP153" s="5">
        <f>MAX(I153:I156)-MIN(I153:I156)</f>
        <v>0.20000000000000007</v>
      </c>
      <c r="AS153" s="95">
        <f t="shared" si="94"/>
        <v>-0.60000000000000009</v>
      </c>
      <c r="AT153" s="95">
        <f t="shared" si="95"/>
        <v>-0.60000000000000009</v>
      </c>
      <c r="AU153" s="1" t="str">
        <f t="shared" si="96"/>
        <v>same</v>
      </c>
      <c r="AW153" s="95">
        <f t="shared" si="97"/>
        <v>-0.60000000000000009</v>
      </c>
      <c r="AX153" s="1" t="str">
        <f t="shared" si="89"/>
        <v>same</v>
      </c>
      <c r="AZ153" s="1">
        <f t="shared" si="98"/>
        <v>0</v>
      </c>
      <c r="BA153" s="1" t="str">
        <f t="shared" si="99"/>
        <v>less</v>
      </c>
      <c r="BB153" s="2" t="str">
        <f t="shared" si="100"/>
        <v>less</v>
      </c>
      <c r="BC153" s="2" t="str">
        <f t="shared" si="101"/>
        <v/>
      </c>
    </row>
    <row r="154" spans="1:55" x14ac:dyDescent="0.25">
      <c r="B154" s="3" t="s">
        <v>14</v>
      </c>
      <c r="C154" s="3">
        <v>24</v>
      </c>
      <c r="D154" s="4">
        <v>41572</v>
      </c>
      <c r="E154" s="3">
        <v>1</v>
      </c>
      <c r="F154" s="4">
        <v>41611</v>
      </c>
      <c r="G154" s="4">
        <v>41634</v>
      </c>
      <c r="H154" s="5">
        <v>0.2</v>
      </c>
      <c r="I154" s="5">
        <v>0.8</v>
      </c>
      <c r="J154" s="5">
        <v>0.8</v>
      </c>
      <c r="K154" s="5">
        <v>0.8</v>
      </c>
      <c r="L154" s="3">
        <v>0.33</v>
      </c>
      <c r="M154" s="3" t="s">
        <v>13</v>
      </c>
      <c r="N154" s="3">
        <v>1</v>
      </c>
      <c r="P154" s="1" t="str">
        <f t="shared" si="87"/>
        <v/>
      </c>
      <c r="R154" s="5"/>
      <c r="S154" s="5"/>
      <c r="T154" s="5"/>
      <c r="U154" s="5"/>
      <c r="V154" s="5"/>
      <c r="X154" s="1" t="str">
        <f t="shared" si="90"/>
        <v/>
      </c>
      <c r="AA154" s="5">
        <v>0.4</v>
      </c>
      <c r="AB154" s="5">
        <v>0.78750000000000009</v>
      </c>
      <c r="AC154" s="5">
        <v>0.78250000000000008</v>
      </c>
      <c r="AD154" s="5">
        <v>0.77</v>
      </c>
      <c r="AE154" s="5">
        <v>0.33</v>
      </c>
      <c r="AG154" s="95">
        <f t="shared" si="81"/>
        <v>-0.58750000000000013</v>
      </c>
      <c r="AH154" s="95">
        <f t="shared" si="82"/>
        <v>1.2499999999999956E-2</v>
      </c>
      <c r="AI154" s="1" t="str">
        <f t="shared" si="91"/>
        <v>different</v>
      </c>
      <c r="AK154" s="95">
        <f t="shared" si="83"/>
        <v>-0.58250000000000002</v>
      </c>
      <c r="AL154" s="95">
        <f t="shared" si="92"/>
        <v>1.749999999999996E-2</v>
      </c>
      <c r="AM154" s="1" t="str">
        <f t="shared" si="93"/>
        <v>different</v>
      </c>
      <c r="AP154" s="5"/>
      <c r="AS154" s="95">
        <f t="shared" si="94"/>
        <v>-0.60000000000000009</v>
      </c>
      <c r="AT154" s="95">
        <f t="shared" si="95"/>
        <v>-0.60000000000000009</v>
      </c>
      <c r="AU154" s="1" t="str">
        <f t="shared" si="96"/>
        <v>same</v>
      </c>
      <c r="AW154" s="95">
        <f t="shared" si="97"/>
        <v>-0.60000000000000009</v>
      </c>
      <c r="AX154" s="1" t="str">
        <f t="shared" si="89"/>
        <v>same</v>
      </c>
      <c r="AZ154" s="1">
        <f t="shared" si="98"/>
        <v>0</v>
      </c>
      <c r="BA154" s="1" t="str">
        <f t="shared" si="99"/>
        <v>less</v>
      </c>
      <c r="BB154" s="2" t="str">
        <f t="shared" si="100"/>
        <v>less</v>
      </c>
      <c r="BC154" s="2" t="str">
        <f t="shared" si="101"/>
        <v/>
      </c>
    </row>
    <row r="155" spans="1:55" x14ac:dyDescent="0.25">
      <c r="B155" s="3" t="s">
        <v>26</v>
      </c>
      <c r="C155" s="3">
        <v>24</v>
      </c>
      <c r="D155" s="4">
        <v>41572</v>
      </c>
      <c r="E155" s="3">
        <v>1</v>
      </c>
      <c r="F155" s="4">
        <v>41611</v>
      </c>
      <c r="G155" s="4">
        <v>41625</v>
      </c>
      <c r="H155" s="5">
        <v>0.1</v>
      </c>
      <c r="I155" s="5">
        <v>0.7</v>
      </c>
      <c r="J155" s="5">
        <v>0.7</v>
      </c>
      <c r="K155" s="5">
        <v>0.65</v>
      </c>
      <c r="L155" s="3">
        <v>0.33</v>
      </c>
      <c r="M155" s="3" t="s">
        <v>13</v>
      </c>
      <c r="N155" s="3">
        <v>1</v>
      </c>
      <c r="P155" s="1" t="str">
        <f t="shared" si="87"/>
        <v/>
      </c>
      <c r="R155" s="5"/>
      <c r="S155" s="5"/>
      <c r="T155" s="5"/>
      <c r="U155" s="5"/>
      <c r="V155" s="5"/>
      <c r="X155" s="1" t="str">
        <f t="shared" si="90"/>
        <v/>
      </c>
      <c r="AA155" s="5">
        <v>0.4</v>
      </c>
      <c r="AB155" s="5">
        <v>0.78750000000000009</v>
      </c>
      <c r="AC155" s="5">
        <v>0.78250000000000008</v>
      </c>
      <c r="AD155" s="5">
        <v>0.77</v>
      </c>
      <c r="AE155" s="5">
        <v>0.33</v>
      </c>
      <c r="AG155" s="95">
        <f t="shared" si="81"/>
        <v>-0.68750000000000011</v>
      </c>
      <c r="AH155" s="95">
        <f t="shared" si="82"/>
        <v>-8.7500000000000133E-2</v>
      </c>
      <c r="AI155" s="1" t="str">
        <f t="shared" si="91"/>
        <v>same</v>
      </c>
      <c r="AK155" s="95">
        <f t="shared" si="83"/>
        <v>-0.68250000000000011</v>
      </c>
      <c r="AL155" s="95">
        <f t="shared" si="92"/>
        <v>-8.2500000000000129E-2</v>
      </c>
      <c r="AM155" s="1" t="str">
        <f t="shared" si="93"/>
        <v>same</v>
      </c>
      <c r="AP155" s="5"/>
      <c r="AS155" s="95">
        <f t="shared" si="94"/>
        <v>-0.55000000000000004</v>
      </c>
      <c r="AT155" s="95">
        <f t="shared" si="95"/>
        <v>-0.6</v>
      </c>
      <c r="AU155" s="1" t="str">
        <f t="shared" si="96"/>
        <v>same</v>
      </c>
      <c r="AW155" s="95">
        <f t="shared" si="97"/>
        <v>-0.6</v>
      </c>
      <c r="AX155" s="1" t="str">
        <f t="shared" si="89"/>
        <v>same</v>
      </c>
      <c r="AZ155" s="1">
        <f t="shared" si="98"/>
        <v>0</v>
      </c>
      <c r="BA155" s="1" t="str">
        <f t="shared" si="99"/>
        <v>less</v>
      </c>
      <c r="BB155" s="2" t="str">
        <f t="shared" si="100"/>
        <v>less</v>
      </c>
      <c r="BC155" s="2" t="str">
        <f t="shared" si="101"/>
        <v/>
      </c>
    </row>
    <row r="156" spans="1:55" s="14" customFormat="1" ht="15.75" thickBot="1" x14ac:dyDescent="0.3">
      <c r="A156" s="9"/>
      <c r="B156" s="10" t="s">
        <v>28</v>
      </c>
      <c r="C156" s="10">
        <v>24</v>
      </c>
      <c r="D156" s="12">
        <v>41572</v>
      </c>
      <c r="E156" s="10">
        <v>1</v>
      </c>
      <c r="F156" s="12">
        <v>41611</v>
      </c>
      <c r="G156" s="12">
        <v>41634</v>
      </c>
      <c r="H156" s="13">
        <v>1</v>
      </c>
      <c r="I156" s="13">
        <v>0.75</v>
      </c>
      <c r="J156" s="13">
        <v>0.73</v>
      </c>
      <c r="K156" s="13">
        <v>0.73</v>
      </c>
      <c r="L156" s="10">
        <v>0.33</v>
      </c>
      <c r="M156" s="10" t="s">
        <v>13</v>
      </c>
      <c r="N156" s="10">
        <v>1</v>
      </c>
      <c r="P156" s="9">
        <f t="shared" si="87"/>
        <v>39</v>
      </c>
      <c r="R156" s="13">
        <f>AVERAGE(H153:H156)</f>
        <v>0.4</v>
      </c>
      <c r="S156" s="13">
        <f>AVERAGE(I153:I156)</f>
        <v>0.78750000000000009</v>
      </c>
      <c r="T156" s="13">
        <f t="shared" ref="T156:V156" si="109">AVERAGE(J153:J156)</f>
        <v>0.78250000000000008</v>
      </c>
      <c r="U156" s="13">
        <f t="shared" si="109"/>
        <v>0.77</v>
      </c>
      <c r="V156" s="13">
        <f t="shared" si="109"/>
        <v>0.33</v>
      </c>
      <c r="X156" s="9">
        <f t="shared" si="90"/>
        <v>0</v>
      </c>
      <c r="AA156" s="13">
        <v>0.4</v>
      </c>
      <c r="AB156" s="13">
        <v>0.78750000000000009</v>
      </c>
      <c r="AC156" s="13">
        <v>0.78250000000000008</v>
      </c>
      <c r="AD156" s="13">
        <v>0.77</v>
      </c>
      <c r="AE156" s="13">
        <v>0.33</v>
      </c>
      <c r="AG156" s="97">
        <f t="shared" si="81"/>
        <v>0.21249999999999991</v>
      </c>
      <c r="AH156" s="97">
        <f t="shared" si="82"/>
        <v>-3.7500000000000089E-2</v>
      </c>
      <c r="AI156" s="9" t="str">
        <f t="shared" si="91"/>
        <v>different</v>
      </c>
      <c r="AK156" s="97">
        <f t="shared" si="83"/>
        <v>0.21749999999999992</v>
      </c>
      <c r="AL156" s="97">
        <f t="shared" si="92"/>
        <v>-5.2500000000000102E-2</v>
      </c>
      <c r="AM156" s="9" t="str">
        <f t="shared" si="93"/>
        <v>different</v>
      </c>
      <c r="AP156" s="13"/>
      <c r="AS156" s="97">
        <f t="shared" si="94"/>
        <v>0.27</v>
      </c>
      <c r="AT156" s="97">
        <f t="shared" si="95"/>
        <v>0.25</v>
      </c>
      <c r="AU156" s="9" t="str">
        <f t="shared" si="96"/>
        <v>same</v>
      </c>
      <c r="AW156" s="97">
        <f t="shared" si="97"/>
        <v>0.27</v>
      </c>
      <c r="AX156" s="9" t="str">
        <f t="shared" si="89"/>
        <v>same</v>
      </c>
      <c r="AZ156" s="9">
        <f t="shared" si="98"/>
        <v>0</v>
      </c>
      <c r="BA156" s="9" t="str">
        <f t="shared" si="99"/>
        <v>more</v>
      </c>
      <c r="BB156" s="14" t="str">
        <f t="shared" si="100"/>
        <v>more</v>
      </c>
      <c r="BC156" s="14" t="str">
        <f t="shared" si="101"/>
        <v/>
      </c>
    </row>
    <row r="157" spans="1:55" x14ac:dyDescent="0.25">
      <c r="A157" s="1">
        <v>63</v>
      </c>
      <c r="B157" s="3" t="s">
        <v>12</v>
      </c>
      <c r="C157" s="3">
        <v>25</v>
      </c>
      <c r="D157" s="4">
        <v>41690</v>
      </c>
      <c r="E157" s="3">
        <v>1</v>
      </c>
      <c r="F157" s="4">
        <v>41733</v>
      </c>
      <c r="G157" s="4">
        <v>41744</v>
      </c>
      <c r="H157" s="5">
        <v>0.8</v>
      </c>
      <c r="I157" s="5">
        <v>0.7</v>
      </c>
      <c r="J157" s="5">
        <v>0.7</v>
      </c>
      <c r="K157" s="5">
        <v>0.7</v>
      </c>
      <c r="L157" s="3">
        <v>0.84</v>
      </c>
      <c r="M157" s="3" t="s">
        <v>16</v>
      </c>
      <c r="N157" s="3">
        <v>1</v>
      </c>
      <c r="P157" s="1" t="str">
        <f t="shared" si="87"/>
        <v/>
      </c>
      <c r="R157" s="5"/>
      <c r="S157" s="5"/>
      <c r="T157" s="5"/>
      <c r="U157" s="5"/>
      <c r="V157" s="5"/>
      <c r="X157" s="1" t="str">
        <f t="shared" si="90"/>
        <v/>
      </c>
      <c r="AA157" s="5">
        <v>0.86250000000000004</v>
      </c>
      <c r="AB157" s="5">
        <v>0.63750000000000007</v>
      </c>
      <c r="AC157" s="5">
        <v>0.64</v>
      </c>
      <c r="AD157" s="5">
        <v>0.84499999999999997</v>
      </c>
      <c r="AE157" s="5">
        <v>0.84499999999999997</v>
      </c>
      <c r="AG157" s="95">
        <f t="shared" si="81"/>
        <v>0.16249999999999998</v>
      </c>
      <c r="AH157" s="95">
        <f t="shared" si="82"/>
        <v>6.2499999999999889E-2</v>
      </c>
      <c r="AI157" s="1" t="str">
        <f t="shared" si="91"/>
        <v>same</v>
      </c>
      <c r="AK157" s="95">
        <f t="shared" si="83"/>
        <v>0.16000000000000003</v>
      </c>
      <c r="AL157" s="95">
        <f t="shared" si="92"/>
        <v>5.9999999999999942E-2</v>
      </c>
      <c r="AM157" s="1" t="str">
        <f t="shared" si="93"/>
        <v>same</v>
      </c>
      <c r="AP157" s="5">
        <f>MAX(I157:I160)-MIN(I157:I160)</f>
        <v>0.8</v>
      </c>
      <c r="AS157" s="95">
        <f t="shared" si="94"/>
        <v>0.10000000000000009</v>
      </c>
      <c r="AT157" s="95">
        <f t="shared" si="95"/>
        <v>0.10000000000000009</v>
      </c>
      <c r="AU157" s="1" t="str">
        <f t="shared" si="96"/>
        <v>same</v>
      </c>
      <c r="AW157" s="95">
        <f t="shared" si="97"/>
        <v>0.10000000000000009</v>
      </c>
      <c r="AX157" s="1" t="str">
        <f t="shared" si="89"/>
        <v>same</v>
      </c>
      <c r="AZ157" s="1">
        <f t="shared" si="98"/>
        <v>1</v>
      </c>
      <c r="BA157" s="1" t="str">
        <f t="shared" si="99"/>
        <v>less</v>
      </c>
      <c r="BB157" s="2" t="str">
        <f t="shared" si="100"/>
        <v>less</v>
      </c>
      <c r="BC157" s="2" t="str">
        <f t="shared" si="101"/>
        <v/>
      </c>
    </row>
    <row r="158" spans="1:55" x14ac:dyDescent="0.25">
      <c r="B158" s="3" t="s">
        <v>14</v>
      </c>
      <c r="C158" s="3">
        <v>25</v>
      </c>
      <c r="D158" s="4">
        <v>41690</v>
      </c>
      <c r="E158" s="3">
        <v>1</v>
      </c>
      <c r="F158" s="4">
        <v>41733</v>
      </c>
      <c r="G158" s="4">
        <v>41740</v>
      </c>
      <c r="H158" s="5">
        <v>0.9</v>
      </c>
      <c r="I158" s="5">
        <v>0.9</v>
      </c>
      <c r="J158" s="5">
        <v>0.9</v>
      </c>
      <c r="K158" s="5">
        <v>0.9</v>
      </c>
      <c r="L158" s="3">
        <v>0.83</v>
      </c>
      <c r="M158" s="3" t="s">
        <v>16</v>
      </c>
      <c r="N158" s="3">
        <v>1</v>
      </c>
      <c r="P158" s="1" t="str">
        <f t="shared" si="87"/>
        <v/>
      </c>
      <c r="R158" s="5"/>
      <c r="S158" s="5"/>
      <c r="T158" s="5"/>
      <c r="U158" s="5"/>
      <c r="V158" s="5"/>
      <c r="X158" s="1" t="str">
        <f t="shared" si="90"/>
        <v/>
      </c>
      <c r="AA158" s="5">
        <v>0.86250000000000004</v>
      </c>
      <c r="AB158" s="5">
        <v>0.63750000000000007</v>
      </c>
      <c r="AC158" s="5">
        <v>0.64</v>
      </c>
      <c r="AD158" s="5">
        <v>0.84499999999999997</v>
      </c>
      <c r="AE158" s="5">
        <v>0.84499999999999997</v>
      </c>
      <c r="AG158" s="95">
        <f t="shared" si="81"/>
        <v>0.26249999999999996</v>
      </c>
      <c r="AH158" s="95">
        <f t="shared" si="82"/>
        <v>0.26249999999999996</v>
      </c>
      <c r="AI158" s="1" t="str">
        <f t="shared" si="91"/>
        <v>same</v>
      </c>
      <c r="AK158" s="95">
        <f t="shared" si="83"/>
        <v>0.26</v>
      </c>
      <c r="AL158" s="95">
        <f t="shared" si="92"/>
        <v>0.26</v>
      </c>
      <c r="AM158" s="1" t="str">
        <f t="shared" si="93"/>
        <v>same</v>
      </c>
      <c r="AP158" s="5"/>
      <c r="AS158" s="95">
        <f t="shared" si="94"/>
        <v>0</v>
      </c>
      <c r="AT158" s="95">
        <f t="shared" si="95"/>
        <v>0</v>
      </c>
      <c r="AU158" s="1" t="str">
        <f t="shared" si="96"/>
        <v>n/a</v>
      </c>
      <c r="AW158" s="95">
        <f t="shared" si="97"/>
        <v>0</v>
      </c>
      <c r="AX158" s="1" t="str">
        <f t="shared" si="89"/>
        <v>n/a</v>
      </c>
      <c r="AZ158" s="1">
        <f t="shared" si="98"/>
        <v>1</v>
      </c>
      <c r="BA158" s="1" t="str">
        <f t="shared" si="99"/>
        <v>n/a</v>
      </c>
      <c r="BB158" s="2" t="str">
        <f t="shared" si="100"/>
        <v/>
      </c>
      <c r="BC158" s="2" t="str">
        <f t="shared" si="101"/>
        <v/>
      </c>
    </row>
    <row r="159" spans="1:55" x14ac:dyDescent="0.25">
      <c r="B159" s="3" t="s">
        <v>26</v>
      </c>
      <c r="C159" s="3">
        <v>25</v>
      </c>
      <c r="D159" s="4">
        <v>41690</v>
      </c>
      <c r="E159" s="3">
        <v>1</v>
      </c>
      <c r="F159" s="4">
        <v>41733</v>
      </c>
      <c r="G159" s="4">
        <v>41743</v>
      </c>
      <c r="H159" s="5">
        <v>0.9</v>
      </c>
      <c r="I159" s="5">
        <v>0.1</v>
      </c>
      <c r="J159" s="5">
        <v>0.1</v>
      </c>
      <c r="K159" s="5">
        <v>0.9</v>
      </c>
      <c r="L159" s="3">
        <v>0.84</v>
      </c>
      <c r="M159" s="3" t="s">
        <v>16</v>
      </c>
      <c r="N159" s="3">
        <v>1</v>
      </c>
      <c r="P159" s="1" t="str">
        <f t="shared" si="87"/>
        <v/>
      </c>
      <c r="R159" s="5"/>
      <c r="S159" s="5"/>
      <c r="T159" s="5"/>
      <c r="U159" s="5"/>
      <c r="V159" s="5"/>
      <c r="X159" s="1" t="str">
        <f t="shared" si="90"/>
        <v/>
      </c>
      <c r="AA159" s="5">
        <v>0.86250000000000004</v>
      </c>
      <c r="AB159" s="5">
        <v>0.63750000000000007</v>
      </c>
      <c r="AC159" s="5">
        <v>0.64</v>
      </c>
      <c r="AD159" s="5">
        <v>0.84499999999999997</v>
      </c>
      <c r="AE159" s="5">
        <v>0.84499999999999997</v>
      </c>
      <c r="AG159" s="95">
        <f t="shared" si="81"/>
        <v>0.26249999999999996</v>
      </c>
      <c r="AH159" s="95">
        <f t="shared" si="82"/>
        <v>-0.53750000000000009</v>
      </c>
      <c r="AI159" s="1" t="str">
        <f t="shared" si="91"/>
        <v>different</v>
      </c>
      <c r="AK159" s="95">
        <f t="shared" si="83"/>
        <v>0.26</v>
      </c>
      <c r="AL159" s="95">
        <f t="shared" si="92"/>
        <v>-0.54</v>
      </c>
      <c r="AM159" s="1" t="str">
        <f t="shared" si="93"/>
        <v>different</v>
      </c>
      <c r="AP159" s="5"/>
      <c r="AS159" s="95">
        <f t="shared" si="94"/>
        <v>0</v>
      </c>
      <c r="AT159" s="95">
        <f t="shared" si="95"/>
        <v>0.8</v>
      </c>
      <c r="AU159" s="1" t="str">
        <f t="shared" si="96"/>
        <v>n/a</v>
      </c>
      <c r="AW159" s="95">
        <f t="shared" si="97"/>
        <v>0.8</v>
      </c>
      <c r="AX159" s="1" t="str">
        <f t="shared" si="89"/>
        <v>n/a</v>
      </c>
      <c r="AZ159" s="1">
        <f t="shared" si="98"/>
        <v>1</v>
      </c>
      <c r="BA159" s="1" t="str">
        <f t="shared" si="99"/>
        <v>n/a</v>
      </c>
      <c r="BB159" s="2" t="str">
        <f t="shared" si="100"/>
        <v/>
      </c>
      <c r="BC159" s="2" t="str">
        <f t="shared" si="101"/>
        <v/>
      </c>
    </row>
    <row r="160" spans="1:55" s="14" customFormat="1" ht="15.75" thickBot="1" x14ac:dyDescent="0.3">
      <c r="A160" s="9"/>
      <c r="B160" s="10" t="s">
        <v>28</v>
      </c>
      <c r="C160" s="10">
        <v>25</v>
      </c>
      <c r="D160" s="12">
        <v>41690</v>
      </c>
      <c r="E160" s="10">
        <v>1</v>
      </c>
      <c r="F160" s="12">
        <v>41733</v>
      </c>
      <c r="G160" s="12">
        <v>41747</v>
      </c>
      <c r="H160" s="13">
        <v>0.85</v>
      </c>
      <c r="I160" s="13">
        <v>0.85</v>
      </c>
      <c r="J160" s="13">
        <v>0.86</v>
      </c>
      <c r="K160" s="13">
        <v>0.88</v>
      </c>
      <c r="L160" s="10">
        <v>0.87</v>
      </c>
      <c r="M160" s="10" t="s">
        <v>16</v>
      </c>
      <c r="N160" s="10">
        <v>1</v>
      </c>
      <c r="P160" s="9">
        <f t="shared" si="87"/>
        <v>43</v>
      </c>
      <c r="R160" s="13">
        <f>AVERAGE(H157:H160)</f>
        <v>0.86250000000000004</v>
      </c>
      <c r="S160" s="13">
        <f>AVERAGE(I157:I160)</f>
        <v>0.63750000000000007</v>
      </c>
      <c r="T160" s="13">
        <f t="shared" ref="T160:V160" si="110">AVERAGE(J157:J160)</f>
        <v>0.64</v>
      </c>
      <c r="U160" s="13">
        <f t="shared" si="110"/>
        <v>0.84499999999999997</v>
      </c>
      <c r="V160" s="13">
        <f t="shared" si="110"/>
        <v>0.84499999999999997</v>
      </c>
      <c r="X160" s="9">
        <f t="shared" si="90"/>
        <v>1</v>
      </c>
      <c r="AA160" s="13">
        <v>0.86250000000000004</v>
      </c>
      <c r="AB160" s="13">
        <v>0.63750000000000007</v>
      </c>
      <c r="AC160" s="13">
        <v>0.64</v>
      </c>
      <c r="AD160" s="13">
        <v>0.84499999999999997</v>
      </c>
      <c r="AE160" s="13">
        <v>0.84499999999999997</v>
      </c>
      <c r="AG160" s="97">
        <f t="shared" si="81"/>
        <v>0.21249999999999991</v>
      </c>
      <c r="AH160" s="97">
        <f t="shared" si="82"/>
        <v>0.21249999999999991</v>
      </c>
      <c r="AI160" s="9" t="str">
        <f t="shared" si="91"/>
        <v>same</v>
      </c>
      <c r="AK160" s="97">
        <f t="shared" si="83"/>
        <v>0.20999999999999996</v>
      </c>
      <c r="AL160" s="97">
        <f t="shared" si="92"/>
        <v>0.21999999999999997</v>
      </c>
      <c r="AM160" s="9" t="str">
        <f t="shared" si="93"/>
        <v>same</v>
      </c>
      <c r="AP160" s="13"/>
      <c r="AS160" s="97">
        <f t="shared" si="94"/>
        <v>-3.0000000000000027E-2</v>
      </c>
      <c r="AT160" s="97">
        <f t="shared" si="95"/>
        <v>0</v>
      </c>
      <c r="AU160" s="9" t="str">
        <f t="shared" si="96"/>
        <v>n/a</v>
      </c>
      <c r="AW160" s="97">
        <f t="shared" si="97"/>
        <v>-1.0000000000000009E-2</v>
      </c>
      <c r="AX160" s="9" t="str">
        <f t="shared" si="89"/>
        <v>same</v>
      </c>
      <c r="AZ160" s="9">
        <f t="shared" si="98"/>
        <v>1</v>
      </c>
      <c r="BA160" s="9" t="str">
        <f t="shared" si="99"/>
        <v>more</v>
      </c>
      <c r="BB160" s="14" t="str">
        <f t="shared" si="100"/>
        <v/>
      </c>
      <c r="BC160" s="14" t="str">
        <f t="shared" si="101"/>
        <v/>
      </c>
    </row>
    <row r="161" spans="1:55" x14ac:dyDescent="0.25">
      <c r="A161" s="1">
        <v>64</v>
      </c>
      <c r="B161" s="3" t="s">
        <v>12</v>
      </c>
      <c r="C161" s="3">
        <v>26</v>
      </c>
      <c r="D161" s="4">
        <v>41696</v>
      </c>
      <c r="E161" s="3">
        <v>1</v>
      </c>
      <c r="F161" s="4">
        <v>41733</v>
      </c>
      <c r="G161" s="4">
        <v>41744</v>
      </c>
      <c r="H161" s="5">
        <v>0.2</v>
      </c>
      <c r="I161" s="5">
        <v>0.3</v>
      </c>
      <c r="J161" s="5">
        <v>0.35</v>
      </c>
      <c r="K161" s="5">
        <v>0.35</v>
      </c>
      <c r="L161" s="3">
        <v>0.4</v>
      </c>
      <c r="M161" s="3" t="s">
        <v>13</v>
      </c>
      <c r="N161" s="3">
        <v>1</v>
      </c>
      <c r="P161" s="1" t="str">
        <f t="shared" si="87"/>
        <v/>
      </c>
      <c r="R161" s="5"/>
      <c r="S161" s="5"/>
      <c r="T161" s="5"/>
      <c r="U161" s="5"/>
      <c r="V161" s="5"/>
      <c r="X161" s="1" t="str">
        <f t="shared" si="90"/>
        <v/>
      </c>
      <c r="AA161" s="5">
        <v>0.3125</v>
      </c>
      <c r="AB161" s="5">
        <v>0.3</v>
      </c>
      <c r="AC161" s="5">
        <v>0.26249999999999996</v>
      </c>
      <c r="AD161" s="5">
        <v>0.23249999999999998</v>
      </c>
      <c r="AE161" s="5">
        <v>0.36249999999999999</v>
      </c>
      <c r="AG161" s="95">
        <f t="shared" si="81"/>
        <v>-9.9999999999999978E-2</v>
      </c>
      <c r="AH161" s="95">
        <f t="shared" si="82"/>
        <v>0</v>
      </c>
      <c r="AI161" s="1" t="str">
        <f t="shared" si="91"/>
        <v>n/a</v>
      </c>
      <c r="AK161" s="95">
        <f t="shared" si="83"/>
        <v>-6.2499999999999944E-2</v>
      </c>
      <c r="AL161" s="95">
        <f t="shared" si="92"/>
        <v>8.7500000000000022E-2</v>
      </c>
      <c r="AM161" s="1" t="str">
        <f t="shared" si="93"/>
        <v>different</v>
      </c>
      <c r="AP161" s="5">
        <f>MAX(I161:I164)-MIN(I161:I164)</f>
        <v>0.3</v>
      </c>
      <c r="AS161" s="95">
        <f t="shared" si="94"/>
        <v>-0.14999999999999997</v>
      </c>
      <c r="AT161" s="95">
        <f t="shared" si="95"/>
        <v>-9.9999999999999978E-2</v>
      </c>
      <c r="AU161" s="1" t="str">
        <f t="shared" si="96"/>
        <v>same</v>
      </c>
      <c r="AW161" s="95">
        <f t="shared" si="97"/>
        <v>-0.14999999999999997</v>
      </c>
      <c r="AX161" s="1" t="str">
        <f t="shared" si="89"/>
        <v>same</v>
      </c>
      <c r="AZ161" s="1">
        <f t="shared" si="98"/>
        <v>0</v>
      </c>
      <c r="BA161" s="1" t="str">
        <f t="shared" si="99"/>
        <v>less</v>
      </c>
      <c r="BB161" s="2" t="str">
        <f t="shared" si="100"/>
        <v>less</v>
      </c>
      <c r="BC161" s="2" t="str">
        <f t="shared" si="101"/>
        <v/>
      </c>
    </row>
    <row r="162" spans="1:55" x14ac:dyDescent="0.25">
      <c r="B162" s="3" t="s">
        <v>14</v>
      </c>
      <c r="C162" s="3">
        <v>26</v>
      </c>
      <c r="D162" s="4">
        <v>41696</v>
      </c>
      <c r="E162" s="3">
        <v>1</v>
      </c>
      <c r="F162" s="4">
        <v>41733</v>
      </c>
      <c r="G162" s="4">
        <v>41740</v>
      </c>
      <c r="H162" s="5">
        <v>0.6</v>
      </c>
      <c r="I162" s="5">
        <v>0.5</v>
      </c>
      <c r="J162" s="5">
        <v>0.3</v>
      </c>
      <c r="K162" s="5">
        <v>0.25</v>
      </c>
      <c r="L162" s="3">
        <v>0.36</v>
      </c>
      <c r="M162" s="3" t="s">
        <v>13</v>
      </c>
      <c r="N162" s="3">
        <v>1</v>
      </c>
      <c r="P162" s="1" t="str">
        <f t="shared" si="87"/>
        <v/>
      </c>
      <c r="R162" s="5"/>
      <c r="S162" s="5"/>
      <c r="T162" s="5"/>
      <c r="U162" s="5"/>
      <c r="V162" s="5"/>
      <c r="X162" s="1" t="str">
        <f t="shared" si="90"/>
        <v/>
      </c>
      <c r="AA162" s="5">
        <v>0.3125</v>
      </c>
      <c r="AB162" s="5">
        <v>0.3</v>
      </c>
      <c r="AC162" s="5">
        <v>0.26249999999999996</v>
      </c>
      <c r="AD162" s="5">
        <v>0.23249999999999998</v>
      </c>
      <c r="AE162" s="5">
        <v>0.36249999999999999</v>
      </c>
      <c r="AG162" s="95">
        <f t="shared" si="81"/>
        <v>0.3</v>
      </c>
      <c r="AH162" s="95">
        <f t="shared" si="82"/>
        <v>0.2</v>
      </c>
      <c r="AI162" s="1" t="str">
        <f t="shared" si="91"/>
        <v>same</v>
      </c>
      <c r="AK162" s="95">
        <f t="shared" si="83"/>
        <v>0.33750000000000002</v>
      </c>
      <c r="AL162" s="95">
        <f t="shared" si="92"/>
        <v>3.7500000000000033E-2</v>
      </c>
      <c r="AM162" s="1" t="str">
        <f t="shared" si="93"/>
        <v>same</v>
      </c>
      <c r="AP162" s="5"/>
      <c r="AS162" s="95">
        <f t="shared" si="94"/>
        <v>0.35</v>
      </c>
      <c r="AT162" s="95">
        <f t="shared" si="95"/>
        <v>9.9999999999999978E-2</v>
      </c>
      <c r="AU162" s="1" t="str">
        <f t="shared" si="96"/>
        <v>same</v>
      </c>
      <c r="AW162" s="95">
        <f t="shared" si="97"/>
        <v>0.3</v>
      </c>
      <c r="AX162" s="1" t="str">
        <f t="shared" si="89"/>
        <v>same</v>
      </c>
      <c r="AZ162" s="1">
        <f t="shared" si="98"/>
        <v>0</v>
      </c>
      <c r="BA162" s="1" t="str">
        <f t="shared" si="99"/>
        <v>more</v>
      </c>
      <c r="BB162" s="2" t="str">
        <f t="shared" si="100"/>
        <v>more</v>
      </c>
      <c r="BC162" s="2" t="str">
        <f t="shared" si="101"/>
        <v/>
      </c>
    </row>
    <row r="163" spans="1:55" x14ac:dyDescent="0.25">
      <c r="B163" s="3" t="s">
        <v>26</v>
      </c>
      <c r="C163" s="3">
        <v>26</v>
      </c>
      <c r="D163" s="4">
        <v>41696</v>
      </c>
      <c r="E163" s="3">
        <v>1</v>
      </c>
      <c r="F163" s="4">
        <v>41733</v>
      </c>
      <c r="G163" s="4">
        <v>41743</v>
      </c>
      <c r="H163" s="5">
        <v>0.3</v>
      </c>
      <c r="I163" s="5">
        <v>0.2</v>
      </c>
      <c r="J163" s="5">
        <v>0.2</v>
      </c>
      <c r="K163" s="5">
        <v>0.15</v>
      </c>
      <c r="L163" s="3">
        <v>0.39</v>
      </c>
      <c r="M163" s="3" t="s">
        <v>13</v>
      </c>
      <c r="N163" s="3">
        <v>1</v>
      </c>
      <c r="P163" s="1" t="str">
        <f t="shared" si="87"/>
        <v/>
      </c>
      <c r="R163" s="5"/>
      <c r="S163" s="5"/>
      <c r="T163" s="5"/>
      <c r="U163" s="5"/>
      <c r="V163" s="5"/>
      <c r="X163" s="1" t="str">
        <f t="shared" si="90"/>
        <v/>
      </c>
      <c r="AA163" s="5">
        <v>0.3125</v>
      </c>
      <c r="AB163" s="5">
        <v>0.3</v>
      </c>
      <c r="AC163" s="5">
        <v>0.26249999999999996</v>
      </c>
      <c r="AD163" s="5">
        <v>0.23249999999999998</v>
      </c>
      <c r="AE163" s="5">
        <v>0.36249999999999999</v>
      </c>
      <c r="AG163" s="95">
        <f t="shared" si="81"/>
        <v>0</v>
      </c>
      <c r="AH163" s="95">
        <f t="shared" si="82"/>
        <v>-9.9999999999999978E-2</v>
      </c>
      <c r="AI163" s="1" t="str">
        <f t="shared" si="91"/>
        <v>n/a</v>
      </c>
      <c r="AK163" s="95">
        <f t="shared" si="83"/>
        <v>3.7500000000000033E-2</v>
      </c>
      <c r="AL163" s="95">
        <f t="shared" si="92"/>
        <v>-6.2499999999999944E-2</v>
      </c>
      <c r="AM163" s="1" t="str">
        <f t="shared" si="93"/>
        <v>different</v>
      </c>
      <c r="AP163" s="5"/>
      <c r="AS163" s="95">
        <f t="shared" si="94"/>
        <v>0.15</v>
      </c>
      <c r="AT163" s="95">
        <f t="shared" si="95"/>
        <v>9.9999999999999978E-2</v>
      </c>
      <c r="AU163" s="1" t="str">
        <f t="shared" si="96"/>
        <v>same</v>
      </c>
      <c r="AW163" s="95">
        <f t="shared" si="97"/>
        <v>9.9999999999999978E-2</v>
      </c>
      <c r="AX163" s="1" t="str">
        <f t="shared" si="89"/>
        <v>same</v>
      </c>
      <c r="AZ163" s="1">
        <f t="shared" si="98"/>
        <v>0</v>
      </c>
      <c r="BA163" s="1" t="str">
        <f t="shared" si="99"/>
        <v>more</v>
      </c>
      <c r="BB163" s="2" t="str">
        <f t="shared" si="100"/>
        <v>more</v>
      </c>
      <c r="BC163" s="2" t="str">
        <f t="shared" si="101"/>
        <v/>
      </c>
    </row>
    <row r="164" spans="1:55" s="21" customFormat="1" x14ac:dyDescent="0.25">
      <c r="A164" s="16"/>
      <c r="B164" s="17" t="s">
        <v>28</v>
      </c>
      <c r="C164" s="17">
        <v>26</v>
      </c>
      <c r="D164" s="19">
        <v>41696</v>
      </c>
      <c r="E164" s="17">
        <v>1</v>
      </c>
      <c r="F164" s="19">
        <v>41733</v>
      </c>
      <c r="G164" s="19">
        <v>41747</v>
      </c>
      <c r="H164" s="20">
        <v>0.15</v>
      </c>
      <c r="I164" s="20">
        <v>0.2</v>
      </c>
      <c r="J164" s="20">
        <v>0.2</v>
      </c>
      <c r="K164" s="20">
        <v>0.18</v>
      </c>
      <c r="L164" s="17">
        <v>0.3</v>
      </c>
      <c r="M164" s="17" t="s">
        <v>13</v>
      </c>
      <c r="N164" s="17">
        <v>1</v>
      </c>
      <c r="P164" s="16">
        <f t="shared" si="87"/>
        <v>37</v>
      </c>
      <c r="R164" s="20">
        <f>AVERAGE(H161:H164)</f>
        <v>0.3125</v>
      </c>
      <c r="S164" s="20">
        <f>AVERAGE(I161:I164)</f>
        <v>0.3</v>
      </c>
      <c r="T164" s="20">
        <f t="shared" ref="T164:V164" si="111">AVERAGE(J161:J164)</f>
        <v>0.26249999999999996</v>
      </c>
      <c r="U164" s="20">
        <f t="shared" si="111"/>
        <v>0.23249999999999998</v>
      </c>
      <c r="V164" s="20">
        <f t="shared" si="111"/>
        <v>0.36249999999999999</v>
      </c>
      <c r="X164" s="16">
        <f t="shared" si="90"/>
        <v>0</v>
      </c>
      <c r="AA164" s="20">
        <v>0.3125</v>
      </c>
      <c r="AB164" s="20">
        <v>0.3</v>
      </c>
      <c r="AC164" s="20">
        <v>0.26249999999999996</v>
      </c>
      <c r="AD164" s="20">
        <v>0.23249999999999998</v>
      </c>
      <c r="AE164" s="20">
        <v>0.36249999999999999</v>
      </c>
      <c r="AG164" s="96">
        <f t="shared" si="81"/>
        <v>-0.15</v>
      </c>
      <c r="AH164" s="96">
        <f t="shared" si="82"/>
        <v>-9.9999999999999978E-2</v>
      </c>
      <c r="AI164" s="16" t="str">
        <f t="shared" si="91"/>
        <v>same</v>
      </c>
      <c r="AK164" s="96">
        <f t="shared" si="83"/>
        <v>-0.11249999999999996</v>
      </c>
      <c r="AL164" s="96">
        <f t="shared" si="92"/>
        <v>-6.2499999999999944E-2</v>
      </c>
      <c r="AM164" s="16" t="str">
        <f t="shared" si="93"/>
        <v>same</v>
      </c>
      <c r="AP164" s="20"/>
      <c r="AS164" s="96">
        <f t="shared" si="94"/>
        <v>-0.03</v>
      </c>
      <c r="AT164" s="96">
        <f t="shared" si="95"/>
        <v>-5.0000000000000017E-2</v>
      </c>
      <c r="AU164" s="16" t="str">
        <f t="shared" si="96"/>
        <v>same</v>
      </c>
      <c r="AW164" s="96">
        <f t="shared" si="97"/>
        <v>-5.0000000000000017E-2</v>
      </c>
      <c r="AX164" s="16" t="str">
        <f t="shared" si="89"/>
        <v>same</v>
      </c>
      <c r="AZ164" s="16">
        <f t="shared" si="98"/>
        <v>0</v>
      </c>
      <c r="BA164" s="16" t="str">
        <f t="shared" si="99"/>
        <v>less</v>
      </c>
      <c r="BB164" s="21" t="str">
        <f t="shared" si="100"/>
        <v>less</v>
      </c>
      <c r="BC164" s="21" t="str">
        <f t="shared" si="101"/>
        <v/>
      </c>
    </row>
    <row r="165" spans="1:55" x14ac:dyDescent="0.25">
      <c r="A165" s="1">
        <v>65</v>
      </c>
      <c r="B165" s="3" t="s">
        <v>12</v>
      </c>
      <c r="C165" s="3">
        <v>26</v>
      </c>
      <c r="D165" s="4">
        <v>41696</v>
      </c>
      <c r="E165" s="3">
        <v>2</v>
      </c>
      <c r="F165" s="4">
        <v>41733</v>
      </c>
      <c r="G165" s="4">
        <v>41744</v>
      </c>
      <c r="H165" s="5">
        <v>0.2</v>
      </c>
      <c r="I165" s="5">
        <v>0.25</v>
      </c>
      <c r="J165" s="5">
        <v>0.3</v>
      </c>
      <c r="K165" s="5">
        <v>0.3</v>
      </c>
      <c r="L165" s="3">
        <v>0.21</v>
      </c>
      <c r="M165" s="3" t="s">
        <v>13</v>
      </c>
      <c r="N165" s="3">
        <v>1</v>
      </c>
      <c r="P165" s="1" t="str">
        <f t="shared" si="87"/>
        <v/>
      </c>
      <c r="R165" s="5"/>
      <c r="S165" s="5"/>
      <c r="T165" s="5"/>
      <c r="U165" s="5"/>
      <c r="V165" s="5"/>
      <c r="X165" s="1" t="str">
        <f t="shared" si="90"/>
        <v/>
      </c>
      <c r="AA165" s="5">
        <v>0.25</v>
      </c>
      <c r="AB165" s="5">
        <v>0.23750000000000002</v>
      </c>
      <c r="AC165" s="5">
        <v>0.26249999999999996</v>
      </c>
      <c r="AD165" s="5">
        <v>0.27</v>
      </c>
      <c r="AE165" s="5">
        <v>0.20500000000000002</v>
      </c>
      <c r="AG165" s="95">
        <f t="shared" si="81"/>
        <v>-3.7500000000000006E-2</v>
      </c>
      <c r="AH165" s="95">
        <f t="shared" si="82"/>
        <v>1.2499999999999983E-2</v>
      </c>
      <c r="AI165" s="1" t="str">
        <f t="shared" si="91"/>
        <v>different</v>
      </c>
      <c r="AK165" s="95">
        <f t="shared" si="83"/>
        <v>-6.2499999999999944E-2</v>
      </c>
      <c r="AL165" s="95">
        <f t="shared" si="92"/>
        <v>3.7500000000000033E-2</v>
      </c>
      <c r="AM165" s="1" t="str">
        <f t="shared" si="93"/>
        <v>different</v>
      </c>
      <c r="AP165" s="5">
        <f>MAX(I165:I168)-MIN(I165:I168)</f>
        <v>0.15</v>
      </c>
      <c r="AS165" s="95">
        <f t="shared" si="94"/>
        <v>-9.9999999999999978E-2</v>
      </c>
      <c r="AT165" s="95">
        <f t="shared" si="95"/>
        <v>-4.9999999999999989E-2</v>
      </c>
      <c r="AU165" s="1" t="str">
        <f t="shared" si="96"/>
        <v>same</v>
      </c>
      <c r="AW165" s="95">
        <f t="shared" si="97"/>
        <v>-9.9999999999999978E-2</v>
      </c>
      <c r="AX165" s="1" t="str">
        <f t="shared" si="89"/>
        <v>same</v>
      </c>
      <c r="AZ165" s="1">
        <f t="shared" si="98"/>
        <v>0</v>
      </c>
      <c r="BA165" s="1" t="str">
        <f t="shared" si="99"/>
        <v>less</v>
      </c>
      <c r="BB165" s="2" t="str">
        <f t="shared" si="100"/>
        <v>less</v>
      </c>
      <c r="BC165" s="2" t="str">
        <f t="shared" si="101"/>
        <v/>
      </c>
    </row>
    <row r="166" spans="1:55" x14ac:dyDescent="0.25">
      <c r="B166" s="3" t="s">
        <v>14</v>
      </c>
      <c r="C166" s="3">
        <v>26</v>
      </c>
      <c r="D166" s="4">
        <v>41696</v>
      </c>
      <c r="E166" s="3">
        <v>2</v>
      </c>
      <c r="F166" s="4">
        <v>41733</v>
      </c>
      <c r="G166" s="4">
        <v>41740</v>
      </c>
      <c r="H166" s="5">
        <v>0.5</v>
      </c>
      <c r="I166" s="5">
        <v>0.25</v>
      </c>
      <c r="J166" s="5">
        <v>0.3</v>
      </c>
      <c r="K166" s="5">
        <v>0.25</v>
      </c>
      <c r="L166" s="3">
        <v>0.2</v>
      </c>
      <c r="M166" s="3" t="s">
        <v>13</v>
      </c>
      <c r="N166" s="3">
        <v>1</v>
      </c>
      <c r="P166" s="1" t="str">
        <f t="shared" si="87"/>
        <v/>
      </c>
      <c r="R166" s="5"/>
      <c r="S166" s="5"/>
      <c r="T166" s="5"/>
      <c r="U166" s="5"/>
      <c r="V166" s="5"/>
      <c r="X166" s="1" t="str">
        <f t="shared" si="90"/>
        <v/>
      </c>
      <c r="AA166" s="5">
        <v>0.25</v>
      </c>
      <c r="AB166" s="5">
        <v>0.23750000000000002</v>
      </c>
      <c r="AC166" s="5">
        <v>0.26249999999999996</v>
      </c>
      <c r="AD166" s="5">
        <v>0.27</v>
      </c>
      <c r="AE166" s="5">
        <v>0.20500000000000002</v>
      </c>
      <c r="AG166" s="95">
        <f t="shared" si="81"/>
        <v>0.26249999999999996</v>
      </c>
      <c r="AH166" s="95">
        <f t="shared" si="82"/>
        <v>1.2499999999999983E-2</v>
      </c>
      <c r="AI166" s="1" t="str">
        <f t="shared" si="91"/>
        <v>same</v>
      </c>
      <c r="AK166" s="95">
        <f t="shared" si="83"/>
        <v>0.23750000000000004</v>
      </c>
      <c r="AL166" s="95">
        <f t="shared" si="92"/>
        <v>3.7500000000000033E-2</v>
      </c>
      <c r="AM166" s="1" t="str">
        <f t="shared" si="93"/>
        <v>same</v>
      </c>
      <c r="AP166" s="5"/>
      <c r="AS166" s="95">
        <f t="shared" si="94"/>
        <v>0.25</v>
      </c>
      <c r="AT166" s="95">
        <f t="shared" si="95"/>
        <v>0.25</v>
      </c>
      <c r="AU166" s="1" t="str">
        <f t="shared" si="96"/>
        <v>same</v>
      </c>
      <c r="AW166" s="95">
        <f t="shared" si="97"/>
        <v>0.2</v>
      </c>
      <c r="AX166" s="1" t="str">
        <f t="shared" si="89"/>
        <v>same</v>
      </c>
      <c r="AZ166" s="1">
        <f t="shared" si="98"/>
        <v>0</v>
      </c>
      <c r="BA166" s="1" t="str">
        <f t="shared" si="99"/>
        <v>more</v>
      </c>
      <c r="BB166" s="2" t="str">
        <f t="shared" si="100"/>
        <v>more</v>
      </c>
      <c r="BC166" s="2" t="str">
        <f t="shared" si="101"/>
        <v/>
      </c>
    </row>
    <row r="167" spans="1:55" x14ac:dyDescent="0.25">
      <c r="B167" s="3" t="s">
        <v>26</v>
      </c>
      <c r="C167" s="3">
        <v>26</v>
      </c>
      <c r="D167" s="4">
        <v>41696</v>
      </c>
      <c r="E167" s="3">
        <v>2</v>
      </c>
      <c r="F167" s="4">
        <v>41733</v>
      </c>
      <c r="G167" s="4">
        <v>41743</v>
      </c>
      <c r="H167" s="5">
        <v>0.25</v>
      </c>
      <c r="I167" s="5">
        <v>0.3</v>
      </c>
      <c r="J167" s="5">
        <v>0.3</v>
      </c>
      <c r="K167" s="5">
        <v>0.4</v>
      </c>
      <c r="L167" s="3">
        <v>0.2</v>
      </c>
      <c r="M167" s="3" t="s">
        <v>13</v>
      </c>
      <c r="N167" s="3">
        <v>1</v>
      </c>
      <c r="P167" s="1" t="str">
        <f t="shared" si="87"/>
        <v/>
      </c>
      <c r="R167" s="5"/>
      <c r="S167" s="5"/>
      <c r="T167" s="5"/>
      <c r="U167" s="5"/>
      <c r="V167" s="5"/>
      <c r="X167" s="1" t="str">
        <f t="shared" si="90"/>
        <v/>
      </c>
      <c r="AA167" s="5">
        <v>0.25</v>
      </c>
      <c r="AB167" s="5">
        <v>0.23750000000000002</v>
      </c>
      <c r="AC167" s="5">
        <v>0.26249999999999996</v>
      </c>
      <c r="AD167" s="5">
        <v>0.27</v>
      </c>
      <c r="AE167" s="5">
        <v>0.20500000000000002</v>
      </c>
      <c r="AG167" s="95">
        <f t="shared" si="81"/>
        <v>1.2499999999999983E-2</v>
      </c>
      <c r="AH167" s="95">
        <f t="shared" si="82"/>
        <v>6.2499999999999972E-2</v>
      </c>
      <c r="AI167" s="1" t="str">
        <f t="shared" si="91"/>
        <v>same</v>
      </c>
      <c r="AK167" s="95">
        <f t="shared" si="83"/>
        <v>-1.2499999999999956E-2</v>
      </c>
      <c r="AL167" s="95">
        <f t="shared" si="92"/>
        <v>3.7500000000000033E-2</v>
      </c>
      <c r="AM167" s="1" t="str">
        <f t="shared" si="93"/>
        <v>different</v>
      </c>
      <c r="AP167" s="5"/>
      <c r="AS167" s="95">
        <f t="shared" si="94"/>
        <v>-0.15000000000000002</v>
      </c>
      <c r="AT167" s="95">
        <f t="shared" si="95"/>
        <v>-4.9999999999999989E-2</v>
      </c>
      <c r="AU167" s="1" t="str">
        <f t="shared" si="96"/>
        <v>same</v>
      </c>
      <c r="AW167" s="95">
        <f t="shared" si="97"/>
        <v>-4.9999999999999989E-2</v>
      </c>
      <c r="AX167" s="1" t="str">
        <f t="shared" si="89"/>
        <v>same</v>
      </c>
      <c r="AZ167" s="1">
        <f t="shared" si="98"/>
        <v>0</v>
      </c>
      <c r="BA167" s="1" t="str">
        <f t="shared" si="99"/>
        <v>less</v>
      </c>
      <c r="BB167" s="2" t="str">
        <f t="shared" si="100"/>
        <v>less</v>
      </c>
      <c r="BC167" s="2" t="str">
        <f t="shared" si="101"/>
        <v/>
      </c>
    </row>
    <row r="168" spans="1:55" s="14" customFormat="1" ht="15.75" thickBot="1" x14ac:dyDescent="0.3">
      <c r="A168" s="9"/>
      <c r="B168" s="10" t="s">
        <v>28</v>
      </c>
      <c r="C168" s="10">
        <v>26</v>
      </c>
      <c r="D168" s="12">
        <v>41696</v>
      </c>
      <c r="E168" s="10">
        <v>2</v>
      </c>
      <c r="F168" s="12">
        <v>41733</v>
      </c>
      <c r="G168" s="12">
        <v>41747</v>
      </c>
      <c r="H168" s="13">
        <v>0.05</v>
      </c>
      <c r="I168" s="13">
        <v>0.15</v>
      </c>
      <c r="J168" s="13">
        <v>0.15</v>
      </c>
      <c r="K168" s="13">
        <v>0.13</v>
      </c>
      <c r="L168" s="10">
        <v>0.21</v>
      </c>
      <c r="M168" s="10" t="s">
        <v>13</v>
      </c>
      <c r="N168" s="10">
        <v>1</v>
      </c>
      <c r="P168" s="9">
        <f t="shared" si="87"/>
        <v>37</v>
      </c>
      <c r="R168" s="13">
        <f>AVERAGE(H165:H168)</f>
        <v>0.25</v>
      </c>
      <c r="S168" s="13">
        <f>AVERAGE(I165:I168)</f>
        <v>0.23750000000000002</v>
      </c>
      <c r="T168" s="13">
        <f t="shared" ref="T168:V168" si="112">AVERAGE(J165:J168)</f>
        <v>0.26249999999999996</v>
      </c>
      <c r="U168" s="13">
        <f t="shared" si="112"/>
        <v>0.27</v>
      </c>
      <c r="V168" s="13">
        <f t="shared" si="112"/>
        <v>0.20500000000000002</v>
      </c>
      <c r="X168" s="9">
        <f t="shared" si="90"/>
        <v>0</v>
      </c>
      <c r="AA168" s="13">
        <v>0.25</v>
      </c>
      <c r="AB168" s="13">
        <v>0.23750000000000002</v>
      </c>
      <c r="AC168" s="13">
        <v>0.26249999999999996</v>
      </c>
      <c r="AD168" s="13">
        <v>0.27</v>
      </c>
      <c r="AE168" s="13">
        <v>0.20500000000000002</v>
      </c>
      <c r="AG168" s="97">
        <f t="shared" si="81"/>
        <v>-0.1875</v>
      </c>
      <c r="AH168" s="97">
        <f t="shared" si="82"/>
        <v>-8.7500000000000022E-2</v>
      </c>
      <c r="AI168" s="9" t="str">
        <f t="shared" si="91"/>
        <v>same</v>
      </c>
      <c r="AK168" s="97">
        <f t="shared" si="83"/>
        <v>-0.21249999999999997</v>
      </c>
      <c r="AL168" s="97">
        <f t="shared" si="92"/>
        <v>-0.11249999999999996</v>
      </c>
      <c r="AM168" s="9" t="str">
        <f t="shared" si="93"/>
        <v>same</v>
      </c>
      <c r="AP168" s="13"/>
      <c r="AS168" s="97">
        <f t="shared" si="94"/>
        <v>-0.08</v>
      </c>
      <c r="AT168" s="97">
        <f t="shared" si="95"/>
        <v>-9.9999999999999992E-2</v>
      </c>
      <c r="AU168" s="9" t="str">
        <f t="shared" si="96"/>
        <v>same</v>
      </c>
      <c r="AW168" s="97">
        <f t="shared" si="97"/>
        <v>-9.9999999999999992E-2</v>
      </c>
      <c r="AX168" s="9" t="str">
        <f t="shared" si="89"/>
        <v>same</v>
      </c>
      <c r="AZ168" s="9">
        <f t="shared" si="98"/>
        <v>0</v>
      </c>
      <c r="BA168" s="9" t="str">
        <f t="shared" si="99"/>
        <v>less</v>
      </c>
      <c r="BB168" s="14" t="str">
        <f t="shared" si="100"/>
        <v>less</v>
      </c>
      <c r="BC168" s="14" t="str">
        <f t="shared" si="101"/>
        <v/>
      </c>
    </row>
    <row r="169" spans="1:55" x14ac:dyDescent="0.25">
      <c r="A169" s="1">
        <v>66</v>
      </c>
      <c r="B169" s="3" t="s">
        <v>12</v>
      </c>
      <c r="C169" s="3">
        <v>27</v>
      </c>
      <c r="D169" s="4">
        <v>41731</v>
      </c>
      <c r="E169" s="3">
        <v>1</v>
      </c>
      <c r="F169" s="4">
        <v>41771</v>
      </c>
      <c r="G169" s="4">
        <v>41796</v>
      </c>
      <c r="H169" s="5">
        <v>0.01</v>
      </c>
      <c r="I169" s="5">
        <v>0.03</v>
      </c>
      <c r="J169" s="5">
        <v>0.01</v>
      </c>
      <c r="K169" s="5">
        <v>0.01</v>
      </c>
      <c r="L169" s="3">
        <v>0.03</v>
      </c>
      <c r="M169" s="3" t="s">
        <v>13</v>
      </c>
      <c r="N169" s="3">
        <v>1</v>
      </c>
      <c r="P169" s="1" t="str">
        <f t="shared" si="87"/>
        <v/>
      </c>
      <c r="R169" s="5"/>
      <c r="S169" s="5"/>
      <c r="T169" s="5"/>
      <c r="U169" s="5"/>
      <c r="V169" s="5"/>
      <c r="X169" s="1" t="str">
        <f t="shared" si="90"/>
        <v/>
      </c>
      <c r="AA169" s="5">
        <v>7.7499999999999999E-2</v>
      </c>
      <c r="AB169" s="5">
        <v>0.13250000000000001</v>
      </c>
      <c r="AC169" s="5">
        <v>4.0000000000000008E-2</v>
      </c>
      <c r="AD169" s="5">
        <v>3.0000000000000002E-2</v>
      </c>
      <c r="AE169" s="5">
        <v>0.05</v>
      </c>
      <c r="AG169" s="95">
        <f t="shared" si="81"/>
        <v>-0.12250000000000001</v>
      </c>
      <c r="AH169" s="95">
        <f t="shared" si="82"/>
        <v>-0.10250000000000001</v>
      </c>
      <c r="AI169" s="1" t="str">
        <f t="shared" si="91"/>
        <v>same</v>
      </c>
      <c r="AK169" s="95">
        <f t="shared" si="83"/>
        <v>-3.0000000000000006E-2</v>
      </c>
      <c r="AL169" s="95">
        <f t="shared" si="92"/>
        <v>-3.0000000000000006E-2</v>
      </c>
      <c r="AM169" s="1" t="str">
        <f t="shared" si="93"/>
        <v>same</v>
      </c>
      <c r="AP169" s="5">
        <f>MAX(I169:I172)-MIN(I169:I172)</f>
        <v>0.22</v>
      </c>
      <c r="AS169" s="95">
        <f t="shared" si="94"/>
        <v>0</v>
      </c>
      <c r="AT169" s="95">
        <f t="shared" si="95"/>
        <v>-1.9999999999999997E-2</v>
      </c>
      <c r="AU169" s="1" t="str">
        <f t="shared" si="96"/>
        <v>n/a</v>
      </c>
      <c r="AW169" s="95">
        <f t="shared" si="97"/>
        <v>0</v>
      </c>
      <c r="AX169" s="1" t="str">
        <f t="shared" si="89"/>
        <v>n/a</v>
      </c>
      <c r="AZ169" s="1">
        <f t="shared" si="98"/>
        <v>0</v>
      </c>
      <c r="BA169" s="1" t="str">
        <f t="shared" si="99"/>
        <v>n/a</v>
      </c>
      <c r="BB169" s="2" t="str">
        <f t="shared" si="100"/>
        <v/>
      </c>
      <c r="BC169" s="2" t="str">
        <f t="shared" si="101"/>
        <v/>
      </c>
    </row>
    <row r="170" spans="1:55" x14ac:dyDescent="0.25">
      <c r="B170" s="3" t="s">
        <v>14</v>
      </c>
      <c r="C170" s="3">
        <v>27</v>
      </c>
      <c r="D170" s="4">
        <v>41731</v>
      </c>
      <c r="E170" s="3">
        <v>1</v>
      </c>
      <c r="F170" s="4">
        <v>41771</v>
      </c>
      <c r="G170" s="4">
        <v>41799</v>
      </c>
      <c r="H170" s="5">
        <v>0.2</v>
      </c>
      <c r="I170" s="5">
        <v>0.15</v>
      </c>
      <c r="J170" s="5">
        <v>0.05</v>
      </c>
      <c r="K170" s="5">
        <v>0.05</v>
      </c>
      <c r="L170" s="3">
        <v>0.05</v>
      </c>
      <c r="M170" s="3" t="s">
        <v>13</v>
      </c>
      <c r="N170" s="3">
        <v>1</v>
      </c>
      <c r="P170" s="1" t="str">
        <f t="shared" si="87"/>
        <v/>
      </c>
      <c r="R170" s="5"/>
      <c r="S170" s="5"/>
      <c r="T170" s="5"/>
      <c r="U170" s="5"/>
      <c r="V170" s="5"/>
      <c r="X170" s="1" t="str">
        <f t="shared" si="90"/>
        <v/>
      </c>
      <c r="AA170" s="5">
        <v>7.7499999999999999E-2</v>
      </c>
      <c r="AB170" s="5">
        <v>0.13250000000000001</v>
      </c>
      <c r="AC170" s="5">
        <v>4.0000000000000008E-2</v>
      </c>
      <c r="AD170" s="5">
        <v>3.0000000000000002E-2</v>
      </c>
      <c r="AE170" s="5">
        <v>0.05</v>
      </c>
      <c r="AG170" s="95">
        <f t="shared" si="81"/>
        <v>6.7500000000000004E-2</v>
      </c>
      <c r="AH170" s="95">
        <f t="shared" si="82"/>
        <v>1.7499999999999988E-2</v>
      </c>
      <c r="AI170" s="1" t="str">
        <f t="shared" si="91"/>
        <v>same</v>
      </c>
      <c r="AK170" s="95">
        <f t="shared" si="83"/>
        <v>0.16</v>
      </c>
      <c r="AL170" s="95">
        <f t="shared" si="92"/>
        <v>9.999999999999995E-3</v>
      </c>
      <c r="AM170" s="1" t="str">
        <f t="shared" si="93"/>
        <v>same</v>
      </c>
      <c r="AP170" s="5"/>
      <c r="AS170" s="95">
        <f t="shared" si="94"/>
        <v>0.15000000000000002</v>
      </c>
      <c r="AT170" s="95">
        <f t="shared" si="95"/>
        <v>5.0000000000000017E-2</v>
      </c>
      <c r="AU170" s="1" t="str">
        <f t="shared" si="96"/>
        <v>same</v>
      </c>
      <c r="AW170" s="95">
        <f t="shared" si="97"/>
        <v>0.15000000000000002</v>
      </c>
      <c r="AX170" s="1" t="str">
        <f t="shared" si="89"/>
        <v>same</v>
      </c>
      <c r="AZ170" s="1">
        <f t="shared" si="98"/>
        <v>0</v>
      </c>
      <c r="BA170" s="1" t="str">
        <f t="shared" si="99"/>
        <v>more</v>
      </c>
      <c r="BB170" s="2" t="str">
        <f t="shared" si="100"/>
        <v>more</v>
      </c>
      <c r="BC170" s="2" t="str">
        <f t="shared" si="101"/>
        <v/>
      </c>
    </row>
    <row r="171" spans="1:55" x14ac:dyDescent="0.25">
      <c r="B171" s="3" t="s">
        <v>26</v>
      </c>
      <c r="C171" s="3">
        <v>27</v>
      </c>
      <c r="D171" s="4">
        <v>41731</v>
      </c>
      <c r="E171" s="3">
        <v>1</v>
      </c>
      <c r="F171" s="4">
        <v>41771</v>
      </c>
      <c r="G171" s="4">
        <v>41802</v>
      </c>
      <c r="H171" s="5">
        <v>0.05</v>
      </c>
      <c r="I171" s="5">
        <v>0.25</v>
      </c>
      <c r="J171" s="5">
        <v>0.05</v>
      </c>
      <c r="K171" s="5">
        <v>0.01</v>
      </c>
      <c r="L171" s="3">
        <v>0.05</v>
      </c>
      <c r="M171" s="3" t="s">
        <v>13</v>
      </c>
      <c r="N171" s="3">
        <v>1</v>
      </c>
      <c r="P171" s="1" t="str">
        <f t="shared" si="87"/>
        <v/>
      </c>
      <c r="R171" s="5"/>
      <c r="S171" s="5"/>
      <c r="T171" s="5"/>
      <c r="U171" s="5"/>
      <c r="V171" s="5"/>
      <c r="X171" s="1" t="str">
        <f t="shared" si="90"/>
        <v/>
      </c>
      <c r="AA171" s="5">
        <v>7.7499999999999999E-2</v>
      </c>
      <c r="AB171" s="5">
        <v>0.13250000000000001</v>
      </c>
      <c r="AC171" s="5">
        <v>4.0000000000000008E-2</v>
      </c>
      <c r="AD171" s="5">
        <v>3.0000000000000002E-2</v>
      </c>
      <c r="AE171" s="5">
        <v>0.05</v>
      </c>
      <c r="AG171" s="95">
        <f t="shared" si="81"/>
        <v>-8.2500000000000004E-2</v>
      </c>
      <c r="AH171" s="95">
        <f t="shared" si="82"/>
        <v>0.11749999999999999</v>
      </c>
      <c r="AI171" s="1" t="str">
        <f t="shared" si="91"/>
        <v>different</v>
      </c>
      <c r="AK171" s="95">
        <f t="shared" si="83"/>
        <v>9.999999999999995E-3</v>
      </c>
      <c r="AL171" s="95">
        <f t="shared" si="92"/>
        <v>9.999999999999995E-3</v>
      </c>
      <c r="AM171" s="1" t="str">
        <f t="shared" si="93"/>
        <v>same</v>
      </c>
      <c r="AP171" s="5"/>
      <c r="AS171" s="95">
        <f t="shared" si="94"/>
        <v>0.04</v>
      </c>
      <c r="AT171" s="95">
        <f t="shared" si="95"/>
        <v>-0.2</v>
      </c>
      <c r="AU171" s="1" t="str">
        <f t="shared" si="96"/>
        <v>different</v>
      </c>
      <c r="AW171" s="95">
        <f t="shared" si="97"/>
        <v>0</v>
      </c>
      <c r="AX171" s="1" t="str">
        <f t="shared" si="89"/>
        <v>n/a</v>
      </c>
      <c r="AZ171" s="1">
        <f t="shared" si="98"/>
        <v>0</v>
      </c>
      <c r="BA171" s="1" t="str">
        <f t="shared" si="99"/>
        <v>more</v>
      </c>
      <c r="BB171" s="2" t="str">
        <f t="shared" si="100"/>
        <v/>
      </c>
      <c r="BC171" s="2" t="str">
        <f t="shared" si="101"/>
        <v>more</v>
      </c>
    </row>
    <row r="172" spans="1:55" s="14" customFormat="1" ht="15.75" thickBot="1" x14ac:dyDescent="0.3">
      <c r="A172" s="9"/>
      <c r="B172" s="10" t="s">
        <v>28</v>
      </c>
      <c r="C172" s="10">
        <v>27</v>
      </c>
      <c r="D172" s="12">
        <v>41731</v>
      </c>
      <c r="E172" s="10">
        <v>1</v>
      </c>
      <c r="F172" s="12">
        <v>41771</v>
      </c>
      <c r="G172" s="12">
        <v>41789</v>
      </c>
      <c r="H172" s="13">
        <v>0.05</v>
      </c>
      <c r="I172" s="13">
        <v>0.1</v>
      </c>
      <c r="J172" s="13">
        <v>0.05</v>
      </c>
      <c r="K172" s="13">
        <v>0.05</v>
      </c>
      <c r="L172" s="10">
        <v>7.0000000000000007E-2</v>
      </c>
      <c r="M172" s="10" t="s">
        <v>13</v>
      </c>
      <c r="N172" s="10">
        <v>1</v>
      </c>
      <c r="P172" s="9">
        <f t="shared" si="87"/>
        <v>40</v>
      </c>
      <c r="R172" s="13">
        <f>AVERAGE(H169:H172)</f>
        <v>7.7499999999999999E-2</v>
      </c>
      <c r="S172" s="13">
        <f>AVERAGE(I169:I172)</f>
        <v>0.13250000000000001</v>
      </c>
      <c r="T172" s="13">
        <f t="shared" ref="T172:V172" si="113">AVERAGE(J169:J172)</f>
        <v>4.0000000000000008E-2</v>
      </c>
      <c r="U172" s="13">
        <f t="shared" si="113"/>
        <v>3.0000000000000002E-2</v>
      </c>
      <c r="V172" s="13">
        <f t="shared" si="113"/>
        <v>0.05</v>
      </c>
      <c r="X172" s="9">
        <f t="shared" si="90"/>
        <v>0</v>
      </c>
      <c r="AA172" s="13">
        <v>7.7499999999999999E-2</v>
      </c>
      <c r="AB172" s="13">
        <v>0.13250000000000001</v>
      </c>
      <c r="AC172" s="13">
        <v>4.0000000000000008E-2</v>
      </c>
      <c r="AD172" s="13">
        <v>3.0000000000000002E-2</v>
      </c>
      <c r="AE172" s="13">
        <v>0.05</v>
      </c>
      <c r="AG172" s="97">
        <f t="shared" si="81"/>
        <v>-8.2500000000000004E-2</v>
      </c>
      <c r="AH172" s="97">
        <f t="shared" si="82"/>
        <v>-3.2500000000000001E-2</v>
      </c>
      <c r="AI172" s="9" t="str">
        <f t="shared" si="91"/>
        <v>same</v>
      </c>
      <c r="AK172" s="97">
        <f t="shared" si="83"/>
        <v>9.999999999999995E-3</v>
      </c>
      <c r="AL172" s="97">
        <f t="shared" si="92"/>
        <v>9.999999999999995E-3</v>
      </c>
      <c r="AM172" s="9" t="str">
        <f t="shared" si="93"/>
        <v>same</v>
      </c>
      <c r="AP172" s="13"/>
      <c r="AS172" s="97">
        <f t="shared" si="94"/>
        <v>0</v>
      </c>
      <c r="AT172" s="97">
        <f t="shared" si="95"/>
        <v>-0.05</v>
      </c>
      <c r="AU172" s="9" t="str">
        <f t="shared" si="96"/>
        <v>n/a</v>
      </c>
      <c r="AW172" s="97">
        <f t="shared" si="97"/>
        <v>0</v>
      </c>
      <c r="AX172" s="9" t="str">
        <f t="shared" si="89"/>
        <v>n/a</v>
      </c>
      <c r="AZ172" s="9">
        <f t="shared" si="98"/>
        <v>0</v>
      </c>
      <c r="BA172" s="9" t="str">
        <f t="shared" si="99"/>
        <v>n/a</v>
      </c>
      <c r="BB172" s="14" t="str">
        <f t="shared" si="100"/>
        <v/>
      </c>
      <c r="BC172" s="14" t="str">
        <f t="shared" si="101"/>
        <v/>
      </c>
    </row>
    <row r="173" spans="1:55" x14ac:dyDescent="0.25">
      <c r="A173" s="1">
        <v>67</v>
      </c>
      <c r="B173" s="3" t="s">
        <v>12</v>
      </c>
      <c r="C173" s="3">
        <v>28</v>
      </c>
      <c r="D173" s="4">
        <v>41724</v>
      </c>
      <c r="E173" s="3">
        <v>1</v>
      </c>
      <c r="F173" s="4">
        <v>41771</v>
      </c>
      <c r="G173" s="4">
        <v>41788</v>
      </c>
      <c r="H173" s="5">
        <v>0.3</v>
      </c>
      <c r="I173" s="5">
        <v>0.6</v>
      </c>
      <c r="J173" s="5">
        <v>0.6</v>
      </c>
      <c r="K173" s="5">
        <v>0.6</v>
      </c>
      <c r="L173" s="3">
        <v>0.25</v>
      </c>
      <c r="M173" s="3" t="s">
        <v>13</v>
      </c>
      <c r="N173" s="3">
        <v>1</v>
      </c>
      <c r="P173" s="1" t="str">
        <f t="shared" si="87"/>
        <v/>
      </c>
      <c r="R173" s="5"/>
      <c r="S173" s="5"/>
      <c r="T173" s="5"/>
      <c r="U173" s="5"/>
      <c r="V173" s="5"/>
      <c r="X173" s="1" t="str">
        <f t="shared" si="90"/>
        <v/>
      </c>
      <c r="AA173" s="5">
        <v>0.15500000000000003</v>
      </c>
      <c r="AB173" s="5">
        <v>0.39500000000000002</v>
      </c>
      <c r="AC173" s="5">
        <v>0.36499999999999999</v>
      </c>
      <c r="AD173" s="5">
        <v>0.2525</v>
      </c>
      <c r="AE173" s="5">
        <v>0.25</v>
      </c>
      <c r="AG173" s="95">
        <f t="shared" si="81"/>
        <v>-9.5000000000000029E-2</v>
      </c>
      <c r="AH173" s="95">
        <f t="shared" si="82"/>
        <v>0.20499999999999996</v>
      </c>
      <c r="AI173" s="1" t="str">
        <f t="shared" si="91"/>
        <v>different</v>
      </c>
      <c r="AK173" s="95">
        <f t="shared" si="83"/>
        <v>-6.5000000000000002E-2</v>
      </c>
      <c r="AL173" s="95">
        <f t="shared" si="92"/>
        <v>0.23499999999999999</v>
      </c>
      <c r="AM173" s="1" t="str">
        <f t="shared" si="93"/>
        <v>different</v>
      </c>
      <c r="AP173" s="5">
        <f>MAX(I173:I176)-MIN(I173:I176)</f>
        <v>0.52</v>
      </c>
      <c r="AS173" s="95">
        <f t="shared" si="94"/>
        <v>-0.3</v>
      </c>
      <c r="AT173" s="95">
        <f t="shared" si="95"/>
        <v>-0.3</v>
      </c>
      <c r="AU173" s="1" t="str">
        <f t="shared" si="96"/>
        <v>same</v>
      </c>
      <c r="AW173" s="95">
        <f t="shared" si="97"/>
        <v>-0.3</v>
      </c>
      <c r="AX173" s="1" t="str">
        <f t="shared" si="89"/>
        <v>same</v>
      </c>
      <c r="AZ173" s="1">
        <f t="shared" si="98"/>
        <v>0</v>
      </c>
      <c r="BA173" s="1" t="str">
        <f t="shared" si="99"/>
        <v>less</v>
      </c>
      <c r="BB173" s="2" t="str">
        <f t="shared" si="100"/>
        <v>less</v>
      </c>
      <c r="BC173" s="2" t="str">
        <f t="shared" si="101"/>
        <v/>
      </c>
    </row>
    <row r="174" spans="1:55" x14ac:dyDescent="0.25">
      <c r="B174" s="3" t="s">
        <v>14</v>
      </c>
      <c r="C174" s="3">
        <v>28</v>
      </c>
      <c r="D174" s="4">
        <v>41724</v>
      </c>
      <c r="E174" s="3">
        <v>1</v>
      </c>
      <c r="F174" s="4">
        <v>41771</v>
      </c>
      <c r="G174" s="4">
        <v>41786</v>
      </c>
      <c r="H174" s="5">
        <v>0.1</v>
      </c>
      <c r="I174" s="5">
        <v>0.3</v>
      </c>
      <c r="J174" s="5">
        <v>0.25</v>
      </c>
      <c r="K174" s="5">
        <v>0.25</v>
      </c>
      <c r="L174" s="3">
        <v>0.25</v>
      </c>
      <c r="M174" s="3" t="s">
        <v>13</v>
      </c>
      <c r="N174" s="3">
        <v>1</v>
      </c>
      <c r="P174" s="1" t="str">
        <f t="shared" si="87"/>
        <v/>
      </c>
      <c r="R174" s="5"/>
      <c r="S174" s="5"/>
      <c r="T174" s="5"/>
      <c r="U174" s="5"/>
      <c r="V174" s="5"/>
      <c r="X174" s="1" t="str">
        <f t="shared" si="90"/>
        <v/>
      </c>
      <c r="AA174" s="5">
        <v>0.15500000000000003</v>
      </c>
      <c r="AB174" s="5">
        <v>0.39500000000000002</v>
      </c>
      <c r="AC174" s="5">
        <v>0.36499999999999999</v>
      </c>
      <c r="AD174" s="5">
        <v>0.2525</v>
      </c>
      <c r="AE174" s="5">
        <v>0.25</v>
      </c>
      <c r="AG174" s="95">
        <f t="shared" si="81"/>
        <v>-0.29500000000000004</v>
      </c>
      <c r="AH174" s="95">
        <f t="shared" si="82"/>
        <v>-9.5000000000000029E-2</v>
      </c>
      <c r="AI174" s="1" t="str">
        <f t="shared" si="91"/>
        <v>same</v>
      </c>
      <c r="AK174" s="95">
        <f t="shared" si="83"/>
        <v>-0.26500000000000001</v>
      </c>
      <c r="AL174" s="95">
        <f t="shared" si="92"/>
        <v>-0.11499999999999999</v>
      </c>
      <c r="AM174" s="1" t="str">
        <f t="shared" si="93"/>
        <v>same</v>
      </c>
      <c r="AP174" s="5"/>
      <c r="AS174" s="95">
        <f t="shared" si="94"/>
        <v>-0.15</v>
      </c>
      <c r="AT174" s="95">
        <f t="shared" si="95"/>
        <v>-0.19999999999999998</v>
      </c>
      <c r="AU174" s="1" t="str">
        <f t="shared" si="96"/>
        <v>same</v>
      </c>
      <c r="AW174" s="95">
        <f t="shared" si="97"/>
        <v>-0.15</v>
      </c>
      <c r="AX174" s="1" t="str">
        <f t="shared" si="89"/>
        <v>same</v>
      </c>
      <c r="AZ174" s="1">
        <f t="shared" si="98"/>
        <v>0</v>
      </c>
      <c r="BA174" s="1" t="str">
        <f t="shared" si="99"/>
        <v>less</v>
      </c>
      <c r="BB174" s="2" t="str">
        <f t="shared" si="100"/>
        <v>less</v>
      </c>
      <c r="BC174" s="2" t="str">
        <f t="shared" si="101"/>
        <v/>
      </c>
    </row>
    <row r="175" spans="1:55" x14ac:dyDescent="0.25">
      <c r="B175" s="3" t="s">
        <v>26</v>
      </c>
      <c r="C175" s="3">
        <v>28</v>
      </c>
      <c r="D175" s="4">
        <v>41724</v>
      </c>
      <c r="E175" s="3">
        <v>1</v>
      </c>
      <c r="F175" s="4">
        <v>41771</v>
      </c>
      <c r="G175" s="4">
        <v>41795</v>
      </c>
      <c r="H175" s="5">
        <v>0.2</v>
      </c>
      <c r="I175" s="5">
        <v>0.6</v>
      </c>
      <c r="J175" s="5">
        <v>0.6</v>
      </c>
      <c r="K175" s="5">
        <v>0.15</v>
      </c>
      <c r="L175" s="3">
        <v>0.25</v>
      </c>
      <c r="M175" s="3" t="s">
        <v>13</v>
      </c>
      <c r="N175" s="3">
        <v>1</v>
      </c>
      <c r="P175" s="1" t="str">
        <f t="shared" si="87"/>
        <v/>
      </c>
      <c r="R175" s="5"/>
      <c r="S175" s="5"/>
      <c r="T175" s="5"/>
      <c r="U175" s="5"/>
      <c r="V175" s="5"/>
      <c r="X175" s="1" t="str">
        <f t="shared" si="90"/>
        <v/>
      </c>
      <c r="AA175" s="5">
        <v>0.15500000000000003</v>
      </c>
      <c r="AB175" s="5">
        <v>0.39500000000000002</v>
      </c>
      <c r="AC175" s="5">
        <v>0.36499999999999999</v>
      </c>
      <c r="AD175" s="5">
        <v>0.2525</v>
      </c>
      <c r="AE175" s="5">
        <v>0.25</v>
      </c>
      <c r="AG175" s="95">
        <f t="shared" si="81"/>
        <v>-0.19500000000000001</v>
      </c>
      <c r="AH175" s="95">
        <f t="shared" si="82"/>
        <v>0.20499999999999996</v>
      </c>
      <c r="AI175" s="1" t="str">
        <f t="shared" si="91"/>
        <v>different</v>
      </c>
      <c r="AK175" s="95">
        <f t="shared" si="83"/>
        <v>-0.16499999999999998</v>
      </c>
      <c r="AL175" s="95">
        <f t="shared" si="92"/>
        <v>0.23499999999999999</v>
      </c>
      <c r="AM175" s="1" t="str">
        <f t="shared" si="93"/>
        <v>different</v>
      </c>
      <c r="AP175" s="5"/>
      <c r="AS175" s="95">
        <f t="shared" si="94"/>
        <v>5.0000000000000017E-2</v>
      </c>
      <c r="AT175" s="95">
        <f t="shared" si="95"/>
        <v>-0.39999999999999997</v>
      </c>
      <c r="AU175" s="1" t="str">
        <f t="shared" si="96"/>
        <v>different</v>
      </c>
      <c r="AW175" s="95">
        <f t="shared" si="97"/>
        <v>-0.39999999999999997</v>
      </c>
      <c r="AX175" s="1" t="str">
        <f t="shared" si="89"/>
        <v>different</v>
      </c>
      <c r="AZ175" s="1">
        <f t="shared" si="98"/>
        <v>0</v>
      </c>
      <c r="BA175" s="1" t="str">
        <f t="shared" si="99"/>
        <v>more</v>
      </c>
      <c r="BB175" s="2" t="str">
        <f t="shared" si="100"/>
        <v/>
      </c>
      <c r="BC175" s="2" t="str">
        <f t="shared" si="101"/>
        <v>more</v>
      </c>
    </row>
    <row r="176" spans="1:55" s="21" customFormat="1" x14ac:dyDescent="0.25">
      <c r="A176" s="16"/>
      <c r="B176" s="17" t="s">
        <v>28</v>
      </c>
      <c r="C176" s="17">
        <v>28</v>
      </c>
      <c r="D176" s="19">
        <v>41724</v>
      </c>
      <c r="E176" s="17">
        <v>1</v>
      </c>
      <c r="F176" s="19">
        <v>41771</v>
      </c>
      <c r="G176" s="19">
        <v>41795</v>
      </c>
      <c r="H176" s="20">
        <v>0.02</v>
      </c>
      <c r="I176" s="20">
        <v>0.08</v>
      </c>
      <c r="J176" s="20">
        <v>0.01</v>
      </c>
      <c r="K176" s="20">
        <v>0.01</v>
      </c>
      <c r="L176" s="17">
        <v>0.25</v>
      </c>
      <c r="M176" s="17" t="s">
        <v>13</v>
      </c>
      <c r="N176" s="17">
        <v>1</v>
      </c>
      <c r="P176" s="16">
        <f t="shared" si="87"/>
        <v>47</v>
      </c>
      <c r="R176" s="20">
        <f>AVERAGE(H173:H176)</f>
        <v>0.15500000000000003</v>
      </c>
      <c r="S176" s="20">
        <f>AVERAGE(I173:I176)</f>
        <v>0.39500000000000002</v>
      </c>
      <c r="T176" s="20">
        <f t="shared" ref="T176:V176" si="114">AVERAGE(J173:J176)</f>
        <v>0.36499999999999999</v>
      </c>
      <c r="U176" s="20">
        <f t="shared" si="114"/>
        <v>0.2525</v>
      </c>
      <c r="V176" s="20">
        <f t="shared" si="114"/>
        <v>0.25</v>
      </c>
      <c r="X176" s="16">
        <f t="shared" si="90"/>
        <v>0</v>
      </c>
      <c r="AA176" s="20">
        <v>0.15500000000000003</v>
      </c>
      <c r="AB176" s="20">
        <v>0.39500000000000002</v>
      </c>
      <c r="AC176" s="20">
        <v>0.36499999999999999</v>
      </c>
      <c r="AD176" s="20">
        <v>0.2525</v>
      </c>
      <c r="AE176" s="20">
        <v>0.25</v>
      </c>
      <c r="AG176" s="96">
        <f t="shared" si="81"/>
        <v>-0.375</v>
      </c>
      <c r="AH176" s="96">
        <f t="shared" si="82"/>
        <v>-0.315</v>
      </c>
      <c r="AI176" s="16" t="str">
        <f t="shared" si="91"/>
        <v>same</v>
      </c>
      <c r="AK176" s="96">
        <f t="shared" si="83"/>
        <v>-0.34499999999999997</v>
      </c>
      <c r="AL176" s="96">
        <f t="shared" si="92"/>
        <v>-0.35499999999999998</v>
      </c>
      <c r="AM176" s="16" t="str">
        <f t="shared" si="93"/>
        <v>same</v>
      </c>
      <c r="AP176" s="20"/>
      <c r="AS176" s="96">
        <f t="shared" si="94"/>
        <v>0.01</v>
      </c>
      <c r="AT176" s="96">
        <f t="shared" si="95"/>
        <v>-0.06</v>
      </c>
      <c r="AU176" s="16" t="str">
        <f t="shared" si="96"/>
        <v>different</v>
      </c>
      <c r="AW176" s="96">
        <f t="shared" si="97"/>
        <v>0.01</v>
      </c>
      <c r="AX176" s="16" t="str">
        <f t="shared" si="89"/>
        <v>same</v>
      </c>
      <c r="AZ176" s="16">
        <f t="shared" si="98"/>
        <v>0</v>
      </c>
      <c r="BA176" s="16" t="str">
        <f t="shared" si="99"/>
        <v>more</v>
      </c>
      <c r="BB176" s="21" t="str">
        <f t="shared" si="100"/>
        <v/>
      </c>
      <c r="BC176" s="21" t="str">
        <f t="shared" si="101"/>
        <v>more</v>
      </c>
    </row>
    <row r="177" spans="1:55" x14ac:dyDescent="0.25">
      <c r="A177" s="1">
        <v>68</v>
      </c>
      <c r="B177" s="3" t="s">
        <v>12</v>
      </c>
      <c r="C177" s="3">
        <v>28</v>
      </c>
      <c r="D177" s="4">
        <v>41724</v>
      </c>
      <c r="E177" s="3">
        <v>2</v>
      </c>
      <c r="F177" s="4">
        <v>41771</v>
      </c>
      <c r="G177" s="4">
        <v>41788</v>
      </c>
      <c r="H177" s="5">
        <v>0.1</v>
      </c>
      <c r="I177" s="5">
        <v>0.3</v>
      </c>
      <c r="J177" s="5">
        <v>0.3</v>
      </c>
      <c r="K177" s="5">
        <v>0.4</v>
      </c>
      <c r="L177" s="3">
        <v>0.34</v>
      </c>
      <c r="M177" s="3" t="s">
        <v>13</v>
      </c>
      <c r="N177" s="3">
        <v>1</v>
      </c>
      <c r="P177" s="1" t="str">
        <f t="shared" si="87"/>
        <v/>
      </c>
      <c r="R177" s="5"/>
      <c r="S177" s="5"/>
      <c r="T177" s="5"/>
      <c r="U177" s="5"/>
      <c r="V177" s="5"/>
      <c r="X177" s="1" t="str">
        <f t="shared" si="90"/>
        <v/>
      </c>
      <c r="AA177" s="5">
        <v>0.25750000000000001</v>
      </c>
      <c r="AB177" s="5">
        <v>0.33500000000000002</v>
      </c>
      <c r="AC177" s="5">
        <v>0.29249999999999998</v>
      </c>
      <c r="AD177" s="5">
        <v>0.1925</v>
      </c>
      <c r="AE177" s="5">
        <v>0.35500000000000004</v>
      </c>
      <c r="AG177" s="95">
        <f t="shared" si="81"/>
        <v>-0.23500000000000001</v>
      </c>
      <c r="AH177" s="95">
        <f t="shared" si="82"/>
        <v>-3.5000000000000031E-2</v>
      </c>
      <c r="AI177" s="1" t="str">
        <f t="shared" si="91"/>
        <v>same</v>
      </c>
      <c r="AK177" s="95">
        <f t="shared" si="83"/>
        <v>-0.19249999999999998</v>
      </c>
      <c r="AL177" s="95">
        <f t="shared" si="92"/>
        <v>7.5000000000000067E-3</v>
      </c>
      <c r="AM177" s="1" t="str">
        <f t="shared" si="93"/>
        <v>different</v>
      </c>
      <c r="AP177" s="5">
        <f>MAX(I177:I180)-MIN(I177:I180)</f>
        <v>0.66</v>
      </c>
      <c r="AS177" s="95">
        <f t="shared" si="94"/>
        <v>-0.30000000000000004</v>
      </c>
      <c r="AT177" s="95">
        <f t="shared" si="95"/>
        <v>-0.19999999999999998</v>
      </c>
      <c r="AU177" s="1" t="str">
        <f t="shared" si="96"/>
        <v>same</v>
      </c>
      <c r="AW177" s="95">
        <f t="shared" si="97"/>
        <v>-0.19999999999999998</v>
      </c>
      <c r="AX177" s="1" t="str">
        <f t="shared" si="89"/>
        <v>same</v>
      </c>
      <c r="AZ177" s="1">
        <f t="shared" si="98"/>
        <v>0</v>
      </c>
      <c r="BA177" s="1" t="str">
        <f t="shared" si="99"/>
        <v>less</v>
      </c>
      <c r="BB177" s="2" t="str">
        <f t="shared" si="100"/>
        <v>less</v>
      </c>
      <c r="BC177" s="2" t="str">
        <f t="shared" si="101"/>
        <v/>
      </c>
    </row>
    <row r="178" spans="1:55" x14ac:dyDescent="0.25">
      <c r="B178" s="3" t="s">
        <v>14</v>
      </c>
      <c r="C178" s="3">
        <v>28</v>
      </c>
      <c r="D178" s="4">
        <v>41724</v>
      </c>
      <c r="E178" s="3">
        <v>2</v>
      </c>
      <c r="F178" s="4">
        <v>41771</v>
      </c>
      <c r="G178" s="4">
        <v>41786</v>
      </c>
      <c r="H178" s="5">
        <v>0.3</v>
      </c>
      <c r="I178" s="5">
        <v>0.2</v>
      </c>
      <c r="J178" s="5">
        <v>0.1</v>
      </c>
      <c r="K178" s="5">
        <v>0.1</v>
      </c>
      <c r="L178" s="3">
        <v>0.44</v>
      </c>
      <c r="M178" s="3" t="s">
        <v>13</v>
      </c>
      <c r="N178" s="3">
        <v>1</v>
      </c>
      <c r="P178" s="1" t="str">
        <f t="shared" si="87"/>
        <v/>
      </c>
      <c r="R178" s="5"/>
      <c r="S178" s="5"/>
      <c r="T178" s="5"/>
      <c r="U178" s="5"/>
      <c r="V178" s="5"/>
      <c r="X178" s="1" t="str">
        <f t="shared" si="90"/>
        <v/>
      </c>
      <c r="AA178" s="5">
        <v>0.25750000000000001</v>
      </c>
      <c r="AB178" s="5">
        <v>0.33500000000000002</v>
      </c>
      <c r="AC178" s="5">
        <v>0.29249999999999998</v>
      </c>
      <c r="AD178" s="5">
        <v>0.1925</v>
      </c>
      <c r="AE178" s="5">
        <v>0.35500000000000004</v>
      </c>
      <c r="AG178" s="95">
        <f t="shared" si="81"/>
        <v>-3.5000000000000031E-2</v>
      </c>
      <c r="AH178" s="95">
        <f t="shared" si="82"/>
        <v>-0.13500000000000001</v>
      </c>
      <c r="AI178" s="1" t="str">
        <f t="shared" si="91"/>
        <v>same</v>
      </c>
      <c r="AK178" s="95">
        <f t="shared" si="83"/>
        <v>7.5000000000000067E-3</v>
      </c>
      <c r="AL178" s="95">
        <f t="shared" si="92"/>
        <v>-0.19249999999999998</v>
      </c>
      <c r="AM178" s="1" t="str">
        <f t="shared" si="93"/>
        <v>different</v>
      </c>
      <c r="AP178" s="5"/>
      <c r="AS178" s="95">
        <f t="shared" si="94"/>
        <v>0.19999999999999998</v>
      </c>
      <c r="AT178" s="95">
        <f t="shared" si="95"/>
        <v>9.9999999999999978E-2</v>
      </c>
      <c r="AU178" s="1" t="str">
        <f t="shared" si="96"/>
        <v>same</v>
      </c>
      <c r="AW178" s="95">
        <f t="shared" si="97"/>
        <v>0.19999999999999998</v>
      </c>
      <c r="AX178" s="1" t="str">
        <f t="shared" si="89"/>
        <v>same</v>
      </c>
      <c r="AZ178" s="1">
        <f t="shared" si="98"/>
        <v>0</v>
      </c>
      <c r="BA178" s="1" t="str">
        <f t="shared" si="99"/>
        <v>more</v>
      </c>
      <c r="BB178" s="2" t="str">
        <f t="shared" si="100"/>
        <v>more</v>
      </c>
      <c r="BC178" s="2" t="str">
        <f t="shared" si="101"/>
        <v/>
      </c>
    </row>
    <row r="179" spans="1:55" x14ac:dyDescent="0.25">
      <c r="B179" s="3" t="s">
        <v>26</v>
      </c>
      <c r="C179" s="3">
        <v>28</v>
      </c>
      <c r="D179" s="4">
        <v>41724</v>
      </c>
      <c r="E179" s="3">
        <v>2</v>
      </c>
      <c r="F179" s="4">
        <v>41771</v>
      </c>
      <c r="G179" s="4">
        <v>41795</v>
      </c>
      <c r="H179" s="5">
        <v>0.6</v>
      </c>
      <c r="I179" s="5">
        <v>0.75</v>
      </c>
      <c r="J179" s="5">
        <v>0.75</v>
      </c>
      <c r="K179" s="5">
        <v>0.25</v>
      </c>
      <c r="L179" s="3">
        <v>0.32</v>
      </c>
      <c r="M179" s="3" t="s">
        <v>13</v>
      </c>
      <c r="N179" s="3">
        <v>1</v>
      </c>
      <c r="P179" s="1" t="str">
        <f t="shared" si="87"/>
        <v/>
      </c>
      <c r="R179" s="5"/>
      <c r="S179" s="5"/>
      <c r="T179" s="5"/>
      <c r="U179" s="5"/>
      <c r="V179" s="5"/>
      <c r="X179" s="1" t="str">
        <f t="shared" si="90"/>
        <v/>
      </c>
      <c r="AA179" s="5">
        <v>0.25750000000000001</v>
      </c>
      <c r="AB179" s="5">
        <v>0.33500000000000002</v>
      </c>
      <c r="AC179" s="5">
        <v>0.29249999999999998</v>
      </c>
      <c r="AD179" s="5">
        <v>0.1925</v>
      </c>
      <c r="AE179" s="5">
        <v>0.35500000000000004</v>
      </c>
      <c r="AG179" s="95">
        <f t="shared" si="81"/>
        <v>0.26499999999999996</v>
      </c>
      <c r="AH179" s="95">
        <f t="shared" si="82"/>
        <v>0.41499999999999998</v>
      </c>
      <c r="AI179" s="1" t="str">
        <f t="shared" si="91"/>
        <v>same</v>
      </c>
      <c r="AK179" s="95">
        <f t="shared" si="83"/>
        <v>0.3075</v>
      </c>
      <c r="AL179" s="95">
        <f t="shared" si="92"/>
        <v>0.45750000000000002</v>
      </c>
      <c r="AM179" s="1" t="str">
        <f t="shared" si="93"/>
        <v>same</v>
      </c>
      <c r="AP179" s="5"/>
      <c r="AS179" s="95">
        <f t="shared" si="94"/>
        <v>0.35</v>
      </c>
      <c r="AT179" s="95">
        <f t="shared" si="95"/>
        <v>-0.15000000000000002</v>
      </c>
      <c r="AU179" s="1" t="str">
        <f t="shared" si="96"/>
        <v>different</v>
      </c>
      <c r="AW179" s="95">
        <f t="shared" si="97"/>
        <v>-0.15000000000000002</v>
      </c>
      <c r="AX179" s="1" t="str">
        <f t="shared" si="89"/>
        <v>different</v>
      </c>
      <c r="AZ179" s="1">
        <f t="shared" si="98"/>
        <v>0</v>
      </c>
      <c r="BA179" s="1" t="str">
        <f t="shared" si="99"/>
        <v>more</v>
      </c>
      <c r="BB179" s="2" t="str">
        <f t="shared" si="100"/>
        <v/>
      </c>
      <c r="BC179" s="2" t="str">
        <f t="shared" si="101"/>
        <v>more</v>
      </c>
    </row>
    <row r="180" spans="1:55" s="21" customFormat="1" x14ac:dyDescent="0.25">
      <c r="A180" s="16"/>
      <c r="B180" s="17" t="s">
        <v>28</v>
      </c>
      <c r="C180" s="17">
        <v>28</v>
      </c>
      <c r="D180" s="19">
        <v>41724</v>
      </c>
      <c r="E180" s="17">
        <v>2</v>
      </c>
      <c r="F180" s="19">
        <v>41771</v>
      </c>
      <c r="G180" s="19">
        <v>41795</v>
      </c>
      <c r="H180" s="20">
        <v>0.03</v>
      </c>
      <c r="I180" s="20">
        <v>0.09</v>
      </c>
      <c r="J180" s="20">
        <v>0.02</v>
      </c>
      <c r="K180" s="20">
        <v>0.02</v>
      </c>
      <c r="L180" s="17">
        <v>0.32</v>
      </c>
      <c r="M180" s="17" t="s">
        <v>13</v>
      </c>
      <c r="N180" s="17">
        <v>1</v>
      </c>
      <c r="P180" s="16">
        <f t="shared" si="87"/>
        <v>47</v>
      </c>
      <c r="R180" s="20">
        <f>AVERAGE(H177:H180)</f>
        <v>0.25750000000000001</v>
      </c>
      <c r="S180" s="20">
        <f>AVERAGE(I177:I180)</f>
        <v>0.33500000000000002</v>
      </c>
      <c r="T180" s="20">
        <f t="shared" ref="T180:V180" si="115">AVERAGE(J177:J180)</f>
        <v>0.29249999999999998</v>
      </c>
      <c r="U180" s="20">
        <f t="shared" si="115"/>
        <v>0.1925</v>
      </c>
      <c r="V180" s="20">
        <f t="shared" si="115"/>
        <v>0.35500000000000004</v>
      </c>
      <c r="X180" s="16">
        <f t="shared" si="90"/>
        <v>0</v>
      </c>
      <c r="AA180" s="20">
        <v>0.25750000000000001</v>
      </c>
      <c r="AB180" s="20">
        <v>0.33500000000000002</v>
      </c>
      <c r="AC180" s="20">
        <v>0.29249999999999998</v>
      </c>
      <c r="AD180" s="20">
        <v>0.1925</v>
      </c>
      <c r="AE180" s="20">
        <v>0.35500000000000004</v>
      </c>
      <c r="AG180" s="96">
        <f t="shared" si="81"/>
        <v>-0.30500000000000005</v>
      </c>
      <c r="AH180" s="96">
        <f t="shared" si="82"/>
        <v>-0.24500000000000002</v>
      </c>
      <c r="AI180" s="16" t="str">
        <f t="shared" si="91"/>
        <v>same</v>
      </c>
      <c r="AK180" s="96">
        <f t="shared" si="83"/>
        <v>-0.26249999999999996</v>
      </c>
      <c r="AL180" s="96">
        <f t="shared" si="92"/>
        <v>-0.27249999999999996</v>
      </c>
      <c r="AM180" s="16" t="str">
        <f t="shared" si="93"/>
        <v>same</v>
      </c>
      <c r="AP180" s="20"/>
      <c r="AS180" s="96">
        <f t="shared" si="94"/>
        <v>9.9999999999999985E-3</v>
      </c>
      <c r="AT180" s="96">
        <f t="shared" si="95"/>
        <v>-0.06</v>
      </c>
      <c r="AU180" s="16" t="str">
        <f t="shared" si="96"/>
        <v>different</v>
      </c>
      <c r="AW180" s="96">
        <f t="shared" si="97"/>
        <v>9.9999999999999985E-3</v>
      </c>
      <c r="AX180" s="16" t="str">
        <f t="shared" si="89"/>
        <v>same</v>
      </c>
      <c r="AZ180" s="16">
        <f t="shared" si="98"/>
        <v>0</v>
      </c>
      <c r="BA180" s="16" t="str">
        <f t="shared" si="99"/>
        <v>more</v>
      </c>
      <c r="BB180" s="21" t="str">
        <f t="shared" si="100"/>
        <v/>
      </c>
      <c r="BC180" s="21" t="str">
        <f t="shared" si="101"/>
        <v>more</v>
      </c>
    </row>
    <row r="181" spans="1:55" x14ac:dyDescent="0.25">
      <c r="A181" s="1">
        <v>69</v>
      </c>
      <c r="B181" s="3" t="s">
        <v>12</v>
      </c>
      <c r="C181" s="3">
        <v>28</v>
      </c>
      <c r="D181" s="4">
        <v>41724</v>
      </c>
      <c r="E181" s="3">
        <v>3</v>
      </c>
      <c r="F181" s="4">
        <v>41771</v>
      </c>
      <c r="G181" s="4">
        <v>41788</v>
      </c>
      <c r="H181" s="5">
        <v>0.1</v>
      </c>
      <c r="I181" s="5">
        <v>0.3</v>
      </c>
      <c r="J181" s="5">
        <v>0.3</v>
      </c>
      <c r="K181" s="5">
        <v>0.4</v>
      </c>
      <c r="L181" s="3">
        <v>0.21</v>
      </c>
      <c r="M181" s="3" t="s">
        <v>13</v>
      </c>
      <c r="N181" s="3">
        <v>1</v>
      </c>
      <c r="P181" s="1" t="str">
        <f t="shared" si="87"/>
        <v/>
      </c>
      <c r="R181" s="5"/>
      <c r="S181" s="5"/>
      <c r="T181" s="5"/>
      <c r="U181" s="5"/>
      <c r="V181" s="5"/>
      <c r="X181" s="1" t="str">
        <f t="shared" si="90"/>
        <v/>
      </c>
      <c r="AA181" s="5">
        <v>0.255</v>
      </c>
      <c r="AB181" s="5">
        <v>0.2525</v>
      </c>
      <c r="AC181" s="5">
        <v>0.21750000000000003</v>
      </c>
      <c r="AD181" s="5">
        <v>0.20500000000000002</v>
      </c>
      <c r="AE181" s="5">
        <v>0.23250000000000001</v>
      </c>
      <c r="AG181" s="95">
        <f t="shared" si="81"/>
        <v>-0.1525</v>
      </c>
      <c r="AH181" s="95">
        <f t="shared" si="82"/>
        <v>4.7499999999999987E-2</v>
      </c>
      <c r="AI181" s="1" t="str">
        <f t="shared" si="91"/>
        <v>different</v>
      </c>
      <c r="AK181" s="95">
        <f t="shared" si="83"/>
        <v>-0.11750000000000002</v>
      </c>
      <c r="AL181" s="95">
        <f t="shared" si="92"/>
        <v>8.2499999999999962E-2</v>
      </c>
      <c r="AM181" s="1" t="str">
        <f t="shared" si="93"/>
        <v>different</v>
      </c>
      <c r="AP181" s="5">
        <f>MAX(I181:I184)-MIN(I181:I184)</f>
        <v>0.19</v>
      </c>
      <c r="AS181" s="95">
        <f t="shared" si="94"/>
        <v>-0.30000000000000004</v>
      </c>
      <c r="AT181" s="95">
        <f t="shared" si="95"/>
        <v>-0.19999999999999998</v>
      </c>
      <c r="AU181" s="1" t="str">
        <f t="shared" si="96"/>
        <v>same</v>
      </c>
      <c r="AW181" s="95">
        <f t="shared" si="97"/>
        <v>-0.19999999999999998</v>
      </c>
      <c r="AX181" s="1" t="str">
        <f t="shared" si="89"/>
        <v>same</v>
      </c>
      <c r="AZ181" s="1">
        <f t="shared" si="98"/>
        <v>0</v>
      </c>
      <c r="BA181" s="1" t="str">
        <f t="shared" si="99"/>
        <v>less</v>
      </c>
      <c r="BB181" s="2" t="str">
        <f t="shared" si="100"/>
        <v>less</v>
      </c>
      <c r="BC181" s="2" t="str">
        <f t="shared" si="101"/>
        <v/>
      </c>
    </row>
    <row r="182" spans="1:55" x14ac:dyDescent="0.25">
      <c r="B182" s="3" t="s">
        <v>14</v>
      </c>
      <c r="C182" s="3">
        <v>28</v>
      </c>
      <c r="D182" s="4">
        <v>41724</v>
      </c>
      <c r="E182" s="3">
        <v>3</v>
      </c>
      <c r="F182" s="4">
        <v>41771</v>
      </c>
      <c r="G182" s="4">
        <v>41786</v>
      </c>
      <c r="H182" s="5">
        <v>0.4</v>
      </c>
      <c r="I182" s="5">
        <v>0.3</v>
      </c>
      <c r="J182" s="5">
        <v>0.25</v>
      </c>
      <c r="K182" s="5">
        <v>0.2</v>
      </c>
      <c r="L182" s="3">
        <v>0.38</v>
      </c>
      <c r="M182" s="3" t="s">
        <v>13</v>
      </c>
      <c r="N182" s="3">
        <v>1</v>
      </c>
      <c r="P182" s="1" t="str">
        <f t="shared" si="87"/>
        <v/>
      </c>
      <c r="R182" s="5"/>
      <c r="S182" s="5"/>
      <c r="T182" s="5"/>
      <c r="U182" s="5"/>
      <c r="V182" s="5"/>
      <c r="X182" s="1" t="str">
        <f t="shared" si="90"/>
        <v/>
      </c>
      <c r="AA182" s="5">
        <v>0.255</v>
      </c>
      <c r="AB182" s="5">
        <v>0.2525</v>
      </c>
      <c r="AC182" s="5">
        <v>0.21750000000000003</v>
      </c>
      <c r="AD182" s="5">
        <v>0.20500000000000002</v>
      </c>
      <c r="AE182" s="5">
        <v>0.23250000000000001</v>
      </c>
      <c r="AG182" s="95">
        <f t="shared" si="81"/>
        <v>0.14750000000000002</v>
      </c>
      <c r="AH182" s="95">
        <f t="shared" si="82"/>
        <v>4.7499999999999987E-2</v>
      </c>
      <c r="AI182" s="1" t="str">
        <f t="shared" si="91"/>
        <v>same</v>
      </c>
      <c r="AK182" s="95">
        <f t="shared" si="83"/>
        <v>0.1825</v>
      </c>
      <c r="AL182" s="95">
        <f t="shared" si="92"/>
        <v>3.2499999999999973E-2</v>
      </c>
      <c r="AM182" s="1" t="str">
        <f t="shared" si="93"/>
        <v>same</v>
      </c>
      <c r="AP182" s="5"/>
      <c r="AS182" s="95">
        <f t="shared" si="94"/>
        <v>0.2</v>
      </c>
      <c r="AT182" s="95">
        <f t="shared" si="95"/>
        <v>0.10000000000000003</v>
      </c>
      <c r="AU182" s="1" t="str">
        <f t="shared" si="96"/>
        <v>same</v>
      </c>
      <c r="AW182" s="95">
        <f t="shared" si="97"/>
        <v>0.15000000000000002</v>
      </c>
      <c r="AX182" s="1" t="str">
        <f t="shared" si="89"/>
        <v>same</v>
      </c>
      <c r="AZ182" s="1">
        <f t="shared" si="98"/>
        <v>0</v>
      </c>
      <c r="BA182" s="1" t="str">
        <f t="shared" si="99"/>
        <v>more</v>
      </c>
      <c r="BB182" s="2" t="str">
        <f t="shared" si="100"/>
        <v>more</v>
      </c>
      <c r="BC182" s="2" t="str">
        <f t="shared" si="101"/>
        <v/>
      </c>
    </row>
    <row r="183" spans="1:55" x14ac:dyDescent="0.25">
      <c r="B183" s="3" t="s">
        <v>26</v>
      </c>
      <c r="C183" s="3">
        <v>28</v>
      </c>
      <c r="D183" s="4">
        <v>41724</v>
      </c>
      <c r="E183" s="3">
        <v>3</v>
      </c>
      <c r="F183" s="4">
        <v>41771</v>
      </c>
      <c r="G183" s="4">
        <v>41795</v>
      </c>
      <c r="H183" s="5">
        <v>0.5</v>
      </c>
      <c r="I183" s="5">
        <v>0.3</v>
      </c>
      <c r="J183" s="5">
        <v>0.3</v>
      </c>
      <c r="K183" s="5">
        <v>0.2</v>
      </c>
      <c r="L183" s="3">
        <v>0.17</v>
      </c>
      <c r="M183" s="3" t="s">
        <v>13</v>
      </c>
      <c r="N183" s="3">
        <v>1</v>
      </c>
      <c r="P183" s="1" t="str">
        <f t="shared" si="87"/>
        <v/>
      </c>
      <c r="R183" s="5"/>
      <c r="S183" s="5"/>
      <c r="T183" s="5"/>
      <c r="U183" s="5"/>
      <c r="V183" s="5"/>
      <c r="X183" s="1" t="str">
        <f t="shared" si="90"/>
        <v/>
      </c>
      <c r="AA183" s="5">
        <v>0.255</v>
      </c>
      <c r="AB183" s="5">
        <v>0.2525</v>
      </c>
      <c r="AC183" s="5">
        <v>0.21750000000000003</v>
      </c>
      <c r="AD183" s="5">
        <v>0.20500000000000002</v>
      </c>
      <c r="AE183" s="5">
        <v>0.23250000000000001</v>
      </c>
      <c r="AG183" s="95">
        <f t="shared" si="81"/>
        <v>0.2475</v>
      </c>
      <c r="AH183" s="95">
        <f t="shared" si="82"/>
        <v>4.7499999999999987E-2</v>
      </c>
      <c r="AI183" s="1" t="str">
        <f t="shared" si="91"/>
        <v>same</v>
      </c>
      <c r="AK183" s="95">
        <f t="shared" si="83"/>
        <v>0.28249999999999997</v>
      </c>
      <c r="AL183" s="95">
        <f t="shared" si="92"/>
        <v>8.2499999999999962E-2</v>
      </c>
      <c r="AM183" s="1" t="str">
        <f t="shared" si="93"/>
        <v>same</v>
      </c>
      <c r="AP183" s="5"/>
      <c r="AS183" s="95">
        <f t="shared" si="94"/>
        <v>0.3</v>
      </c>
      <c r="AT183" s="95">
        <f t="shared" si="95"/>
        <v>0.2</v>
      </c>
      <c r="AU183" s="1" t="str">
        <f t="shared" si="96"/>
        <v>same</v>
      </c>
      <c r="AW183" s="95">
        <f t="shared" si="97"/>
        <v>0.2</v>
      </c>
      <c r="AX183" s="1" t="str">
        <f t="shared" si="89"/>
        <v>same</v>
      </c>
      <c r="AZ183" s="1">
        <f t="shared" si="98"/>
        <v>0</v>
      </c>
      <c r="BA183" s="1" t="str">
        <f t="shared" si="99"/>
        <v>more</v>
      </c>
      <c r="BB183" s="2" t="str">
        <f t="shared" si="100"/>
        <v>more</v>
      </c>
      <c r="BC183" s="2" t="str">
        <f t="shared" si="101"/>
        <v/>
      </c>
    </row>
    <row r="184" spans="1:55" s="14" customFormat="1" ht="15.75" thickBot="1" x14ac:dyDescent="0.3">
      <c r="A184" s="9"/>
      <c r="B184" s="10" t="s">
        <v>28</v>
      </c>
      <c r="C184" s="10">
        <v>28</v>
      </c>
      <c r="D184" s="12">
        <v>41724</v>
      </c>
      <c r="E184" s="10">
        <v>3</v>
      </c>
      <c r="F184" s="12">
        <v>41771</v>
      </c>
      <c r="G184" s="12">
        <v>41795</v>
      </c>
      <c r="H184" s="13">
        <v>0.02</v>
      </c>
      <c r="I184" s="13">
        <v>0.11</v>
      </c>
      <c r="J184" s="13">
        <v>0.02</v>
      </c>
      <c r="K184" s="13">
        <v>0.02</v>
      </c>
      <c r="L184" s="10">
        <v>0.17</v>
      </c>
      <c r="M184" s="10" t="s">
        <v>13</v>
      </c>
      <c r="N184" s="10">
        <v>1</v>
      </c>
      <c r="P184" s="9">
        <f t="shared" si="87"/>
        <v>47</v>
      </c>
      <c r="R184" s="13">
        <f>AVERAGE(H181:H184)</f>
        <v>0.255</v>
      </c>
      <c r="S184" s="13">
        <f>AVERAGE(I181:I184)</f>
        <v>0.2525</v>
      </c>
      <c r="T184" s="13">
        <f t="shared" ref="T184:V184" si="116">AVERAGE(J181:J184)</f>
        <v>0.21750000000000003</v>
      </c>
      <c r="U184" s="13">
        <f t="shared" si="116"/>
        <v>0.20500000000000002</v>
      </c>
      <c r="V184" s="13">
        <f t="shared" si="116"/>
        <v>0.23250000000000001</v>
      </c>
      <c r="X184" s="9">
        <f t="shared" si="90"/>
        <v>0</v>
      </c>
      <c r="AA184" s="13">
        <v>0.255</v>
      </c>
      <c r="AB184" s="13">
        <v>0.2525</v>
      </c>
      <c r="AC184" s="13">
        <v>0.21750000000000003</v>
      </c>
      <c r="AD184" s="13">
        <v>0.20500000000000002</v>
      </c>
      <c r="AE184" s="13">
        <v>0.23250000000000001</v>
      </c>
      <c r="AG184" s="97">
        <f t="shared" ref="AG184:AG247" si="117">IF(H184="","",H184-AB184)</f>
        <v>-0.23250000000000001</v>
      </c>
      <c r="AH184" s="97">
        <f t="shared" ref="AH184:AH247" si="118">IF(I184="","",I184-AB184)</f>
        <v>-0.14250000000000002</v>
      </c>
      <c r="AI184" s="9" t="str">
        <f t="shared" si="91"/>
        <v>same</v>
      </c>
      <c r="AK184" s="97">
        <f t="shared" ref="AK184:AK247" si="119">IF(H184="","",H184-AC184)</f>
        <v>-0.19750000000000004</v>
      </c>
      <c r="AL184" s="97">
        <f t="shared" si="92"/>
        <v>-0.19750000000000004</v>
      </c>
      <c r="AM184" s="9" t="str">
        <f t="shared" si="93"/>
        <v>same</v>
      </c>
      <c r="AP184" s="13"/>
      <c r="AS184" s="97">
        <f t="shared" si="94"/>
        <v>0</v>
      </c>
      <c r="AT184" s="97">
        <f t="shared" si="95"/>
        <v>-0.09</v>
      </c>
      <c r="AU184" s="9" t="str">
        <f t="shared" si="96"/>
        <v>n/a</v>
      </c>
      <c r="AW184" s="97">
        <f t="shared" si="97"/>
        <v>0</v>
      </c>
      <c r="AX184" s="9" t="str">
        <f t="shared" si="89"/>
        <v>n/a</v>
      </c>
      <c r="AZ184" s="9">
        <f t="shared" si="98"/>
        <v>0</v>
      </c>
      <c r="BA184" s="9" t="str">
        <f t="shared" si="99"/>
        <v>n/a</v>
      </c>
      <c r="BB184" s="14" t="str">
        <f t="shared" si="100"/>
        <v/>
      </c>
      <c r="BC184" s="14" t="str">
        <f t="shared" si="101"/>
        <v/>
      </c>
    </row>
    <row r="185" spans="1:55" x14ac:dyDescent="0.25">
      <c r="A185" s="1">
        <v>70</v>
      </c>
      <c r="B185" s="3" t="s">
        <v>12</v>
      </c>
      <c r="C185" s="3">
        <v>29</v>
      </c>
      <c r="D185" s="4">
        <v>41711</v>
      </c>
      <c r="E185" s="3">
        <v>1</v>
      </c>
      <c r="F185" s="4">
        <v>41771</v>
      </c>
      <c r="G185" s="4">
        <v>41782</v>
      </c>
      <c r="H185" s="5">
        <v>0.05</v>
      </c>
      <c r="I185" s="5">
        <v>0.1</v>
      </c>
      <c r="J185" s="5">
        <v>0.1</v>
      </c>
      <c r="K185" s="5">
        <v>0.1</v>
      </c>
      <c r="L185" s="3">
        <v>0.1</v>
      </c>
      <c r="M185" s="3" t="s">
        <v>13</v>
      </c>
      <c r="N185" s="3">
        <v>1</v>
      </c>
      <c r="P185" s="1" t="str">
        <f t="shared" si="87"/>
        <v/>
      </c>
      <c r="R185" s="5"/>
      <c r="S185" s="5"/>
      <c r="T185" s="5"/>
      <c r="U185" s="5"/>
      <c r="V185" s="5"/>
      <c r="X185" s="1" t="str">
        <f t="shared" si="90"/>
        <v/>
      </c>
      <c r="AA185" s="5">
        <v>0.13</v>
      </c>
      <c r="AB185" s="5">
        <v>0.33749999999999997</v>
      </c>
      <c r="AC185" s="5">
        <v>0.18500000000000003</v>
      </c>
      <c r="AD185" s="5">
        <v>0.11</v>
      </c>
      <c r="AE185" s="5">
        <v>0.11</v>
      </c>
      <c r="AG185" s="95">
        <f t="shared" si="117"/>
        <v>-0.28749999999999998</v>
      </c>
      <c r="AH185" s="95">
        <f t="shared" si="118"/>
        <v>-0.23749999999999996</v>
      </c>
      <c r="AI185" s="1" t="str">
        <f t="shared" si="91"/>
        <v>same</v>
      </c>
      <c r="AK185" s="95">
        <f t="shared" si="119"/>
        <v>-0.13500000000000001</v>
      </c>
      <c r="AL185" s="95">
        <f t="shared" si="92"/>
        <v>-8.500000000000002E-2</v>
      </c>
      <c r="AM185" s="1" t="str">
        <f t="shared" si="93"/>
        <v>same</v>
      </c>
      <c r="AP185" s="5">
        <f>MAX(I185:I188)-MIN(I185:I188)</f>
        <v>0.64999999999999991</v>
      </c>
      <c r="AS185" s="95">
        <f t="shared" si="94"/>
        <v>-0.05</v>
      </c>
      <c r="AT185" s="95">
        <f t="shared" si="95"/>
        <v>-0.05</v>
      </c>
      <c r="AU185" s="1" t="str">
        <f t="shared" si="96"/>
        <v>same</v>
      </c>
      <c r="AW185" s="95">
        <f t="shared" si="97"/>
        <v>-0.05</v>
      </c>
      <c r="AX185" s="1" t="str">
        <f t="shared" si="89"/>
        <v>same</v>
      </c>
      <c r="AZ185" s="1">
        <f t="shared" si="98"/>
        <v>0</v>
      </c>
      <c r="BA185" s="1" t="str">
        <f t="shared" si="99"/>
        <v>less</v>
      </c>
      <c r="BB185" s="2" t="str">
        <f t="shared" si="100"/>
        <v>less</v>
      </c>
      <c r="BC185" s="2" t="str">
        <f t="shared" si="101"/>
        <v/>
      </c>
    </row>
    <row r="186" spans="1:55" x14ac:dyDescent="0.25">
      <c r="B186" s="3" t="s">
        <v>14</v>
      </c>
      <c r="C186" s="3">
        <v>29</v>
      </c>
      <c r="D186" s="4">
        <v>41711</v>
      </c>
      <c r="E186" s="3">
        <v>1</v>
      </c>
      <c r="F186" s="4">
        <v>41771</v>
      </c>
      <c r="G186" s="4">
        <v>41781</v>
      </c>
      <c r="H186" s="5">
        <v>0.2</v>
      </c>
      <c r="I186" s="5">
        <v>0.7</v>
      </c>
      <c r="J186" s="5">
        <v>0.2</v>
      </c>
      <c r="K186" s="5">
        <v>0.1</v>
      </c>
      <c r="L186" s="3">
        <v>0.1</v>
      </c>
      <c r="M186" s="3" t="s">
        <v>13</v>
      </c>
      <c r="N186" s="3">
        <v>1</v>
      </c>
      <c r="P186" s="1" t="str">
        <f t="shared" si="87"/>
        <v/>
      </c>
      <c r="R186" s="5"/>
      <c r="S186" s="5"/>
      <c r="T186" s="5"/>
      <c r="U186" s="5"/>
      <c r="V186" s="5"/>
      <c r="X186" s="1" t="str">
        <f t="shared" si="90"/>
        <v/>
      </c>
      <c r="AA186" s="5">
        <v>0.13</v>
      </c>
      <c r="AB186" s="5">
        <v>0.33749999999999997</v>
      </c>
      <c r="AC186" s="5">
        <v>0.18500000000000003</v>
      </c>
      <c r="AD186" s="5">
        <v>0.11</v>
      </c>
      <c r="AE186" s="5">
        <v>0.11</v>
      </c>
      <c r="AG186" s="95">
        <f t="shared" si="117"/>
        <v>-0.13749999999999996</v>
      </c>
      <c r="AH186" s="95">
        <f t="shared" si="118"/>
        <v>0.36249999999999999</v>
      </c>
      <c r="AI186" s="1" t="str">
        <f t="shared" si="91"/>
        <v>different</v>
      </c>
      <c r="AK186" s="95">
        <f t="shared" si="119"/>
        <v>1.4999999999999986E-2</v>
      </c>
      <c r="AL186" s="95">
        <f t="shared" si="92"/>
        <v>1.4999999999999986E-2</v>
      </c>
      <c r="AM186" s="1" t="str">
        <f t="shared" si="93"/>
        <v>same</v>
      </c>
      <c r="AP186" s="5"/>
      <c r="AS186" s="95">
        <f t="shared" si="94"/>
        <v>0.1</v>
      </c>
      <c r="AT186" s="95">
        <f t="shared" si="95"/>
        <v>-0.49999999999999994</v>
      </c>
      <c r="AU186" s="1" t="str">
        <f t="shared" si="96"/>
        <v>different</v>
      </c>
      <c r="AW186" s="95">
        <f t="shared" si="97"/>
        <v>0</v>
      </c>
      <c r="AX186" s="1" t="str">
        <f t="shared" si="89"/>
        <v>n/a</v>
      </c>
      <c r="AZ186" s="1">
        <f t="shared" si="98"/>
        <v>0</v>
      </c>
      <c r="BA186" s="1" t="str">
        <f t="shared" si="99"/>
        <v>more</v>
      </c>
      <c r="BB186" s="2" t="str">
        <f t="shared" si="100"/>
        <v/>
      </c>
      <c r="BC186" s="2" t="str">
        <f t="shared" si="101"/>
        <v>more</v>
      </c>
    </row>
    <row r="187" spans="1:55" x14ac:dyDescent="0.25">
      <c r="B187" s="3" t="s">
        <v>26</v>
      </c>
      <c r="C187" s="3">
        <v>29</v>
      </c>
      <c r="D187" s="4">
        <v>41711</v>
      </c>
      <c r="E187" s="3">
        <v>1</v>
      </c>
      <c r="F187" s="4">
        <v>41771</v>
      </c>
      <c r="G187" s="4">
        <v>41793</v>
      </c>
      <c r="H187" s="5">
        <v>0.25</v>
      </c>
      <c r="I187" s="5">
        <v>0.5</v>
      </c>
      <c r="J187" s="5">
        <v>0.4</v>
      </c>
      <c r="K187" s="5">
        <v>0.2</v>
      </c>
      <c r="L187" s="3">
        <v>0.12</v>
      </c>
      <c r="M187" s="3" t="s">
        <v>13</v>
      </c>
      <c r="N187" s="3">
        <v>1</v>
      </c>
      <c r="P187" s="1" t="str">
        <f t="shared" si="87"/>
        <v/>
      </c>
      <c r="R187" s="5"/>
      <c r="S187" s="5"/>
      <c r="T187" s="5"/>
      <c r="U187" s="5"/>
      <c r="V187" s="5"/>
      <c r="X187" s="1" t="str">
        <f t="shared" si="90"/>
        <v/>
      </c>
      <c r="AA187" s="5">
        <v>0.13</v>
      </c>
      <c r="AB187" s="5">
        <v>0.33749999999999997</v>
      </c>
      <c r="AC187" s="5">
        <v>0.18500000000000003</v>
      </c>
      <c r="AD187" s="5">
        <v>0.11</v>
      </c>
      <c r="AE187" s="5">
        <v>0.11</v>
      </c>
      <c r="AG187" s="95">
        <f t="shared" si="117"/>
        <v>-8.7499999999999967E-2</v>
      </c>
      <c r="AH187" s="95">
        <f t="shared" si="118"/>
        <v>0.16250000000000003</v>
      </c>
      <c r="AI187" s="1" t="str">
        <f t="shared" si="91"/>
        <v>different</v>
      </c>
      <c r="AK187" s="95">
        <f t="shared" si="119"/>
        <v>6.4999999999999974E-2</v>
      </c>
      <c r="AL187" s="95">
        <f t="shared" si="92"/>
        <v>0.215</v>
      </c>
      <c r="AM187" s="1" t="str">
        <f t="shared" si="93"/>
        <v>same</v>
      </c>
      <c r="AP187" s="5"/>
      <c r="AS187" s="95">
        <f t="shared" si="94"/>
        <v>4.9999999999999989E-2</v>
      </c>
      <c r="AT187" s="95">
        <f t="shared" si="95"/>
        <v>-0.25</v>
      </c>
      <c r="AU187" s="1" t="str">
        <f t="shared" si="96"/>
        <v>different</v>
      </c>
      <c r="AW187" s="95">
        <f t="shared" si="97"/>
        <v>-0.15000000000000002</v>
      </c>
      <c r="AX187" s="1" t="str">
        <f t="shared" si="89"/>
        <v>different</v>
      </c>
      <c r="AZ187" s="1">
        <f t="shared" si="98"/>
        <v>0</v>
      </c>
      <c r="BA187" s="1" t="str">
        <f t="shared" si="99"/>
        <v>more</v>
      </c>
      <c r="BB187" s="2" t="str">
        <f t="shared" si="100"/>
        <v/>
      </c>
      <c r="BC187" s="2" t="str">
        <f t="shared" si="101"/>
        <v>more</v>
      </c>
    </row>
    <row r="188" spans="1:55" s="21" customFormat="1" x14ac:dyDescent="0.25">
      <c r="A188" s="16"/>
      <c r="B188" s="17" t="s">
        <v>28</v>
      </c>
      <c r="C188" s="17">
        <v>29</v>
      </c>
      <c r="D188" s="19">
        <v>41711</v>
      </c>
      <c r="E188" s="17">
        <v>1</v>
      </c>
      <c r="F188" s="19">
        <v>41771</v>
      </c>
      <c r="G188" s="19">
        <v>41792</v>
      </c>
      <c r="H188" s="20">
        <v>0.02</v>
      </c>
      <c r="I188" s="20">
        <v>0.05</v>
      </c>
      <c r="J188" s="20">
        <v>0.04</v>
      </c>
      <c r="K188" s="20">
        <v>0.04</v>
      </c>
      <c r="L188" s="17">
        <v>0.12</v>
      </c>
      <c r="M188" s="17" t="s">
        <v>13</v>
      </c>
      <c r="N188" s="17">
        <v>1</v>
      </c>
      <c r="P188" s="16">
        <f t="shared" si="87"/>
        <v>60</v>
      </c>
      <c r="R188" s="20">
        <f>AVERAGE(H185:H188)</f>
        <v>0.13</v>
      </c>
      <c r="S188" s="20">
        <f>AVERAGE(I185:I188)</f>
        <v>0.33749999999999997</v>
      </c>
      <c r="T188" s="20">
        <f t="shared" ref="T188:V188" si="120">AVERAGE(J185:J188)</f>
        <v>0.18500000000000003</v>
      </c>
      <c r="U188" s="20">
        <f t="shared" si="120"/>
        <v>0.11</v>
      </c>
      <c r="V188" s="20">
        <f t="shared" si="120"/>
        <v>0.11</v>
      </c>
      <c r="X188" s="16">
        <f t="shared" si="90"/>
        <v>0</v>
      </c>
      <c r="AA188" s="20">
        <v>0.13</v>
      </c>
      <c r="AB188" s="20">
        <v>0.33749999999999997</v>
      </c>
      <c r="AC188" s="20">
        <v>0.18500000000000003</v>
      </c>
      <c r="AD188" s="20">
        <v>0.11</v>
      </c>
      <c r="AE188" s="20">
        <v>0.11</v>
      </c>
      <c r="AG188" s="96">
        <f t="shared" si="117"/>
        <v>-0.31749999999999995</v>
      </c>
      <c r="AH188" s="96">
        <f t="shared" si="118"/>
        <v>-0.28749999999999998</v>
      </c>
      <c r="AI188" s="16" t="str">
        <f t="shared" si="91"/>
        <v>same</v>
      </c>
      <c r="AK188" s="96">
        <f t="shared" si="119"/>
        <v>-0.16500000000000004</v>
      </c>
      <c r="AL188" s="96">
        <f t="shared" si="92"/>
        <v>-0.14500000000000002</v>
      </c>
      <c r="AM188" s="16" t="str">
        <f t="shared" si="93"/>
        <v>same</v>
      </c>
      <c r="AP188" s="20"/>
      <c r="AS188" s="96">
        <f t="shared" si="94"/>
        <v>-0.02</v>
      </c>
      <c r="AT188" s="96">
        <f t="shared" si="95"/>
        <v>-3.0000000000000002E-2</v>
      </c>
      <c r="AU188" s="16" t="str">
        <f t="shared" si="96"/>
        <v>same</v>
      </c>
      <c r="AW188" s="96">
        <f t="shared" si="97"/>
        <v>-0.02</v>
      </c>
      <c r="AX188" s="16" t="str">
        <f t="shared" si="89"/>
        <v>same</v>
      </c>
      <c r="AZ188" s="16">
        <f t="shared" si="98"/>
        <v>0</v>
      </c>
      <c r="BA188" s="16" t="str">
        <f t="shared" si="99"/>
        <v>less</v>
      </c>
      <c r="BB188" s="21" t="str">
        <f t="shared" si="100"/>
        <v>less</v>
      </c>
      <c r="BC188" s="21" t="str">
        <f t="shared" si="101"/>
        <v/>
      </c>
    </row>
    <row r="189" spans="1:55" x14ac:dyDescent="0.25">
      <c r="A189" s="1">
        <v>71</v>
      </c>
      <c r="B189" s="3" t="s">
        <v>12</v>
      </c>
      <c r="C189" s="3">
        <v>29</v>
      </c>
      <c r="D189" s="4">
        <v>41711</v>
      </c>
      <c r="E189" s="3">
        <v>2</v>
      </c>
      <c r="F189" s="4">
        <v>41771</v>
      </c>
      <c r="G189" s="4">
        <v>41782</v>
      </c>
      <c r="H189" s="5">
        <v>0.05</v>
      </c>
      <c r="I189" s="5">
        <v>0.1</v>
      </c>
      <c r="J189" s="5">
        <v>0.1</v>
      </c>
      <c r="K189" s="5">
        <v>0.1</v>
      </c>
      <c r="L189" s="3">
        <v>0.18</v>
      </c>
      <c r="M189" s="3" t="s">
        <v>13</v>
      </c>
      <c r="N189" s="3">
        <v>1</v>
      </c>
      <c r="P189" s="1" t="str">
        <f t="shared" si="87"/>
        <v/>
      </c>
      <c r="R189" s="5"/>
      <c r="S189" s="5"/>
      <c r="T189" s="5"/>
      <c r="U189" s="5"/>
      <c r="V189" s="5"/>
      <c r="X189" s="1" t="str">
        <f t="shared" si="90"/>
        <v/>
      </c>
      <c r="AA189" s="5">
        <v>0.16749999999999998</v>
      </c>
      <c r="AB189" s="5">
        <v>0.26250000000000001</v>
      </c>
      <c r="AC189" s="5">
        <v>0.23500000000000001</v>
      </c>
      <c r="AD189" s="5">
        <v>0.1225</v>
      </c>
      <c r="AE189" s="5">
        <v>0.16750000000000001</v>
      </c>
      <c r="AG189" s="95">
        <f t="shared" si="117"/>
        <v>-0.21250000000000002</v>
      </c>
      <c r="AH189" s="95">
        <f t="shared" si="118"/>
        <v>-0.16250000000000001</v>
      </c>
      <c r="AI189" s="1" t="str">
        <f t="shared" si="91"/>
        <v>same</v>
      </c>
      <c r="AK189" s="95">
        <f t="shared" si="119"/>
        <v>-0.185</v>
      </c>
      <c r="AL189" s="95">
        <f t="shared" si="92"/>
        <v>-0.13500000000000001</v>
      </c>
      <c r="AM189" s="1" t="str">
        <f t="shared" si="93"/>
        <v>same</v>
      </c>
      <c r="AP189" s="5">
        <f>MAX(I189:I192)-MIN(I189:I192)</f>
        <v>0.54999999999999993</v>
      </c>
      <c r="AS189" s="95">
        <f t="shared" si="94"/>
        <v>-0.05</v>
      </c>
      <c r="AT189" s="95">
        <f t="shared" si="95"/>
        <v>-0.05</v>
      </c>
      <c r="AU189" s="1" t="str">
        <f t="shared" si="96"/>
        <v>same</v>
      </c>
      <c r="AW189" s="95">
        <f t="shared" si="97"/>
        <v>-0.05</v>
      </c>
      <c r="AX189" s="1" t="str">
        <f t="shared" si="89"/>
        <v>same</v>
      </c>
      <c r="AZ189" s="1">
        <f t="shared" si="98"/>
        <v>0</v>
      </c>
      <c r="BA189" s="1" t="str">
        <f t="shared" si="99"/>
        <v>less</v>
      </c>
      <c r="BB189" s="2" t="str">
        <f t="shared" si="100"/>
        <v>less</v>
      </c>
      <c r="BC189" s="2" t="str">
        <f t="shared" si="101"/>
        <v/>
      </c>
    </row>
    <row r="190" spans="1:55" x14ac:dyDescent="0.25">
      <c r="B190" s="3" t="s">
        <v>14</v>
      </c>
      <c r="C190" s="3">
        <v>29</v>
      </c>
      <c r="D190" s="4">
        <v>41711</v>
      </c>
      <c r="E190" s="3">
        <v>2</v>
      </c>
      <c r="F190" s="4">
        <v>41771</v>
      </c>
      <c r="G190" s="4">
        <v>41781</v>
      </c>
      <c r="H190" s="5">
        <v>0.3</v>
      </c>
      <c r="I190" s="5">
        <v>0.3</v>
      </c>
      <c r="J190" s="5">
        <v>0.2</v>
      </c>
      <c r="K190" s="5">
        <v>0.1</v>
      </c>
      <c r="L190" s="3">
        <v>0.18</v>
      </c>
      <c r="M190" s="3" t="s">
        <v>13</v>
      </c>
      <c r="N190" s="3">
        <v>1</v>
      </c>
      <c r="P190" s="1" t="str">
        <f t="shared" si="87"/>
        <v/>
      </c>
      <c r="R190" s="5"/>
      <c r="S190" s="5"/>
      <c r="T190" s="5"/>
      <c r="U190" s="5"/>
      <c r="V190" s="5"/>
      <c r="X190" s="1" t="str">
        <f t="shared" si="90"/>
        <v/>
      </c>
      <c r="AA190" s="5">
        <v>0.16749999999999998</v>
      </c>
      <c r="AB190" s="5">
        <v>0.26250000000000001</v>
      </c>
      <c r="AC190" s="5">
        <v>0.23500000000000001</v>
      </c>
      <c r="AD190" s="5">
        <v>0.1225</v>
      </c>
      <c r="AE190" s="5">
        <v>0.16750000000000001</v>
      </c>
      <c r="AG190" s="95">
        <f t="shared" si="117"/>
        <v>3.7499999999999978E-2</v>
      </c>
      <c r="AH190" s="95">
        <f t="shared" si="118"/>
        <v>3.7499999999999978E-2</v>
      </c>
      <c r="AI190" s="1" t="str">
        <f t="shared" si="91"/>
        <v>same</v>
      </c>
      <c r="AK190" s="95">
        <f t="shared" si="119"/>
        <v>6.4999999999999974E-2</v>
      </c>
      <c r="AL190" s="95">
        <f t="shared" si="92"/>
        <v>-3.5000000000000003E-2</v>
      </c>
      <c r="AM190" s="1" t="str">
        <f t="shared" si="93"/>
        <v>different</v>
      </c>
      <c r="AP190" s="5"/>
      <c r="AS190" s="95">
        <f t="shared" si="94"/>
        <v>0.19999999999999998</v>
      </c>
      <c r="AT190" s="95">
        <f t="shared" si="95"/>
        <v>0</v>
      </c>
      <c r="AU190" s="1" t="str">
        <f t="shared" si="96"/>
        <v>n/a</v>
      </c>
      <c r="AW190" s="95">
        <f t="shared" si="97"/>
        <v>9.9999999999999978E-2</v>
      </c>
      <c r="AX190" s="1" t="str">
        <f t="shared" si="89"/>
        <v>same</v>
      </c>
      <c r="AZ190" s="1">
        <f t="shared" si="98"/>
        <v>0</v>
      </c>
      <c r="BA190" s="1" t="str">
        <f t="shared" si="99"/>
        <v>more</v>
      </c>
      <c r="BB190" s="2" t="str">
        <f t="shared" si="100"/>
        <v/>
      </c>
      <c r="BC190" s="2" t="str">
        <f t="shared" si="101"/>
        <v/>
      </c>
    </row>
    <row r="191" spans="1:55" x14ac:dyDescent="0.25">
      <c r="B191" s="3" t="s">
        <v>26</v>
      </c>
      <c r="C191" s="3">
        <v>29</v>
      </c>
      <c r="D191" s="4">
        <v>41711</v>
      </c>
      <c r="E191" s="3">
        <v>2</v>
      </c>
      <c r="F191" s="4">
        <v>41771</v>
      </c>
      <c r="G191" s="4">
        <v>41793</v>
      </c>
      <c r="H191" s="5">
        <v>0.3</v>
      </c>
      <c r="I191" s="5">
        <v>0.6</v>
      </c>
      <c r="J191" s="5">
        <v>0.6</v>
      </c>
      <c r="K191" s="5">
        <v>0.25</v>
      </c>
      <c r="L191" s="3">
        <v>0.15</v>
      </c>
      <c r="M191" s="3" t="s">
        <v>13</v>
      </c>
      <c r="N191" s="3">
        <v>1</v>
      </c>
      <c r="P191" s="1" t="str">
        <f t="shared" si="87"/>
        <v/>
      </c>
      <c r="R191" s="5"/>
      <c r="S191" s="5"/>
      <c r="T191" s="5"/>
      <c r="U191" s="5"/>
      <c r="V191" s="5"/>
      <c r="X191" s="1" t="str">
        <f t="shared" si="90"/>
        <v/>
      </c>
      <c r="AA191" s="5">
        <v>0.16749999999999998</v>
      </c>
      <c r="AB191" s="5">
        <v>0.26250000000000001</v>
      </c>
      <c r="AC191" s="5">
        <v>0.23500000000000001</v>
      </c>
      <c r="AD191" s="5">
        <v>0.1225</v>
      </c>
      <c r="AE191" s="5">
        <v>0.16750000000000001</v>
      </c>
      <c r="AG191" s="95">
        <f t="shared" si="117"/>
        <v>3.7499999999999978E-2</v>
      </c>
      <c r="AH191" s="95">
        <f t="shared" si="118"/>
        <v>0.33749999999999997</v>
      </c>
      <c r="AI191" s="1" t="str">
        <f t="shared" si="91"/>
        <v>same</v>
      </c>
      <c r="AK191" s="95">
        <f t="shared" si="119"/>
        <v>6.4999999999999974E-2</v>
      </c>
      <c r="AL191" s="95">
        <f t="shared" si="92"/>
        <v>0.36499999999999999</v>
      </c>
      <c r="AM191" s="1" t="str">
        <f t="shared" si="93"/>
        <v>same</v>
      </c>
      <c r="AP191" s="5"/>
      <c r="AS191" s="95">
        <f t="shared" si="94"/>
        <v>4.9999999999999989E-2</v>
      </c>
      <c r="AT191" s="95">
        <f t="shared" si="95"/>
        <v>-0.3</v>
      </c>
      <c r="AU191" s="1" t="str">
        <f t="shared" si="96"/>
        <v>different</v>
      </c>
      <c r="AW191" s="95">
        <f t="shared" si="97"/>
        <v>-0.3</v>
      </c>
      <c r="AX191" s="1" t="str">
        <f t="shared" si="89"/>
        <v>different</v>
      </c>
      <c r="AZ191" s="1">
        <f t="shared" si="98"/>
        <v>0</v>
      </c>
      <c r="BA191" s="1" t="str">
        <f t="shared" si="99"/>
        <v>more</v>
      </c>
      <c r="BB191" s="2" t="str">
        <f t="shared" si="100"/>
        <v/>
      </c>
      <c r="BC191" s="2" t="str">
        <f t="shared" si="101"/>
        <v>more</v>
      </c>
    </row>
    <row r="192" spans="1:55" s="21" customFormat="1" x14ac:dyDescent="0.25">
      <c r="A192" s="16"/>
      <c r="B192" s="17" t="s">
        <v>28</v>
      </c>
      <c r="C192" s="17">
        <v>29</v>
      </c>
      <c r="D192" s="19">
        <v>41711</v>
      </c>
      <c r="E192" s="17">
        <v>2</v>
      </c>
      <c r="F192" s="19">
        <v>41771</v>
      </c>
      <c r="G192" s="19">
        <v>41792</v>
      </c>
      <c r="H192" s="20">
        <v>0.02</v>
      </c>
      <c r="I192" s="20">
        <v>0.05</v>
      </c>
      <c r="J192" s="20">
        <v>0.04</v>
      </c>
      <c r="K192" s="20">
        <v>0.04</v>
      </c>
      <c r="L192" s="17">
        <v>0.16</v>
      </c>
      <c r="M192" s="17" t="s">
        <v>13</v>
      </c>
      <c r="N192" s="17">
        <v>1</v>
      </c>
      <c r="P192" s="16">
        <f t="shared" si="87"/>
        <v>60</v>
      </c>
      <c r="R192" s="20">
        <f>AVERAGE(H189:H192)</f>
        <v>0.16749999999999998</v>
      </c>
      <c r="S192" s="20">
        <f>AVERAGE(I189:I192)</f>
        <v>0.26250000000000001</v>
      </c>
      <c r="T192" s="20">
        <f t="shared" ref="T192:V192" si="121">AVERAGE(J189:J192)</f>
        <v>0.23500000000000001</v>
      </c>
      <c r="U192" s="20">
        <f t="shared" si="121"/>
        <v>0.1225</v>
      </c>
      <c r="V192" s="20">
        <f t="shared" si="121"/>
        <v>0.16750000000000001</v>
      </c>
      <c r="X192" s="16">
        <f t="shared" si="90"/>
        <v>0</v>
      </c>
      <c r="AA192" s="20">
        <v>0.16749999999999998</v>
      </c>
      <c r="AB192" s="20">
        <v>0.26250000000000001</v>
      </c>
      <c r="AC192" s="20">
        <v>0.23500000000000001</v>
      </c>
      <c r="AD192" s="20">
        <v>0.1225</v>
      </c>
      <c r="AE192" s="20">
        <v>0.16750000000000001</v>
      </c>
      <c r="AG192" s="96">
        <f t="shared" si="117"/>
        <v>-0.24250000000000002</v>
      </c>
      <c r="AH192" s="96">
        <f t="shared" si="118"/>
        <v>-0.21250000000000002</v>
      </c>
      <c r="AI192" s="16" t="str">
        <f t="shared" si="91"/>
        <v>same</v>
      </c>
      <c r="AK192" s="96">
        <f t="shared" si="119"/>
        <v>-0.21500000000000002</v>
      </c>
      <c r="AL192" s="96">
        <f t="shared" si="92"/>
        <v>-0.19500000000000001</v>
      </c>
      <c r="AM192" s="16" t="str">
        <f t="shared" si="93"/>
        <v>same</v>
      </c>
      <c r="AP192" s="20"/>
      <c r="AS192" s="96">
        <f t="shared" si="94"/>
        <v>-0.02</v>
      </c>
      <c r="AT192" s="96">
        <f t="shared" si="95"/>
        <v>-3.0000000000000002E-2</v>
      </c>
      <c r="AU192" s="16" t="str">
        <f t="shared" si="96"/>
        <v>same</v>
      </c>
      <c r="AW192" s="96">
        <f t="shared" si="97"/>
        <v>-0.02</v>
      </c>
      <c r="AX192" s="16" t="str">
        <f t="shared" si="89"/>
        <v>same</v>
      </c>
      <c r="AZ192" s="16">
        <f t="shared" si="98"/>
        <v>0</v>
      </c>
      <c r="BA192" s="16" t="str">
        <f t="shared" si="99"/>
        <v>less</v>
      </c>
      <c r="BB192" s="21" t="str">
        <f t="shared" si="100"/>
        <v>less</v>
      </c>
      <c r="BC192" s="21" t="str">
        <f t="shared" si="101"/>
        <v/>
      </c>
    </row>
    <row r="193" spans="1:55" x14ac:dyDescent="0.25">
      <c r="A193" s="1">
        <v>72</v>
      </c>
      <c r="B193" s="3" t="s">
        <v>12</v>
      </c>
      <c r="C193" s="3">
        <v>29</v>
      </c>
      <c r="D193" s="4">
        <v>41711</v>
      </c>
      <c r="E193" s="3">
        <v>3</v>
      </c>
      <c r="F193" s="4">
        <v>41771</v>
      </c>
      <c r="G193" s="4">
        <v>41782</v>
      </c>
      <c r="H193" s="5">
        <v>0.2</v>
      </c>
      <c r="I193" s="5">
        <v>0.3</v>
      </c>
      <c r="J193" s="5">
        <v>0.3</v>
      </c>
      <c r="K193" s="5">
        <v>0.3</v>
      </c>
      <c r="L193" s="3">
        <v>0.16</v>
      </c>
      <c r="M193" s="3" t="s">
        <v>13</v>
      </c>
      <c r="N193" s="3">
        <v>1</v>
      </c>
      <c r="P193" s="1" t="str">
        <f t="shared" si="87"/>
        <v/>
      </c>
      <c r="R193" s="5"/>
      <c r="S193" s="5"/>
      <c r="T193" s="5"/>
      <c r="U193" s="5"/>
      <c r="V193" s="5"/>
      <c r="X193" s="1" t="str">
        <f t="shared" si="90"/>
        <v/>
      </c>
      <c r="AA193" s="5">
        <v>0.17250000000000001</v>
      </c>
      <c r="AB193" s="5">
        <v>0.36249999999999999</v>
      </c>
      <c r="AC193" s="5">
        <v>0.27250000000000002</v>
      </c>
      <c r="AD193" s="5">
        <v>0.28500000000000003</v>
      </c>
      <c r="AE193" s="5">
        <v>0.16999999999999998</v>
      </c>
      <c r="AG193" s="95">
        <f t="shared" si="117"/>
        <v>-0.16249999999999998</v>
      </c>
      <c r="AH193" s="95">
        <f t="shared" si="118"/>
        <v>-6.25E-2</v>
      </c>
      <c r="AI193" s="1" t="str">
        <f t="shared" si="91"/>
        <v>same</v>
      </c>
      <c r="AK193" s="95">
        <f t="shared" si="119"/>
        <v>-7.2500000000000009E-2</v>
      </c>
      <c r="AL193" s="95">
        <f t="shared" si="92"/>
        <v>2.7499999999999969E-2</v>
      </c>
      <c r="AM193" s="1" t="str">
        <f t="shared" si="93"/>
        <v>different</v>
      </c>
      <c r="AP193" s="5">
        <f>MAX(I193:I196)-MIN(I193:I196)</f>
        <v>0.54999999999999993</v>
      </c>
      <c r="AS193" s="95">
        <f t="shared" si="94"/>
        <v>-9.9999999999999978E-2</v>
      </c>
      <c r="AT193" s="95">
        <f t="shared" si="95"/>
        <v>-9.9999999999999978E-2</v>
      </c>
      <c r="AU193" s="1" t="str">
        <f t="shared" si="96"/>
        <v>same</v>
      </c>
      <c r="AW193" s="95">
        <f t="shared" si="97"/>
        <v>-9.9999999999999978E-2</v>
      </c>
      <c r="AX193" s="1" t="str">
        <f t="shared" si="89"/>
        <v>same</v>
      </c>
      <c r="AZ193" s="1">
        <f t="shared" si="98"/>
        <v>0</v>
      </c>
      <c r="BA193" s="1" t="str">
        <f t="shared" si="99"/>
        <v>less</v>
      </c>
      <c r="BB193" s="2" t="str">
        <f t="shared" si="100"/>
        <v>less</v>
      </c>
      <c r="BC193" s="2" t="str">
        <f t="shared" si="101"/>
        <v/>
      </c>
    </row>
    <row r="194" spans="1:55" x14ac:dyDescent="0.25">
      <c r="B194" s="3" t="s">
        <v>14</v>
      </c>
      <c r="C194" s="3">
        <v>29</v>
      </c>
      <c r="D194" s="4">
        <v>41711</v>
      </c>
      <c r="E194" s="3">
        <v>3</v>
      </c>
      <c r="F194" s="4">
        <v>41771</v>
      </c>
      <c r="G194" s="4">
        <v>41781</v>
      </c>
      <c r="H194" s="5">
        <v>0.1</v>
      </c>
      <c r="I194" s="5">
        <v>0.5</v>
      </c>
      <c r="J194" s="5">
        <v>0.1</v>
      </c>
      <c r="K194" s="5">
        <v>0.05</v>
      </c>
      <c r="L194" s="3">
        <v>0.16</v>
      </c>
      <c r="M194" s="3" t="s">
        <v>13</v>
      </c>
      <c r="N194" s="3">
        <v>1</v>
      </c>
      <c r="P194" s="1" t="str">
        <f t="shared" si="87"/>
        <v/>
      </c>
      <c r="R194" s="5"/>
      <c r="S194" s="5"/>
      <c r="T194" s="5"/>
      <c r="U194" s="5"/>
      <c r="V194" s="5"/>
      <c r="X194" s="1" t="str">
        <f t="shared" si="90"/>
        <v/>
      </c>
      <c r="AA194" s="5">
        <v>0.17250000000000001</v>
      </c>
      <c r="AB194" s="5">
        <v>0.36249999999999999</v>
      </c>
      <c r="AC194" s="5">
        <v>0.27250000000000002</v>
      </c>
      <c r="AD194" s="5">
        <v>0.28500000000000003</v>
      </c>
      <c r="AE194" s="5">
        <v>0.16999999999999998</v>
      </c>
      <c r="AG194" s="95">
        <f t="shared" si="117"/>
        <v>-0.26249999999999996</v>
      </c>
      <c r="AH194" s="95">
        <f t="shared" si="118"/>
        <v>0.13750000000000001</v>
      </c>
      <c r="AI194" s="1" t="str">
        <f t="shared" si="91"/>
        <v>different</v>
      </c>
      <c r="AK194" s="95">
        <f t="shared" si="119"/>
        <v>-0.17250000000000001</v>
      </c>
      <c r="AL194" s="95">
        <f t="shared" si="92"/>
        <v>-0.17250000000000001</v>
      </c>
      <c r="AM194" s="1" t="str">
        <f t="shared" si="93"/>
        <v>same</v>
      </c>
      <c r="AP194" s="5"/>
      <c r="AS194" s="95">
        <f t="shared" si="94"/>
        <v>0.05</v>
      </c>
      <c r="AT194" s="95">
        <f t="shared" si="95"/>
        <v>-0.4</v>
      </c>
      <c r="AU194" s="1" t="str">
        <f t="shared" si="96"/>
        <v>different</v>
      </c>
      <c r="AW194" s="95">
        <f t="shared" si="97"/>
        <v>0</v>
      </c>
      <c r="AX194" s="1" t="str">
        <f t="shared" si="89"/>
        <v>n/a</v>
      </c>
      <c r="AZ194" s="1">
        <f t="shared" si="98"/>
        <v>0</v>
      </c>
      <c r="BA194" s="1" t="str">
        <f t="shared" si="99"/>
        <v>more</v>
      </c>
      <c r="BB194" s="2" t="str">
        <f t="shared" si="100"/>
        <v/>
      </c>
      <c r="BC194" s="2" t="str">
        <f t="shared" si="101"/>
        <v>more</v>
      </c>
    </row>
    <row r="195" spans="1:55" x14ac:dyDescent="0.25">
      <c r="B195" s="3" t="s">
        <v>26</v>
      </c>
      <c r="C195" s="3">
        <v>29</v>
      </c>
      <c r="D195" s="4">
        <v>41711</v>
      </c>
      <c r="E195" s="3">
        <v>3</v>
      </c>
      <c r="F195" s="4">
        <v>41771</v>
      </c>
      <c r="G195" s="4">
        <v>41793</v>
      </c>
      <c r="H195" s="5">
        <v>0.35</v>
      </c>
      <c r="I195" s="5">
        <v>0.6</v>
      </c>
      <c r="J195" s="5">
        <v>0.65</v>
      </c>
      <c r="K195" s="5">
        <v>0.75</v>
      </c>
      <c r="L195" s="3">
        <v>0.18</v>
      </c>
      <c r="M195" s="3" t="s">
        <v>13</v>
      </c>
      <c r="N195" s="3">
        <v>1</v>
      </c>
      <c r="P195" s="1" t="str">
        <f t="shared" si="87"/>
        <v/>
      </c>
      <c r="R195" s="5"/>
      <c r="S195" s="5"/>
      <c r="T195" s="5"/>
      <c r="U195" s="5"/>
      <c r="V195" s="5"/>
      <c r="X195" s="1" t="str">
        <f t="shared" si="90"/>
        <v/>
      </c>
      <c r="AA195" s="5">
        <v>0.17250000000000001</v>
      </c>
      <c r="AB195" s="5">
        <v>0.36249999999999999</v>
      </c>
      <c r="AC195" s="5">
        <v>0.27250000000000002</v>
      </c>
      <c r="AD195" s="5">
        <v>0.28500000000000003</v>
      </c>
      <c r="AE195" s="5">
        <v>0.16999999999999998</v>
      </c>
      <c r="AG195" s="95">
        <f t="shared" si="117"/>
        <v>-1.2500000000000011E-2</v>
      </c>
      <c r="AH195" s="95">
        <f t="shared" si="118"/>
        <v>0.23749999999999999</v>
      </c>
      <c r="AI195" s="1" t="str">
        <f t="shared" si="91"/>
        <v>different</v>
      </c>
      <c r="AK195" s="95">
        <f t="shared" si="119"/>
        <v>7.7499999999999958E-2</v>
      </c>
      <c r="AL195" s="95">
        <f t="shared" si="92"/>
        <v>0.3775</v>
      </c>
      <c r="AM195" s="1" t="str">
        <f t="shared" si="93"/>
        <v>same</v>
      </c>
      <c r="AP195" s="5"/>
      <c r="AS195" s="95">
        <f t="shared" si="94"/>
        <v>-0.4</v>
      </c>
      <c r="AT195" s="95">
        <f t="shared" si="95"/>
        <v>-0.25</v>
      </c>
      <c r="AU195" s="1" t="str">
        <f t="shared" si="96"/>
        <v>same</v>
      </c>
      <c r="AW195" s="95">
        <f t="shared" si="97"/>
        <v>-0.30000000000000004</v>
      </c>
      <c r="AX195" s="1" t="str">
        <f t="shared" si="89"/>
        <v>same</v>
      </c>
      <c r="AZ195" s="1">
        <f t="shared" si="98"/>
        <v>0</v>
      </c>
      <c r="BA195" s="1" t="str">
        <f t="shared" si="99"/>
        <v>less</v>
      </c>
      <c r="BB195" s="2" t="str">
        <f t="shared" si="100"/>
        <v>less</v>
      </c>
      <c r="BC195" s="2" t="str">
        <f t="shared" si="101"/>
        <v/>
      </c>
    </row>
    <row r="196" spans="1:55" s="14" customFormat="1" ht="15.75" thickBot="1" x14ac:dyDescent="0.3">
      <c r="A196" s="9"/>
      <c r="B196" s="10" t="s">
        <v>28</v>
      </c>
      <c r="C196" s="10">
        <v>29</v>
      </c>
      <c r="D196" s="12">
        <v>41711</v>
      </c>
      <c r="E196" s="10">
        <v>3</v>
      </c>
      <c r="F196" s="12">
        <v>41771</v>
      </c>
      <c r="G196" s="12">
        <v>41792</v>
      </c>
      <c r="H196" s="13">
        <v>0.04</v>
      </c>
      <c r="I196" s="13">
        <v>0.05</v>
      </c>
      <c r="J196" s="13">
        <v>0.04</v>
      </c>
      <c r="K196" s="13">
        <v>0.04</v>
      </c>
      <c r="L196" s="10">
        <v>0.18</v>
      </c>
      <c r="M196" s="10" t="s">
        <v>13</v>
      </c>
      <c r="N196" s="10">
        <v>1</v>
      </c>
      <c r="P196" s="9">
        <f t="shared" ref="P196:P261" si="122">IF(R196="","",F196-D196)</f>
        <v>60</v>
      </c>
      <c r="R196" s="13">
        <f>AVERAGE(H193:H196)</f>
        <v>0.17250000000000001</v>
      </c>
      <c r="S196" s="13">
        <f>AVERAGE(I193:I196)</f>
        <v>0.36249999999999999</v>
      </c>
      <c r="T196" s="13">
        <f t="shared" ref="T196:V196" si="123">AVERAGE(J193:J196)</f>
        <v>0.27250000000000002</v>
      </c>
      <c r="U196" s="13">
        <f t="shared" si="123"/>
        <v>0.28500000000000003</v>
      </c>
      <c r="V196" s="13">
        <f t="shared" si="123"/>
        <v>0.16999999999999998</v>
      </c>
      <c r="X196" s="9">
        <f t="shared" si="90"/>
        <v>0</v>
      </c>
      <c r="AA196" s="13">
        <v>0.17250000000000001</v>
      </c>
      <c r="AB196" s="13">
        <v>0.36249999999999999</v>
      </c>
      <c r="AC196" s="13">
        <v>0.27250000000000002</v>
      </c>
      <c r="AD196" s="13">
        <v>0.28500000000000003</v>
      </c>
      <c r="AE196" s="13">
        <v>0.16999999999999998</v>
      </c>
      <c r="AG196" s="97">
        <f t="shared" si="117"/>
        <v>-0.32250000000000001</v>
      </c>
      <c r="AH196" s="97">
        <f t="shared" si="118"/>
        <v>-0.3125</v>
      </c>
      <c r="AI196" s="9" t="str">
        <f t="shared" si="91"/>
        <v>same</v>
      </c>
      <c r="AK196" s="97">
        <f t="shared" si="119"/>
        <v>-0.23250000000000001</v>
      </c>
      <c r="AL196" s="97">
        <f t="shared" si="92"/>
        <v>-0.23250000000000001</v>
      </c>
      <c r="AM196" s="9" t="str">
        <f t="shared" si="93"/>
        <v>same</v>
      </c>
      <c r="AP196" s="13"/>
      <c r="AS196" s="97">
        <f t="shared" si="94"/>
        <v>0</v>
      </c>
      <c r="AT196" s="97">
        <f t="shared" si="95"/>
        <v>-1.0000000000000002E-2</v>
      </c>
      <c r="AU196" s="9" t="str">
        <f t="shared" si="96"/>
        <v>n/a</v>
      </c>
      <c r="AW196" s="97">
        <f t="shared" si="97"/>
        <v>0</v>
      </c>
      <c r="AX196" s="9" t="str">
        <f t="shared" ref="AX196:AX259" si="124">IF(AS196="","",IF(AS196*AW196&gt;0.0000001,"same",IF(AS196*AW196&lt;-0.0000001,"different","n/a")))</f>
        <v>n/a</v>
      </c>
      <c r="AZ196" s="9">
        <f t="shared" si="98"/>
        <v>0</v>
      </c>
      <c r="BA196" s="9" t="str">
        <f t="shared" si="99"/>
        <v>n/a</v>
      </c>
      <c r="BB196" s="14" t="str">
        <f t="shared" si="100"/>
        <v/>
      </c>
      <c r="BC196" s="14" t="str">
        <f t="shared" si="101"/>
        <v/>
      </c>
    </row>
    <row r="197" spans="1:55" x14ac:dyDescent="0.25">
      <c r="A197" s="1">
        <v>73</v>
      </c>
      <c r="B197" s="3" t="s">
        <v>12</v>
      </c>
      <c r="C197" s="3">
        <v>30</v>
      </c>
      <c r="D197" s="4">
        <v>41737</v>
      </c>
      <c r="E197" s="3">
        <v>1</v>
      </c>
      <c r="F197" s="4">
        <v>41771</v>
      </c>
      <c r="G197" s="4">
        <v>41796</v>
      </c>
      <c r="H197" s="5">
        <v>0.01</v>
      </c>
      <c r="I197" s="5">
        <v>0.1</v>
      </c>
      <c r="J197" s="5">
        <v>0.02</v>
      </c>
      <c r="K197" s="5">
        <v>0.02</v>
      </c>
      <c r="L197" s="3">
        <v>0.06</v>
      </c>
      <c r="M197" s="3" t="s">
        <v>13</v>
      </c>
      <c r="N197" s="3">
        <v>1</v>
      </c>
      <c r="P197" s="1" t="str">
        <f t="shared" si="122"/>
        <v/>
      </c>
      <c r="R197" s="5"/>
      <c r="S197" s="5"/>
      <c r="T197" s="5"/>
      <c r="U197" s="5"/>
      <c r="V197" s="5"/>
      <c r="X197" s="1" t="str">
        <f t="shared" ref="X197:X260" si="125">IF(V197="","",IF(M197="y",1,0))</f>
        <v/>
      </c>
      <c r="AA197" s="5">
        <v>7.7499999999999999E-2</v>
      </c>
      <c r="AB197" s="5">
        <v>0.26250000000000001</v>
      </c>
      <c r="AC197" s="5">
        <v>0.1925</v>
      </c>
      <c r="AD197" s="5">
        <v>6.7500000000000004E-2</v>
      </c>
      <c r="AE197" s="5">
        <v>0.06</v>
      </c>
      <c r="AG197" s="95">
        <f t="shared" si="117"/>
        <v>-0.2525</v>
      </c>
      <c r="AH197" s="95">
        <f t="shared" si="118"/>
        <v>-0.16250000000000001</v>
      </c>
      <c r="AI197" s="1" t="str">
        <f t="shared" ref="AI197:AI260" si="126">IF(AG197="","",IF(AG197*AH197&gt;0.0000001,"same",IF(AG197*AH197&lt;-0.0000001,"different","n/a")))</f>
        <v>same</v>
      </c>
      <c r="AK197" s="95">
        <f t="shared" si="119"/>
        <v>-0.1825</v>
      </c>
      <c r="AL197" s="95">
        <f t="shared" ref="AL197:AL260" si="127">IF(J197="","",J197-AC197)</f>
        <v>-0.17250000000000001</v>
      </c>
      <c r="AM197" s="1" t="str">
        <f t="shared" ref="AM197:AM260" si="128">IF(AK197="","",IF(AK197*AL197&gt;0.0000001,"same",IF(AK197*AL197&lt;-0.0000001,"different","n/a")))</f>
        <v>same</v>
      </c>
      <c r="AP197" s="5">
        <f>MAX(I197:I200)-MIN(I197:I200)</f>
        <v>0.55000000000000004</v>
      </c>
      <c r="AS197" s="95">
        <f t="shared" ref="AS197:AS260" si="129">IF(H197="","",H197-K197)</f>
        <v>-0.01</v>
      </c>
      <c r="AT197" s="95">
        <f t="shared" ref="AT197:AT260" si="130">IF(H197="","",H197-I197)</f>
        <v>-9.0000000000000011E-2</v>
      </c>
      <c r="AU197" s="1" t="str">
        <f t="shared" ref="AU197:AU260" si="131">IF(AS197="","",IF(AS197*AT197&gt;0.0000001,"same",IF(AS197*AT197&lt;-0.0000001,"different","n/a")))</f>
        <v>same</v>
      </c>
      <c r="AW197" s="95">
        <f t="shared" ref="AW197:AW260" si="132">IF(H197="","",H197-J197)</f>
        <v>-0.01</v>
      </c>
      <c r="AX197" s="1" t="str">
        <f t="shared" si="124"/>
        <v>same</v>
      </c>
      <c r="AZ197" s="1">
        <f t="shared" ref="AZ197:AZ260" si="133">IF(M197="","",IF(M197="y",1,IF(M197="n",0,"ERROR")))</f>
        <v>0</v>
      </c>
      <c r="BA197" s="1" t="str">
        <f t="shared" ref="BA197:BA260" si="134">IF(AZ197="","",IF(AZ197=0,IF(AS197&lt;0,"less",IF(AS197&gt;0,"more","n/a")),IF(AZ197=1,IF(AS197&lt;0,"more",IF(AS197&gt;0,"less","n/a")))))</f>
        <v>less</v>
      </c>
      <c r="BB197" s="2" t="str">
        <f t="shared" ref="BB197:BB260" si="135">IF(AZ197="","",IF(AU197="same",BA197,""))</f>
        <v>less</v>
      </c>
      <c r="BC197" s="2" t="str">
        <f t="shared" ref="BC197:BC260" si="136">IF(AZ197="","",IF(AU197="different",BA197,""))</f>
        <v/>
      </c>
    </row>
    <row r="198" spans="1:55" x14ac:dyDescent="0.25">
      <c r="B198" s="3" t="s">
        <v>14</v>
      </c>
      <c r="C198" s="3">
        <v>30</v>
      </c>
      <c r="D198" s="4">
        <v>41737</v>
      </c>
      <c r="E198" s="3">
        <v>1</v>
      </c>
      <c r="F198" s="4">
        <v>41771</v>
      </c>
      <c r="G198" s="4">
        <v>41799</v>
      </c>
      <c r="H198" s="5">
        <v>0.2</v>
      </c>
      <c r="I198" s="5">
        <v>0.2</v>
      </c>
      <c r="J198" s="5">
        <v>0.05</v>
      </c>
      <c r="K198" s="5">
        <v>0.05</v>
      </c>
      <c r="L198" s="3">
        <v>0.06</v>
      </c>
      <c r="M198" s="3" t="s">
        <v>13</v>
      </c>
      <c r="N198" s="3">
        <v>1</v>
      </c>
      <c r="P198" s="1" t="str">
        <f t="shared" si="122"/>
        <v/>
      </c>
      <c r="R198" s="5"/>
      <c r="S198" s="5"/>
      <c r="T198" s="5"/>
      <c r="U198" s="5"/>
      <c r="V198" s="5"/>
      <c r="X198" s="1" t="str">
        <f t="shared" si="125"/>
        <v/>
      </c>
      <c r="AA198" s="5">
        <v>7.7499999999999999E-2</v>
      </c>
      <c r="AB198" s="5">
        <v>0.26250000000000001</v>
      </c>
      <c r="AC198" s="5">
        <v>0.1925</v>
      </c>
      <c r="AD198" s="5">
        <v>6.7500000000000004E-2</v>
      </c>
      <c r="AE198" s="5">
        <v>0.06</v>
      </c>
      <c r="AG198" s="95">
        <f t="shared" si="117"/>
        <v>-6.25E-2</v>
      </c>
      <c r="AH198" s="95">
        <f t="shared" si="118"/>
        <v>-6.25E-2</v>
      </c>
      <c r="AI198" s="1" t="str">
        <f t="shared" si="126"/>
        <v>same</v>
      </c>
      <c r="AK198" s="95">
        <f t="shared" si="119"/>
        <v>7.5000000000000067E-3</v>
      </c>
      <c r="AL198" s="95">
        <f t="shared" si="127"/>
        <v>-0.14250000000000002</v>
      </c>
      <c r="AM198" s="1" t="str">
        <f t="shared" si="128"/>
        <v>different</v>
      </c>
      <c r="AP198" s="5"/>
      <c r="AS198" s="95">
        <f t="shared" si="129"/>
        <v>0.15000000000000002</v>
      </c>
      <c r="AT198" s="95">
        <f t="shared" si="130"/>
        <v>0</v>
      </c>
      <c r="AU198" s="1" t="str">
        <f t="shared" si="131"/>
        <v>n/a</v>
      </c>
      <c r="AW198" s="95">
        <f t="shared" si="132"/>
        <v>0.15000000000000002</v>
      </c>
      <c r="AX198" s="1" t="str">
        <f t="shared" si="124"/>
        <v>same</v>
      </c>
      <c r="AZ198" s="1">
        <f t="shared" si="133"/>
        <v>0</v>
      </c>
      <c r="BA198" s="1" t="str">
        <f t="shared" si="134"/>
        <v>more</v>
      </c>
      <c r="BB198" s="2" t="str">
        <f t="shared" si="135"/>
        <v/>
      </c>
      <c r="BC198" s="2" t="str">
        <f t="shared" si="136"/>
        <v/>
      </c>
    </row>
    <row r="199" spans="1:55" x14ac:dyDescent="0.25">
      <c r="B199" s="3" t="s">
        <v>26</v>
      </c>
      <c r="C199" s="3">
        <v>30</v>
      </c>
      <c r="D199" s="4">
        <v>41737</v>
      </c>
      <c r="E199" s="3">
        <v>1</v>
      </c>
      <c r="F199" s="4">
        <v>41771</v>
      </c>
      <c r="G199" s="4">
        <v>41802</v>
      </c>
      <c r="H199" s="5">
        <v>0.05</v>
      </c>
      <c r="I199" s="5">
        <v>0.65</v>
      </c>
      <c r="J199" s="5">
        <v>0.65</v>
      </c>
      <c r="K199" s="5">
        <v>0.15</v>
      </c>
      <c r="L199" s="3">
        <v>0.06</v>
      </c>
      <c r="M199" s="3" t="s">
        <v>13</v>
      </c>
      <c r="N199" s="3">
        <v>1</v>
      </c>
      <c r="P199" s="1" t="str">
        <f t="shared" si="122"/>
        <v/>
      </c>
      <c r="R199" s="5"/>
      <c r="S199" s="5"/>
      <c r="T199" s="5"/>
      <c r="U199" s="5"/>
      <c r="V199" s="5"/>
      <c r="X199" s="1" t="str">
        <f t="shared" si="125"/>
        <v/>
      </c>
      <c r="AA199" s="5">
        <v>7.7499999999999999E-2</v>
      </c>
      <c r="AB199" s="5">
        <v>0.26250000000000001</v>
      </c>
      <c r="AC199" s="5">
        <v>0.1925</v>
      </c>
      <c r="AD199" s="5">
        <v>6.7500000000000004E-2</v>
      </c>
      <c r="AE199" s="5">
        <v>0.06</v>
      </c>
      <c r="AG199" s="95">
        <f t="shared" si="117"/>
        <v>-0.21250000000000002</v>
      </c>
      <c r="AH199" s="95">
        <f t="shared" si="118"/>
        <v>0.38750000000000001</v>
      </c>
      <c r="AI199" s="1" t="str">
        <f t="shared" si="126"/>
        <v>different</v>
      </c>
      <c r="AK199" s="95">
        <f t="shared" si="119"/>
        <v>-0.14250000000000002</v>
      </c>
      <c r="AL199" s="95">
        <f t="shared" si="127"/>
        <v>0.45750000000000002</v>
      </c>
      <c r="AM199" s="1" t="str">
        <f t="shared" si="128"/>
        <v>different</v>
      </c>
      <c r="AP199" s="5"/>
      <c r="AS199" s="95">
        <f t="shared" si="129"/>
        <v>-9.9999999999999992E-2</v>
      </c>
      <c r="AT199" s="95">
        <f t="shared" si="130"/>
        <v>-0.6</v>
      </c>
      <c r="AU199" s="1" t="str">
        <f t="shared" si="131"/>
        <v>same</v>
      </c>
      <c r="AW199" s="95">
        <f t="shared" si="132"/>
        <v>-0.6</v>
      </c>
      <c r="AX199" s="1" t="str">
        <f t="shared" si="124"/>
        <v>same</v>
      </c>
      <c r="AZ199" s="1">
        <f t="shared" si="133"/>
        <v>0</v>
      </c>
      <c r="BA199" s="1" t="str">
        <f t="shared" si="134"/>
        <v>less</v>
      </c>
      <c r="BB199" s="2" t="str">
        <f t="shared" si="135"/>
        <v>less</v>
      </c>
      <c r="BC199" s="2" t="str">
        <f t="shared" si="136"/>
        <v/>
      </c>
    </row>
    <row r="200" spans="1:55" s="14" customFormat="1" ht="15.75" thickBot="1" x14ac:dyDescent="0.3">
      <c r="A200" s="9"/>
      <c r="B200" s="10" t="s">
        <v>28</v>
      </c>
      <c r="C200" s="10">
        <v>30</v>
      </c>
      <c r="D200" s="12">
        <v>41737</v>
      </c>
      <c r="E200" s="10">
        <v>1</v>
      </c>
      <c r="F200" s="12">
        <v>41771</v>
      </c>
      <c r="G200" s="12">
        <v>41789</v>
      </c>
      <c r="H200" s="13">
        <v>0.05</v>
      </c>
      <c r="I200" s="13">
        <v>0.1</v>
      </c>
      <c r="J200" s="13">
        <v>0.05</v>
      </c>
      <c r="K200" s="13">
        <v>0.05</v>
      </c>
      <c r="L200" s="10">
        <v>0.06</v>
      </c>
      <c r="M200" s="10" t="s">
        <v>13</v>
      </c>
      <c r="N200" s="10">
        <v>1</v>
      </c>
      <c r="P200" s="9">
        <f t="shared" si="122"/>
        <v>34</v>
      </c>
      <c r="R200" s="13">
        <f>AVERAGE(H197:H200)</f>
        <v>7.7499999999999999E-2</v>
      </c>
      <c r="S200" s="13">
        <f>AVERAGE(I197:I200)</f>
        <v>0.26250000000000001</v>
      </c>
      <c r="T200" s="13">
        <f t="shared" ref="T200:V200" si="137">AVERAGE(J197:J200)</f>
        <v>0.1925</v>
      </c>
      <c r="U200" s="13">
        <f t="shared" si="137"/>
        <v>6.7500000000000004E-2</v>
      </c>
      <c r="V200" s="13">
        <f t="shared" si="137"/>
        <v>0.06</v>
      </c>
      <c r="X200" s="9">
        <f t="shared" si="125"/>
        <v>0</v>
      </c>
      <c r="AA200" s="13">
        <v>7.7499999999999999E-2</v>
      </c>
      <c r="AB200" s="13">
        <v>0.26250000000000001</v>
      </c>
      <c r="AC200" s="13">
        <v>0.1925</v>
      </c>
      <c r="AD200" s="13">
        <v>6.7500000000000004E-2</v>
      </c>
      <c r="AE200" s="13">
        <v>0.06</v>
      </c>
      <c r="AG200" s="97">
        <f t="shared" si="117"/>
        <v>-0.21250000000000002</v>
      </c>
      <c r="AH200" s="97">
        <f t="shared" si="118"/>
        <v>-0.16250000000000001</v>
      </c>
      <c r="AI200" s="9" t="str">
        <f t="shared" si="126"/>
        <v>same</v>
      </c>
      <c r="AK200" s="97">
        <f t="shared" si="119"/>
        <v>-0.14250000000000002</v>
      </c>
      <c r="AL200" s="97">
        <f t="shared" si="127"/>
        <v>-0.14250000000000002</v>
      </c>
      <c r="AM200" s="9" t="str">
        <f t="shared" si="128"/>
        <v>same</v>
      </c>
      <c r="AP200" s="13"/>
      <c r="AS200" s="97">
        <f t="shared" si="129"/>
        <v>0</v>
      </c>
      <c r="AT200" s="97">
        <f t="shared" si="130"/>
        <v>-0.05</v>
      </c>
      <c r="AU200" s="9" t="str">
        <f t="shared" si="131"/>
        <v>n/a</v>
      </c>
      <c r="AW200" s="97">
        <f t="shared" si="132"/>
        <v>0</v>
      </c>
      <c r="AX200" s="9" t="str">
        <f t="shared" si="124"/>
        <v>n/a</v>
      </c>
      <c r="AZ200" s="9">
        <f t="shared" si="133"/>
        <v>0</v>
      </c>
      <c r="BA200" s="9" t="str">
        <f t="shared" si="134"/>
        <v>n/a</v>
      </c>
      <c r="BB200" s="14" t="str">
        <f t="shared" si="135"/>
        <v/>
      </c>
      <c r="BC200" s="14" t="str">
        <f t="shared" si="136"/>
        <v/>
      </c>
    </row>
    <row r="201" spans="1:55" x14ac:dyDescent="0.25">
      <c r="A201" s="1">
        <v>74</v>
      </c>
      <c r="B201" s="3" t="s">
        <v>12</v>
      </c>
      <c r="C201" s="3">
        <v>31</v>
      </c>
      <c r="D201" s="4">
        <v>41730</v>
      </c>
      <c r="E201" s="3">
        <v>1</v>
      </c>
      <c r="F201" s="4">
        <v>41771</v>
      </c>
      <c r="G201" s="4">
        <v>41788</v>
      </c>
      <c r="H201" s="5">
        <v>0.2</v>
      </c>
      <c r="I201" s="5">
        <v>0.7</v>
      </c>
      <c r="J201" s="5">
        <v>0.7</v>
      </c>
      <c r="K201" s="5">
        <v>0.7</v>
      </c>
      <c r="L201" s="3">
        <v>7.0000000000000007E-2</v>
      </c>
      <c r="M201" s="3" t="s">
        <v>13</v>
      </c>
      <c r="N201" s="3">
        <v>1</v>
      </c>
      <c r="P201" s="1" t="str">
        <f t="shared" si="122"/>
        <v/>
      </c>
      <c r="R201" s="5"/>
      <c r="S201" s="5"/>
      <c r="T201" s="5"/>
      <c r="U201" s="5"/>
      <c r="V201" s="5"/>
      <c r="X201" s="1" t="str">
        <f t="shared" si="125"/>
        <v/>
      </c>
      <c r="AA201" s="5">
        <v>0.21750000000000003</v>
      </c>
      <c r="AB201" s="5">
        <v>0.73750000000000004</v>
      </c>
      <c r="AC201" s="5">
        <v>0.59999999999999987</v>
      </c>
      <c r="AD201" s="5">
        <v>0.48749999999999999</v>
      </c>
      <c r="AE201" s="5">
        <v>0.11</v>
      </c>
      <c r="AG201" s="95">
        <f t="shared" si="117"/>
        <v>-0.53750000000000009</v>
      </c>
      <c r="AH201" s="95">
        <f t="shared" si="118"/>
        <v>-3.7500000000000089E-2</v>
      </c>
      <c r="AI201" s="1" t="str">
        <f t="shared" si="126"/>
        <v>same</v>
      </c>
      <c r="AK201" s="95">
        <f t="shared" si="119"/>
        <v>-0.39999999999999986</v>
      </c>
      <c r="AL201" s="95">
        <f t="shared" si="127"/>
        <v>0.10000000000000009</v>
      </c>
      <c r="AM201" s="1" t="str">
        <f t="shared" si="128"/>
        <v>different</v>
      </c>
      <c r="AP201" s="5">
        <f>MAX(I201:I204)-MIN(I201:I204)</f>
        <v>0.10000000000000009</v>
      </c>
      <c r="AS201" s="95">
        <f t="shared" si="129"/>
        <v>-0.49999999999999994</v>
      </c>
      <c r="AT201" s="95">
        <f t="shared" si="130"/>
        <v>-0.49999999999999994</v>
      </c>
      <c r="AU201" s="1" t="str">
        <f t="shared" si="131"/>
        <v>same</v>
      </c>
      <c r="AW201" s="95">
        <f t="shared" si="132"/>
        <v>-0.49999999999999994</v>
      </c>
      <c r="AX201" s="1" t="str">
        <f t="shared" si="124"/>
        <v>same</v>
      </c>
      <c r="AZ201" s="1">
        <f t="shared" si="133"/>
        <v>0</v>
      </c>
      <c r="BA201" s="1" t="str">
        <f t="shared" si="134"/>
        <v>less</v>
      </c>
      <c r="BB201" s="2" t="str">
        <f t="shared" si="135"/>
        <v>less</v>
      </c>
      <c r="BC201" s="2" t="str">
        <f t="shared" si="136"/>
        <v/>
      </c>
    </row>
    <row r="202" spans="1:55" x14ac:dyDescent="0.25">
      <c r="B202" s="3" t="s">
        <v>14</v>
      </c>
      <c r="C202" s="3">
        <v>31</v>
      </c>
      <c r="D202" s="4">
        <v>41730</v>
      </c>
      <c r="E202" s="3">
        <v>1</v>
      </c>
      <c r="F202" s="4">
        <v>41771</v>
      </c>
      <c r="G202" s="4">
        <v>41795</v>
      </c>
      <c r="H202" s="5">
        <v>0.1</v>
      </c>
      <c r="I202" s="5">
        <v>0.8</v>
      </c>
      <c r="J202" s="5">
        <v>0.6</v>
      </c>
      <c r="K202" s="5">
        <v>0.2</v>
      </c>
      <c r="L202" s="3">
        <v>0.13</v>
      </c>
      <c r="M202" s="3" t="s">
        <v>13</v>
      </c>
      <c r="N202" s="3">
        <v>1</v>
      </c>
      <c r="P202" s="1" t="str">
        <f t="shared" si="122"/>
        <v/>
      </c>
      <c r="R202" s="5"/>
      <c r="S202" s="5"/>
      <c r="T202" s="5"/>
      <c r="U202" s="5"/>
      <c r="V202" s="5"/>
      <c r="X202" s="1" t="str">
        <f t="shared" si="125"/>
        <v/>
      </c>
      <c r="AA202" s="5">
        <v>0.21750000000000003</v>
      </c>
      <c r="AB202" s="5">
        <v>0.73750000000000004</v>
      </c>
      <c r="AC202" s="5">
        <v>0.59999999999999987</v>
      </c>
      <c r="AD202" s="5">
        <v>0.48749999999999999</v>
      </c>
      <c r="AE202" s="5">
        <v>0.11</v>
      </c>
      <c r="AG202" s="95">
        <f t="shared" si="117"/>
        <v>-0.63750000000000007</v>
      </c>
      <c r="AH202" s="95">
        <f t="shared" si="118"/>
        <v>6.25E-2</v>
      </c>
      <c r="AI202" s="1" t="str">
        <f t="shared" si="126"/>
        <v>different</v>
      </c>
      <c r="AK202" s="95">
        <f t="shared" si="119"/>
        <v>-0.49999999999999989</v>
      </c>
      <c r="AL202" s="95">
        <f t="shared" si="127"/>
        <v>1.1102230246251565E-16</v>
      </c>
      <c r="AM202" s="1" t="str">
        <f t="shared" si="128"/>
        <v>n/a</v>
      </c>
      <c r="AP202" s="5"/>
      <c r="AS202" s="95">
        <f t="shared" si="129"/>
        <v>-0.1</v>
      </c>
      <c r="AT202" s="95">
        <f t="shared" si="130"/>
        <v>-0.70000000000000007</v>
      </c>
      <c r="AU202" s="1" t="str">
        <f t="shared" si="131"/>
        <v>same</v>
      </c>
      <c r="AW202" s="95">
        <f t="shared" si="132"/>
        <v>-0.5</v>
      </c>
      <c r="AX202" s="1" t="str">
        <f t="shared" si="124"/>
        <v>same</v>
      </c>
      <c r="AZ202" s="1">
        <f t="shared" si="133"/>
        <v>0</v>
      </c>
      <c r="BA202" s="1" t="str">
        <f t="shared" si="134"/>
        <v>less</v>
      </c>
      <c r="BB202" s="2" t="str">
        <f t="shared" si="135"/>
        <v>less</v>
      </c>
      <c r="BC202" s="2" t="str">
        <f t="shared" si="136"/>
        <v/>
      </c>
    </row>
    <row r="203" spans="1:55" x14ac:dyDescent="0.25">
      <c r="B203" s="3" t="s">
        <v>26</v>
      </c>
      <c r="C203" s="3">
        <v>31</v>
      </c>
      <c r="D203" s="4">
        <v>41730</v>
      </c>
      <c r="E203" s="3">
        <v>1</v>
      </c>
      <c r="F203" s="4">
        <v>41771</v>
      </c>
      <c r="G203" s="4">
        <v>41801</v>
      </c>
      <c r="H203" s="5">
        <v>0.5</v>
      </c>
      <c r="I203" s="5">
        <v>0.75</v>
      </c>
      <c r="J203" s="5">
        <v>0.8</v>
      </c>
      <c r="K203" s="5">
        <v>0.8</v>
      </c>
      <c r="L203" s="3">
        <v>0.11</v>
      </c>
      <c r="M203" s="3" t="s">
        <v>13</v>
      </c>
      <c r="N203" s="3">
        <v>1</v>
      </c>
      <c r="P203" s="1" t="str">
        <f t="shared" si="122"/>
        <v/>
      </c>
      <c r="R203" s="5"/>
      <c r="S203" s="5"/>
      <c r="T203" s="5"/>
      <c r="U203" s="5"/>
      <c r="V203" s="5"/>
      <c r="X203" s="1" t="str">
        <f t="shared" si="125"/>
        <v/>
      </c>
      <c r="AA203" s="5">
        <v>0.21750000000000003</v>
      </c>
      <c r="AB203" s="5">
        <v>0.73750000000000004</v>
      </c>
      <c r="AC203" s="5">
        <v>0.59999999999999987</v>
      </c>
      <c r="AD203" s="5">
        <v>0.48749999999999999</v>
      </c>
      <c r="AE203" s="5">
        <v>0.11</v>
      </c>
      <c r="AG203" s="95">
        <f t="shared" si="117"/>
        <v>-0.23750000000000004</v>
      </c>
      <c r="AH203" s="95">
        <f t="shared" si="118"/>
        <v>1.2499999999999956E-2</v>
      </c>
      <c r="AI203" s="1" t="str">
        <f t="shared" si="126"/>
        <v>different</v>
      </c>
      <c r="AK203" s="95">
        <f t="shared" si="119"/>
        <v>-9.9999999999999867E-2</v>
      </c>
      <c r="AL203" s="95">
        <f t="shared" si="127"/>
        <v>0.20000000000000018</v>
      </c>
      <c r="AM203" s="1" t="str">
        <f t="shared" si="128"/>
        <v>different</v>
      </c>
      <c r="AP203" s="5"/>
      <c r="AS203" s="95">
        <f t="shared" si="129"/>
        <v>-0.30000000000000004</v>
      </c>
      <c r="AT203" s="95">
        <f t="shared" si="130"/>
        <v>-0.25</v>
      </c>
      <c r="AU203" s="1" t="str">
        <f t="shared" si="131"/>
        <v>same</v>
      </c>
      <c r="AW203" s="95">
        <f t="shared" si="132"/>
        <v>-0.30000000000000004</v>
      </c>
      <c r="AX203" s="1" t="str">
        <f t="shared" si="124"/>
        <v>same</v>
      </c>
      <c r="AZ203" s="1">
        <f t="shared" si="133"/>
        <v>0</v>
      </c>
      <c r="BA203" s="1" t="str">
        <f t="shared" si="134"/>
        <v>less</v>
      </c>
      <c r="BB203" s="2" t="str">
        <f t="shared" si="135"/>
        <v>less</v>
      </c>
      <c r="BC203" s="2" t="str">
        <f t="shared" si="136"/>
        <v/>
      </c>
    </row>
    <row r="204" spans="1:55" s="21" customFormat="1" x14ac:dyDescent="0.25">
      <c r="A204" s="16"/>
      <c r="B204" s="17" t="s">
        <v>28</v>
      </c>
      <c r="C204" s="17">
        <v>31</v>
      </c>
      <c r="D204" s="19">
        <v>41730</v>
      </c>
      <c r="E204" s="17">
        <v>1</v>
      </c>
      <c r="F204" s="19">
        <v>41771</v>
      </c>
      <c r="G204" s="19">
        <v>41796</v>
      </c>
      <c r="H204" s="20">
        <v>7.0000000000000007E-2</v>
      </c>
      <c r="I204" s="20">
        <v>0.7</v>
      </c>
      <c r="J204" s="20">
        <v>0.3</v>
      </c>
      <c r="K204" s="20">
        <v>0.25</v>
      </c>
      <c r="L204" s="17">
        <v>0.13</v>
      </c>
      <c r="M204" s="17" t="s">
        <v>13</v>
      </c>
      <c r="N204" s="17">
        <v>1</v>
      </c>
      <c r="P204" s="16">
        <f t="shared" si="122"/>
        <v>41</v>
      </c>
      <c r="R204" s="20">
        <f>AVERAGE(H201:H204)</f>
        <v>0.21750000000000003</v>
      </c>
      <c r="S204" s="20">
        <f>AVERAGE(I201:I204)</f>
        <v>0.73750000000000004</v>
      </c>
      <c r="T204" s="20">
        <f t="shared" ref="T204:V204" si="138">AVERAGE(J201:J204)</f>
        <v>0.59999999999999987</v>
      </c>
      <c r="U204" s="20">
        <f t="shared" si="138"/>
        <v>0.48749999999999999</v>
      </c>
      <c r="V204" s="20">
        <f t="shared" si="138"/>
        <v>0.11</v>
      </c>
      <c r="X204" s="16">
        <f t="shared" si="125"/>
        <v>0</v>
      </c>
      <c r="AA204" s="20">
        <v>0.21750000000000003</v>
      </c>
      <c r="AB204" s="20">
        <v>0.73750000000000004</v>
      </c>
      <c r="AC204" s="20">
        <v>0.59999999999999987</v>
      </c>
      <c r="AD204" s="20">
        <v>0.48749999999999999</v>
      </c>
      <c r="AE204" s="20">
        <v>0.11</v>
      </c>
      <c r="AG204" s="96">
        <f t="shared" si="117"/>
        <v>-0.66749999999999998</v>
      </c>
      <c r="AH204" s="96">
        <f t="shared" si="118"/>
        <v>-3.7500000000000089E-2</v>
      </c>
      <c r="AI204" s="16" t="str">
        <f t="shared" si="126"/>
        <v>same</v>
      </c>
      <c r="AK204" s="96">
        <f t="shared" si="119"/>
        <v>-0.5299999999999998</v>
      </c>
      <c r="AL204" s="96">
        <f t="shared" si="127"/>
        <v>-0.29999999999999988</v>
      </c>
      <c r="AM204" s="16" t="str">
        <f t="shared" si="128"/>
        <v>same</v>
      </c>
      <c r="AP204" s="20"/>
      <c r="AS204" s="96">
        <f t="shared" si="129"/>
        <v>-0.18</v>
      </c>
      <c r="AT204" s="96">
        <f t="shared" si="130"/>
        <v>-0.62999999999999989</v>
      </c>
      <c r="AU204" s="16" t="str">
        <f t="shared" si="131"/>
        <v>same</v>
      </c>
      <c r="AW204" s="96">
        <f t="shared" si="132"/>
        <v>-0.22999999999999998</v>
      </c>
      <c r="AX204" s="16" t="str">
        <f t="shared" si="124"/>
        <v>same</v>
      </c>
      <c r="AZ204" s="16">
        <f t="shared" si="133"/>
        <v>0</v>
      </c>
      <c r="BA204" s="16" t="str">
        <f t="shared" si="134"/>
        <v>less</v>
      </c>
      <c r="BB204" s="21" t="str">
        <f t="shared" si="135"/>
        <v>less</v>
      </c>
      <c r="BC204" s="21" t="str">
        <f t="shared" si="136"/>
        <v/>
      </c>
    </row>
    <row r="205" spans="1:55" x14ac:dyDescent="0.25">
      <c r="A205" s="1">
        <v>75</v>
      </c>
      <c r="B205" s="3" t="s">
        <v>12</v>
      </c>
      <c r="C205" s="3">
        <v>31</v>
      </c>
      <c r="D205" s="4">
        <v>41730</v>
      </c>
      <c r="E205" s="3">
        <v>2</v>
      </c>
      <c r="F205" s="4">
        <v>41771</v>
      </c>
      <c r="G205" s="4">
        <v>41788</v>
      </c>
      <c r="H205" s="5">
        <v>0.1</v>
      </c>
      <c r="I205" s="5">
        <v>0.2</v>
      </c>
      <c r="J205" s="5">
        <v>0.2</v>
      </c>
      <c r="K205" s="5">
        <v>0.2</v>
      </c>
      <c r="L205" s="3">
        <v>0.06</v>
      </c>
      <c r="M205" s="3" t="s">
        <v>13</v>
      </c>
      <c r="N205" s="3">
        <v>1</v>
      </c>
      <c r="P205" s="1" t="str">
        <f t="shared" si="122"/>
        <v/>
      </c>
      <c r="R205" s="5"/>
      <c r="S205" s="5"/>
      <c r="T205" s="5"/>
      <c r="U205" s="5"/>
      <c r="V205" s="5"/>
      <c r="X205" s="1" t="str">
        <f t="shared" si="125"/>
        <v/>
      </c>
      <c r="AA205" s="5">
        <v>9.7499999999999989E-2</v>
      </c>
      <c r="AB205" s="5">
        <v>0.1825</v>
      </c>
      <c r="AC205" s="5">
        <v>0.11750000000000001</v>
      </c>
      <c r="AD205" s="5">
        <v>9.2500000000000013E-2</v>
      </c>
      <c r="AE205" s="5">
        <v>3.0000000000000002E-2</v>
      </c>
      <c r="AG205" s="95">
        <f t="shared" si="117"/>
        <v>-8.249999999999999E-2</v>
      </c>
      <c r="AH205" s="95">
        <f t="shared" si="118"/>
        <v>1.7500000000000016E-2</v>
      </c>
      <c r="AI205" s="1" t="str">
        <f t="shared" si="126"/>
        <v>different</v>
      </c>
      <c r="AK205" s="95">
        <f t="shared" si="119"/>
        <v>-1.7500000000000002E-2</v>
      </c>
      <c r="AL205" s="95">
        <f t="shared" si="127"/>
        <v>8.2500000000000004E-2</v>
      </c>
      <c r="AM205" s="1" t="str">
        <f t="shared" si="128"/>
        <v>different</v>
      </c>
      <c r="AP205" s="5">
        <f>MAX(I205:I208)-MIN(I205:I208)</f>
        <v>0.16999999999999998</v>
      </c>
      <c r="AS205" s="95">
        <f t="shared" si="129"/>
        <v>-0.1</v>
      </c>
      <c r="AT205" s="95">
        <f t="shared" si="130"/>
        <v>-0.1</v>
      </c>
      <c r="AU205" s="1" t="str">
        <f t="shared" si="131"/>
        <v>same</v>
      </c>
      <c r="AW205" s="95">
        <f t="shared" si="132"/>
        <v>-0.1</v>
      </c>
      <c r="AX205" s="1" t="str">
        <f t="shared" si="124"/>
        <v>same</v>
      </c>
      <c r="AZ205" s="1">
        <f t="shared" si="133"/>
        <v>0</v>
      </c>
      <c r="BA205" s="1" t="str">
        <f t="shared" si="134"/>
        <v>less</v>
      </c>
      <c r="BB205" s="2" t="str">
        <f t="shared" si="135"/>
        <v>less</v>
      </c>
      <c r="BC205" s="2" t="str">
        <f t="shared" si="136"/>
        <v/>
      </c>
    </row>
    <row r="206" spans="1:55" x14ac:dyDescent="0.25">
      <c r="B206" s="3" t="s">
        <v>14</v>
      </c>
      <c r="C206" s="3">
        <v>31</v>
      </c>
      <c r="D206" s="4">
        <v>41730</v>
      </c>
      <c r="E206" s="3">
        <v>2</v>
      </c>
      <c r="F206" s="4">
        <v>41771</v>
      </c>
      <c r="G206" s="4">
        <v>41795</v>
      </c>
      <c r="H206" s="5">
        <v>0.1</v>
      </c>
      <c r="I206" s="5">
        <v>0.2</v>
      </c>
      <c r="J206" s="5">
        <v>0.2</v>
      </c>
      <c r="K206" s="5">
        <v>0.1</v>
      </c>
      <c r="L206" s="3">
        <v>0.02</v>
      </c>
      <c r="M206" s="3" t="s">
        <v>13</v>
      </c>
      <c r="N206" s="3">
        <v>1</v>
      </c>
      <c r="P206" s="1" t="str">
        <f t="shared" si="122"/>
        <v/>
      </c>
      <c r="R206" s="5"/>
      <c r="S206" s="5"/>
      <c r="T206" s="5"/>
      <c r="U206" s="5"/>
      <c r="V206" s="5"/>
      <c r="X206" s="1" t="str">
        <f t="shared" si="125"/>
        <v/>
      </c>
      <c r="AA206" s="5">
        <v>9.7499999999999989E-2</v>
      </c>
      <c r="AB206" s="5">
        <v>0.1825</v>
      </c>
      <c r="AC206" s="5">
        <v>0.11750000000000001</v>
      </c>
      <c r="AD206" s="5">
        <v>9.2500000000000013E-2</v>
      </c>
      <c r="AE206" s="5">
        <v>3.0000000000000002E-2</v>
      </c>
      <c r="AG206" s="95">
        <f t="shared" si="117"/>
        <v>-8.249999999999999E-2</v>
      </c>
      <c r="AH206" s="95">
        <f t="shared" si="118"/>
        <v>1.7500000000000016E-2</v>
      </c>
      <c r="AI206" s="1" t="str">
        <f t="shared" si="126"/>
        <v>different</v>
      </c>
      <c r="AK206" s="95">
        <f t="shared" si="119"/>
        <v>-1.7500000000000002E-2</v>
      </c>
      <c r="AL206" s="95">
        <f t="shared" si="127"/>
        <v>8.2500000000000004E-2</v>
      </c>
      <c r="AM206" s="1" t="str">
        <f t="shared" si="128"/>
        <v>different</v>
      </c>
      <c r="AP206" s="5"/>
      <c r="AS206" s="95">
        <f t="shared" si="129"/>
        <v>0</v>
      </c>
      <c r="AT206" s="95">
        <f t="shared" si="130"/>
        <v>-0.1</v>
      </c>
      <c r="AU206" s="1" t="str">
        <f t="shared" si="131"/>
        <v>n/a</v>
      </c>
      <c r="AW206" s="95">
        <f t="shared" si="132"/>
        <v>-0.1</v>
      </c>
      <c r="AX206" s="1" t="str">
        <f t="shared" si="124"/>
        <v>n/a</v>
      </c>
      <c r="AZ206" s="1">
        <f t="shared" si="133"/>
        <v>0</v>
      </c>
      <c r="BA206" s="1" t="str">
        <f t="shared" si="134"/>
        <v>n/a</v>
      </c>
      <c r="BB206" s="2" t="str">
        <f t="shared" si="135"/>
        <v/>
      </c>
      <c r="BC206" s="2" t="str">
        <f t="shared" si="136"/>
        <v/>
      </c>
    </row>
    <row r="207" spans="1:55" x14ac:dyDescent="0.25">
      <c r="B207" s="3" t="s">
        <v>26</v>
      </c>
      <c r="C207" s="3">
        <v>31</v>
      </c>
      <c r="D207" s="4">
        <v>41730</v>
      </c>
      <c r="E207" s="3">
        <v>2</v>
      </c>
      <c r="F207" s="4">
        <v>41771</v>
      </c>
      <c r="G207" s="4">
        <v>41801</v>
      </c>
      <c r="H207" s="5">
        <v>0.15</v>
      </c>
      <c r="I207" s="5">
        <v>0.25</v>
      </c>
      <c r="J207" s="5">
        <v>0.05</v>
      </c>
      <c r="K207" s="5">
        <v>0.05</v>
      </c>
      <c r="L207" s="3">
        <v>0.02</v>
      </c>
      <c r="M207" s="3" t="s">
        <v>13</v>
      </c>
      <c r="N207" s="3">
        <v>1</v>
      </c>
      <c r="P207" s="1" t="str">
        <f t="shared" si="122"/>
        <v/>
      </c>
      <c r="R207" s="5"/>
      <c r="S207" s="5"/>
      <c r="T207" s="5"/>
      <c r="U207" s="5"/>
      <c r="V207" s="5"/>
      <c r="X207" s="1" t="str">
        <f t="shared" si="125"/>
        <v/>
      </c>
      <c r="AA207" s="5">
        <v>9.7499999999999989E-2</v>
      </c>
      <c r="AB207" s="5">
        <v>0.1825</v>
      </c>
      <c r="AC207" s="5">
        <v>0.11750000000000001</v>
      </c>
      <c r="AD207" s="5">
        <v>9.2500000000000013E-2</v>
      </c>
      <c r="AE207" s="5">
        <v>3.0000000000000002E-2</v>
      </c>
      <c r="AG207" s="95">
        <f t="shared" si="117"/>
        <v>-3.2500000000000001E-2</v>
      </c>
      <c r="AH207" s="95">
        <f t="shared" si="118"/>
        <v>6.7500000000000004E-2</v>
      </c>
      <c r="AI207" s="1" t="str">
        <f t="shared" si="126"/>
        <v>different</v>
      </c>
      <c r="AK207" s="95">
        <f t="shared" si="119"/>
        <v>3.2499999999999987E-2</v>
      </c>
      <c r="AL207" s="95">
        <f t="shared" si="127"/>
        <v>-6.7500000000000004E-2</v>
      </c>
      <c r="AM207" s="1" t="str">
        <f t="shared" si="128"/>
        <v>different</v>
      </c>
      <c r="AP207" s="5"/>
      <c r="AS207" s="95">
        <f t="shared" si="129"/>
        <v>9.9999999999999992E-2</v>
      </c>
      <c r="AT207" s="95">
        <f t="shared" si="130"/>
        <v>-0.1</v>
      </c>
      <c r="AU207" s="1" t="str">
        <f t="shared" si="131"/>
        <v>different</v>
      </c>
      <c r="AW207" s="95">
        <f t="shared" si="132"/>
        <v>9.9999999999999992E-2</v>
      </c>
      <c r="AX207" s="1" t="str">
        <f t="shared" si="124"/>
        <v>same</v>
      </c>
      <c r="AZ207" s="1">
        <f t="shared" si="133"/>
        <v>0</v>
      </c>
      <c r="BA207" s="1" t="str">
        <f t="shared" si="134"/>
        <v>more</v>
      </c>
      <c r="BB207" s="2" t="str">
        <f t="shared" si="135"/>
        <v/>
      </c>
      <c r="BC207" s="2" t="str">
        <f t="shared" si="136"/>
        <v>more</v>
      </c>
    </row>
    <row r="208" spans="1:55" s="14" customFormat="1" ht="15.75" thickBot="1" x14ac:dyDescent="0.3">
      <c r="A208" s="9"/>
      <c r="B208" s="10" t="s">
        <v>28</v>
      </c>
      <c r="C208" s="10">
        <v>31</v>
      </c>
      <c r="D208" s="12">
        <v>41730</v>
      </c>
      <c r="E208" s="10">
        <v>2</v>
      </c>
      <c r="F208" s="12">
        <v>41771</v>
      </c>
      <c r="G208" s="12">
        <v>41796</v>
      </c>
      <c r="H208" s="13">
        <v>0.04</v>
      </c>
      <c r="I208" s="13">
        <v>0.08</v>
      </c>
      <c r="J208" s="13">
        <v>0.02</v>
      </c>
      <c r="K208" s="13">
        <v>0.02</v>
      </c>
      <c r="L208" s="10">
        <v>0.02</v>
      </c>
      <c r="M208" s="10" t="s">
        <v>13</v>
      </c>
      <c r="N208" s="10">
        <v>1</v>
      </c>
      <c r="P208" s="9">
        <f t="shared" si="122"/>
        <v>41</v>
      </c>
      <c r="R208" s="13">
        <f>AVERAGE(H205:H208)</f>
        <v>9.7499999999999989E-2</v>
      </c>
      <c r="S208" s="13">
        <f>AVERAGE(I205:I208)</f>
        <v>0.1825</v>
      </c>
      <c r="T208" s="13">
        <f t="shared" ref="T208:V208" si="139">AVERAGE(J205:J208)</f>
        <v>0.11750000000000001</v>
      </c>
      <c r="U208" s="13">
        <f t="shared" si="139"/>
        <v>9.2500000000000013E-2</v>
      </c>
      <c r="V208" s="13">
        <f t="shared" si="139"/>
        <v>3.0000000000000002E-2</v>
      </c>
      <c r="X208" s="9">
        <f t="shared" si="125"/>
        <v>0</v>
      </c>
      <c r="AA208" s="13">
        <v>9.7499999999999989E-2</v>
      </c>
      <c r="AB208" s="13">
        <v>0.1825</v>
      </c>
      <c r="AC208" s="13">
        <v>0.11750000000000001</v>
      </c>
      <c r="AD208" s="13">
        <v>9.2500000000000013E-2</v>
      </c>
      <c r="AE208" s="13">
        <v>3.0000000000000002E-2</v>
      </c>
      <c r="AG208" s="97">
        <f t="shared" si="117"/>
        <v>-0.14249999999999999</v>
      </c>
      <c r="AH208" s="97">
        <f t="shared" si="118"/>
        <v>-0.10249999999999999</v>
      </c>
      <c r="AI208" s="9" t="str">
        <f t="shared" si="126"/>
        <v>same</v>
      </c>
      <c r="AK208" s="97">
        <f t="shared" si="119"/>
        <v>-7.7500000000000013E-2</v>
      </c>
      <c r="AL208" s="97">
        <f t="shared" si="127"/>
        <v>-9.7500000000000003E-2</v>
      </c>
      <c r="AM208" s="9" t="str">
        <f t="shared" si="128"/>
        <v>same</v>
      </c>
      <c r="AP208" s="13"/>
      <c r="AS208" s="97">
        <f t="shared" si="129"/>
        <v>0.02</v>
      </c>
      <c r="AT208" s="97">
        <f t="shared" si="130"/>
        <v>-0.04</v>
      </c>
      <c r="AU208" s="9" t="str">
        <f t="shared" si="131"/>
        <v>different</v>
      </c>
      <c r="AW208" s="97">
        <f t="shared" si="132"/>
        <v>0.02</v>
      </c>
      <c r="AX208" s="9" t="str">
        <f t="shared" si="124"/>
        <v>same</v>
      </c>
      <c r="AZ208" s="9">
        <f t="shared" si="133"/>
        <v>0</v>
      </c>
      <c r="BA208" s="9" t="str">
        <f t="shared" si="134"/>
        <v>more</v>
      </c>
      <c r="BB208" s="14" t="str">
        <f t="shared" si="135"/>
        <v/>
      </c>
      <c r="BC208" s="14" t="str">
        <f t="shared" si="136"/>
        <v>more</v>
      </c>
    </row>
    <row r="209" spans="1:55" x14ac:dyDescent="0.25">
      <c r="A209" s="1">
        <v>76</v>
      </c>
      <c r="B209" s="3" t="s">
        <v>26</v>
      </c>
      <c r="C209" s="3">
        <v>32</v>
      </c>
      <c r="D209" s="4">
        <v>41556</v>
      </c>
      <c r="E209" s="3">
        <v>1</v>
      </c>
      <c r="F209" s="4">
        <v>41793</v>
      </c>
      <c r="G209" s="4">
        <v>41808</v>
      </c>
      <c r="H209" s="5">
        <v>0.65</v>
      </c>
      <c r="I209" s="5">
        <v>0.1</v>
      </c>
      <c r="J209" s="5">
        <v>0.25</v>
      </c>
      <c r="K209" s="5">
        <v>0.05</v>
      </c>
      <c r="L209" s="3">
        <v>0.1</v>
      </c>
      <c r="M209" s="3" t="s">
        <v>13</v>
      </c>
      <c r="N209" s="3">
        <v>1</v>
      </c>
      <c r="P209" s="1" t="str">
        <f t="shared" si="122"/>
        <v/>
      </c>
      <c r="R209" s="5"/>
      <c r="S209" s="5"/>
      <c r="T209" s="5"/>
      <c r="U209" s="5"/>
      <c r="V209" s="5"/>
      <c r="X209" s="1" t="str">
        <f t="shared" si="125"/>
        <v/>
      </c>
      <c r="AA209" s="5">
        <v>0.33500000000000002</v>
      </c>
      <c r="AB209" s="5">
        <v>0.17499999999999999</v>
      </c>
      <c r="AC209" s="5">
        <v>0.13</v>
      </c>
      <c r="AD209" s="5">
        <v>3.0000000000000002E-2</v>
      </c>
      <c r="AE209" s="5">
        <v>7.5000000000000011E-2</v>
      </c>
      <c r="AG209" s="95">
        <f t="shared" si="117"/>
        <v>0.47500000000000003</v>
      </c>
      <c r="AH209" s="95">
        <f t="shared" si="118"/>
        <v>-7.4999999999999983E-2</v>
      </c>
      <c r="AI209" s="1" t="str">
        <f t="shared" si="126"/>
        <v>different</v>
      </c>
      <c r="AK209" s="95">
        <f t="shared" si="119"/>
        <v>0.52</v>
      </c>
      <c r="AL209" s="95">
        <f t="shared" si="127"/>
        <v>0.12</v>
      </c>
      <c r="AM209" s="1" t="str">
        <f t="shared" si="128"/>
        <v>same</v>
      </c>
      <c r="AP209" s="5">
        <f>MAX(I209:I210)-MIN(I209:I210)</f>
        <v>0.15</v>
      </c>
      <c r="AS209" s="95">
        <f t="shared" si="129"/>
        <v>0.6</v>
      </c>
      <c r="AT209" s="95">
        <f t="shared" si="130"/>
        <v>0.55000000000000004</v>
      </c>
      <c r="AU209" s="1" t="str">
        <f t="shared" si="131"/>
        <v>same</v>
      </c>
      <c r="AW209" s="95">
        <f t="shared" si="132"/>
        <v>0.4</v>
      </c>
      <c r="AX209" s="1" t="str">
        <f t="shared" si="124"/>
        <v>same</v>
      </c>
      <c r="AZ209" s="1">
        <f t="shared" si="133"/>
        <v>0</v>
      </c>
      <c r="BA209" s="1" t="str">
        <f t="shared" si="134"/>
        <v>more</v>
      </c>
      <c r="BB209" s="2" t="str">
        <f t="shared" si="135"/>
        <v>more</v>
      </c>
      <c r="BC209" s="2" t="str">
        <f t="shared" si="136"/>
        <v/>
      </c>
    </row>
    <row r="210" spans="1:55" s="21" customFormat="1" x14ac:dyDescent="0.25">
      <c r="A210" s="16"/>
      <c r="B210" s="17" t="s">
        <v>28</v>
      </c>
      <c r="C210" s="17">
        <v>32</v>
      </c>
      <c r="D210" s="19">
        <v>41556</v>
      </c>
      <c r="E210" s="17">
        <v>1</v>
      </c>
      <c r="F210" s="19">
        <v>41793</v>
      </c>
      <c r="G210" s="19">
        <v>41809</v>
      </c>
      <c r="H210" s="20">
        <v>0.02</v>
      </c>
      <c r="I210" s="20">
        <v>0.25</v>
      </c>
      <c r="J210" s="20">
        <v>0.01</v>
      </c>
      <c r="K210" s="20">
        <v>0.01</v>
      </c>
      <c r="L210" s="17">
        <v>0.05</v>
      </c>
      <c r="M210" s="17" t="s">
        <v>13</v>
      </c>
      <c r="N210" s="17">
        <v>1</v>
      </c>
      <c r="P210" s="16">
        <f t="shared" si="122"/>
        <v>237</v>
      </c>
      <c r="R210" s="20">
        <f>AVERAGE(H209:H210)</f>
        <v>0.33500000000000002</v>
      </c>
      <c r="S210" s="20">
        <f>AVERAGE(I209:I210)</f>
        <v>0.17499999999999999</v>
      </c>
      <c r="T210" s="20">
        <f t="shared" ref="T210:V210" si="140">AVERAGE(J209:J210)</f>
        <v>0.13</v>
      </c>
      <c r="U210" s="20">
        <f t="shared" si="140"/>
        <v>3.0000000000000002E-2</v>
      </c>
      <c r="V210" s="20">
        <f t="shared" si="140"/>
        <v>7.5000000000000011E-2</v>
      </c>
      <c r="X210" s="16">
        <f t="shared" si="125"/>
        <v>0</v>
      </c>
      <c r="AA210" s="20">
        <v>0.33500000000000002</v>
      </c>
      <c r="AB210" s="20">
        <v>0.17499999999999999</v>
      </c>
      <c r="AC210" s="20">
        <v>0.13</v>
      </c>
      <c r="AD210" s="20">
        <v>3.0000000000000002E-2</v>
      </c>
      <c r="AE210" s="20">
        <v>7.5000000000000011E-2</v>
      </c>
      <c r="AG210" s="96">
        <f t="shared" si="117"/>
        <v>-0.155</v>
      </c>
      <c r="AH210" s="96">
        <f t="shared" si="118"/>
        <v>7.5000000000000011E-2</v>
      </c>
      <c r="AI210" s="16" t="str">
        <f t="shared" si="126"/>
        <v>different</v>
      </c>
      <c r="AK210" s="96">
        <f t="shared" si="119"/>
        <v>-0.11</v>
      </c>
      <c r="AL210" s="96">
        <f t="shared" si="127"/>
        <v>-0.12000000000000001</v>
      </c>
      <c r="AM210" s="16" t="str">
        <f t="shared" si="128"/>
        <v>same</v>
      </c>
      <c r="AP210" s="20"/>
      <c r="AS210" s="96">
        <f t="shared" si="129"/>
        <v>0.01</v>
      </c>
      <c r="AT210" s="96">
        <f t="shared" si="130"/>
        <v>-0.23</v>
      </c>
      <c r="AU210" s="16" t="str">
        <f t="shared" si="131"/>
        <v>different</v>
      </c>
      <c r="AW210" s="96">
        <f t="shared" si="132"/>
        <v>0.01</v>
      </c>
      <c r="AX210" s="16" t="str">
        <f t="shared" si="124"/>
        <v>same</v>
      </c>
      <c r="AZ210" s="16">
        <f t="shared" si="133"/>
        <v>0</v>
      </c>
      <c r="BA210" s="16" t="str">
        <f t="shared" si="134"/>
        <v>more</v>
      </c>
      <c r="BB210" s="21" t="str">
        <f t="shared" si="135"/>
        <v/>
      </c>
      <c r="BC210" s="21" t="str">
        <f t="shared" si="136"/>
        <v>more</v>
      </c>
    </row>
    <row r="211" spans="1:55" x14ac:dyDescent="0.25">
      <c r="A211" s="1">
        <v>77</v>
      </c>
      <c r="B211" s="3" t="s">
        <v>26</v>
      </c>
      <c r="C211" s="3">
        <v>32</v>
      </c>
      <c r="D211" s="4">
        <v>41556</v>
      </c>
      <c r="E211" s="3">
        <v>2</v>
      </c>
      <c r="F211" s="4">
        <v>41793</v>
      </c>
      <c r="G211" s="4">
        <v>41808</v>
      </c>
      <c r="H211" s="5">
        <v>0.55000000000000004</v>
      </c>
      <c r="I211" s="5">
        <v>0.1</v>
      </c>
      <c r="J211" s="5">
        <v>0.15</v>
      </c>
      <c r="K211" s="5">
        <v>0.05</v>
      </c>
      <c r="L211" s="3">
        <v>0.09</v>
      </c>
      <c r="M211" s="3" t="s">
        <v>13</v>
      </c>
      <c r="N211" s="3">
        <v>1</v>
      </c>
      <c r="P211" s="1" t="str">
        <f t="shared" si="122"/>
        <v/>
      </c>
      <c r="R211" s="5"/>
      <c r="S211" s="5"/>
      <c r="T211" s="5"/>
      <c r="U211" s="5"/>
      <c r="V211" s="5"/>
      <c r="X211" s="1" t="str">
        <f t="shared" si="125"/>
        <v/>
      </c>
      <c r="AA211" s="5">
        <v>0.28500000000000003</v>
      </c>
      <c r="AB211" s="5">
        <v>0.17499999999999999</v>
      </c>
      <c r="AC211" s="5">
        <v>0.08</v>
      </c>
      <c r="AD211" s="5">
        <v>3.0000000000000002E-2</v>
      </c>
      <c r="AE211" s="5">
        <v>0.09</v>
      </c>
      <c r="AG211" s="95">
        <f t="shared" si="117"/>
        <v>0.37500000000000006</v>
      </c>
      <c r="AH211" s="95">
        <f t="shared" si="118"/>
        <v>-7.4999999999999983E-2</v>
      </c>
      <c r="AI211" s="1" t="str">
        <f t="shared" si="126"/>
        <v>different</v>
      </c>
      <c r="AK211" s="95">
        <f t="shared" si="119"/>
        <v>0.47000000000000003</v>
      </c>
      <c r="AL211" s="95">
        <f t="shared" si="127"/>
        <v>6.9999999999999993E-2</v>
      </c>
      <c r="AM211" s="1" t="str">
        <f t="shared" si="128"/>
        <v>same</v>
      </c>
      <c r="AP211" s="5">
        <f>MAX(I211:I212)-MIN(I211:I212)</f>
        <v>0.15</v>
      </c>
      <c r="AS211" s="95">
        <f t="shared" si="129"/>
        <v>0.5</v>
      </c>
      <c r="AT211" s="95">
        <f t="shared" si="130"/>
        <v>0.45000000000000007</v>
      </c>
      <c r="AU211" s="1" t="str">
        <f t="shared" si="131"/>
        <v>same</v>
      </c>
      <c r="AW211" s="95">
        <f t="shared" si="132"/>
        <v>0.4</v>
      </c>
      <c r="AX211" s="1" t="str">
        <f t="shared" si="124"/>
        <v>same</v>
      </c>
      <c r="AZ211" s="1">
        <f t="shared" si="133"/>
        <v>0</v>
      </c>
      <c r="BA211" s="1" t="str">
        <f t="shared" si="134"/>
        <v>more</v>
      </c>
      <c r="BB211" s="2" t="str">
        <f t="shared" si="135"/>
        <v>more</v>
      </c>
      <c r="BC211" s="2" t="str">
        <f t="shared" si="136"/>
        <v/>
      </c>
    </row>
    <row r="212" spans="1:55" s="21" customFormat="1" x14ac:dyDescent="0.25">
      <c r="A212" s="16"/>
      <c r="B212" s="17" t="s">
        <v>28</v>
      </c>
      <c r="C212" s="17">
        <v>32</v>
      </c>
      <c r="D212" s="19">
        <v>41556</v>
      </c>
      <c r="E212" s="17">
        <v>2</v>
      </c>
      <c r="F212" s="19">
        <v>41793</v>
      </c>
      <c r="G212" s="19">
        <v>41809</v>
      </c>
      <c r="H212" s="20">
        <v>0.02</v>
      </c>
      <c r="I212" s="20">
        <v>0.25</v>
      </c>
      <c r="J212" s="20">
        <v>0.01</v>
      </c>
      <c r="K212" s="20">
        <v>0.01</v>
      </c>
      <c r="L212" s="17">
        <v>0.09</v>
      </c>
      <c r="M212" s="17" t="s">
        <v>13</v>
      </c>
      <c r="N212" s="17">
        <v>1</v>
      </c>
      <c r="P212" s="16">
        <f t="shared" si="122"/>
        <v>237</v>
      </c>
      <c r="R212" s="20">
        <f>AVERAGE(H211:H212)</f>
        <v>0.28500000000000003</v>
      </c>
      <c r="S212" s="20">
        <f>AVERAGE(I211:I212)</f>
        <v>0.17499999999999999</v>
      </c>
      <c r="T212" s="20">
        <f t="shared" ref="T212:V212" si="141">AVERAGE(J211:J212)</f>
        <v>0.08</v>
      </c>
      <c r="U212" s="20">
        <f t="shared" si="141"/>
        <v>3.0000000000000002E-2</v>
      </c>
      <c r="V212" s="20">
        <f t="shared" si="141"/>
        <v>0.09</v>
      </c>
      <c r="X212" s="16">
        <f t="shared" si="125"/>
        <v>0</v>
      </c>
      <c r="AA212" s="20">
        <v>0.28500000000000003</v>
      </c>
      <c r="AB212" s="20">
        <v>0.17499999999999999</v>
      </c>
      <c r="AC212" s="20">
        <v>0.08</v>
      </c>
      <c r="AD212" s="20">
        <v>3.0000000000000002E-2</v>
      </c>
      <c r="AE212" s="20">
        <v>0.09</v>
      </c>
      <c r="AG212" s="96">
        <f t="shared" si="117"/>
        <v>-0.155</v>
      </c>
      <c r="AH212" s="96">
        <f t="shared" si="118"/>
        <v>7.5000000000000011E-2</v>
      </c>
      <c r="AI212" s="16" t="str">
        <f t="shared" si="126"/>
        <v>different</v>
      </c>
      <c r="AK212" s="96">
        <f t="shared" si="119"/>
        <v>-0.06</v>
      </c>
      <c r="AL212" s="96">
        <f t="shared" si="127"/>
        <v>-7.0000000000000007E-2</v>
      </c>
      <c r="AM212" s="16" t="str">
        <f t="shared" si="128"/>
        <v>same</v>
      </c>
      <c r="AP212" s="20"/>
      <c r="AS212" s="96">
        <f t="shared" si="129"/>
        <v>0.01</v>
      </c>
      <c r="AT212" s="96">
        <f t="shared" si="130"/>
        <v>-0.23</v>
      </c>
      <c r="AU212" s="16" t="str">
        <f t="shared" si="131"/>
        <v>different</v>
      </c>
      <c r="AW212" s="96">
        <f t="shared" si="132"/>
        <v>0.01</v>
      </c>
      <c r="AX212" s="16" t="str">
        <f t="shared" si="124"/>
        <v>same</v>
      </c>
      <c r="AZ212" s="16">
        <f t="shared" si="133"/>
        <v>0</v>
      </c>
      <c r="BA212" s="16" t="str">
        <f t="shared" si="134"/>
        <v>more</v>
      </c>
      <c r="BB212" s="21" t="str">
        <f t="shared" si="135"/>
        <v/>
      </c>
      <c r="BC212" s="21" t="str">
        <f t="shared" si="136"/>
        <v>more</v>
      </c>
    </row>
    <row r="213" spans="1:55" x14ac:dyDescent="0.25">
      <c r="A213" s="1">
        <v>78</v>
      </c>
      <c r="B213" s="3" t="s">
        <v>26</v>
      </c>
      <c r="C213" s="3">
        <v>32</v>
      </c>
      <c r="D213" s="4">
        <v>41556</v>
      </c>
      <c r="E213" s="3">
        <v>3</v>
      </c>
      <c r="F213" s="4">
        <v>41793</v>
      </c>
      <c r="G213" s="4">
        <v>41808</v>
      </c>
      <c r="H213" s="5">
        <v>0.25</v>
      </c>
      <c r="I213" s="5">
        <v>0.15</v>
      </c>
      <c r="J213" s="5">
        <v>0.15</v>
      </c>
      <c r="K213" s="5">
        <v>0.05</v>
      </c>
      <c r="L213" s="3">
        <v>0.06</v>
      </c>
      <c r="M213" s="3" t="s">
        <v>13</v>
      </c>
      <c r="N213" s="3">
        <v>1</v>
      </c>
      <c r="P213" s="1" t="str">
        <f t="shared" si="122"/>
        <v/>
      </c>
      <c r="R213" s="5"/>
      <c r="S213" s="5"/>
      <c r="T213" s="5"/>
      <c r="U213" s="5"/>
      <c r="V213" s="5"/>
      <c r="X213" s="1" t="str">
        <f t="shared" si="125"/>
        <v/>
      </c>
      <c r="AA213" s="5">
        <v>0.13500000000000001</v>
      </c>
      <c r="AB213" s="5">
        <v>0.15</v>
      </c>
      <c r="AC213" s="5">
        <v>0.08</v>
      </c>
      <c r="AD213" s="5">
        <v>3.0000000000000002E-2</v>
      </c>
      <c r="AE213" s="5">
        <v>0.06</v>
      </c>
      <c r="AG213" s="95">
        <f t="shared" si="117"/>
        <v>0.1</v>
      </c>
      <c r="AH213" s="95">
        <f t="shared" si="118"/>
        <v>0</v>
      </c>
      <c r="AI213" s="1" t="str">
        <f t="shared" si="126"/>
        <v>n/a</v>
      </c>
      <c r="AK213" s="95">
        <f t="shared" si="119"/>
        <v>0.16999999999999998</v>
      </c>
      <c r="AL213" s="95">
        <f t="shared" si="127"/>
        <v>6.9999999999999993E-2</v>
      </c>
      <c r="AM213" s="1" t="str">
        <f t="shared" si="128"/>
        <v>same</v>
      </c>
      <c r="AP213" s="5">
        <f>MAX(I213:I214)-MIN(I213:I214)</f>
        <v>0</v>
      </c>
      <c r="AS213" s="95">
        <f t="shared" si="129"/>
        <v>0.2</v>
      </c>
      <c r="AT213" s="95">
        <f t="shared" si="130"/>
        <v>0.1</v>
      </c>
      <c r="AU213" s="1" t="str">
        <f t="shared" si="131"/>
        <v>same</v>
      </c>
      <c r="AW213" s="95">
        <f t="shared" si="132"/>
        <v>0.1</v>
      </c>
      <c r="AX213" s="1" t="str">
        <f t="shared" si="124"/>
        <v>same</v>
      </c>
      <c r="AZ213" s="1">
        <f t="shared" si="133"/>
        <v>0</v>
      </c>
      <c r="BA213" s="1" t="str">
        <f t="shared" si="134"/>
        <v>more</v>
      </c>
      <c r="BB213" s="2" t="str">
        <f t="shared" si="135"/>
        <v>more</v>
      </c>
      <c r="BC213" s="2" t="str">
        <f t="shared" si="136"/>
        <v/>
      </c>
    </row>
    <row r="214" spans="1:55" s="14" customFormat="1" ht="15.75" thickBot="1" x14ac:dyDescent="0.3">
      <c r="A214" s="9"/>
      <c r="B214" s="10" t="s">
        <v>28</v>
      </c>
      <c r="C214" s="10">
        <v>32</v>
      </c>
      <c r="D214" s="12">
        <v>41556</v>
      </c>
      <c r="E214" s="10">
        <v>3</v>
      </c>
      <c r="F214" s="12">
        <v>41793</v>
      </c>
      <c r="G214" s="12">
        <v>41809</v>
      </c>
      <c r="H214" s="13">
        <v>0.02</v>
      </c>
      <c r="I214" s="13">
        <v>0.15</v>
      </c>
      <c r="J214" s="13">
        <v>0.01</v>
      </c>
      <c r="K214" s="13">
        <v>0.01</v>
      </c>
      <c r="L214" s="10">
        <v>0.06</v>
      </c>
      <c r="M214" s="10" t="s">
        <v>13</v>
      </c>
      <c r="N214" s="10">
        <v>1</v>
      </c>
      <c r="P214" s="9">
        <f t="shared" si="122"/>
        <v>237</v>
      </c>
      <c r="R214" s="13">
        <f>AVERAGE(H213:H214)</f>
        <v>0.13500000000000001</v>
      </c>
      <c r="S214" s="13">
        <f>AVERAGE(I213:I214)</f>
        <v>0.15</v>
      </c>
      <c r="T214" s="13">
        <f t="shared" ref="T214:V214" si="142">AVERAGE(J213:J214)</f>
        <v>0.08</v>
      </c>
      <c r="U214" s="13">
        <f t="shared" si="142"/>
        <v>3.0000000000000002E-2</v>
      </c>
      <c r="V214" s="13">
        <f t="shared" si="142"/>
        <v>0.06</v>
      </c>
      <c r="X214" s="9">
        <f t="shared" si="125"/>
        <v>0</v>
      </c>
      <c r="AA214" s="13">
        <v>0.13500000000000001</v>
      </c>
      <c r="AB214" s="13">
        <v>0.15</v>
      </c>
      <c r="AC214" s="13">
        <v>0.08</v>
      </c>
      <c r="AD214" s="13">
        <v>3.0000000000000002E-2</v>
      </c>
      <c r="AE214" s="13">
        <v>0.06</v>
      </c>
      <c r="AG214" s="97">
        <f t="shared" si="117"/>
        <v>-0.13</v>
      </c>
      <c r="AH214" s="97">
        <f t="shared" si="118"/>
        <v>0</v>
      </c>
      <c r="AI214" s="9" t="str">
        <f t="shared" si="126"/>
        <v>n/a</v>
      </c>
      <c r="AK214" s="97">
        <f t="shared" si="119"/>
        <v>-0.06</v>
      </c>
      <c r="AL214" s="97">
        <f t="shared" si="127"/>
        <v>-7.0000000000000007E-2</v>
      </c>
      <c r="AM214" s="9" t="str">
        <f t="shared" si="128"/>
        <v>same</v>
      </c>
      <c r="AP214" s="13"/>
      <c r="AS214" s="97">
        <f t="shared" si="129"/>
        <v>0.01</v>
      </c>
      <c r="AT214" s="97">
        <f t="shared" si="130"/>
        <v>-0.13</v>
      </c>
      <c r="AU214" s="9" t="str">
        <f t="shared" si="131"/>
        <v>different</v>
      </c>
      <c r="AW214" s="97">
        <f t="shared" si="132"/>
        <v>0.01</v>
      </c>
      <c r="AX214" s="9" t="str">
        <f t="shared" si="124"/>
        <v>same</v>
      </c>
      <c r="AZ214" s="9">
        <f t="shared" si="133"/>
        <v>0</v>
      </c>
      <c r="BA214" s="9" t="str">
        <f t="shared" si="134"/>
        <v>more</v>
      </c>
      <c r="BB214" s="14" t="str">
        <f t="shared" si="135"/>
        <v/>
      </c>
      <c r="BC214" s="14" t="str">
        <f t="shared" si="136"/>
        <v>more</v>
      </c>
    </row>
    <row r="215" spans="1:55" x14ac:dyDescent="0.25">
      <c r="A215" s="1">
        <v>79</v>
      </c>
      <c r="B215" s="3" t="s">
        <v>12</v>
      </c>
      <c r="C215" s="3">
        <v>33</v>
      </c>
      <c r="D215" s="4">
        <v>41753</v>
      </c>
      <c r="E215" s="3">
        <v>1</v>
      </c>
      <c r="F215" s="4">
        <v>41793</v>
      </c>
      <c r="G215" s="4">
        <v>41796</v>
      </c>
      <c r="H215" s="5">
        <v>0.2</v>
      </c>
      <c r="I215" s="5">
        <v>0.05</v>
      </c>
      <c r="J215" s="5">
        <v>0.05</v>
      </c>
      <c r="K215" s="5">
        <v>0.1</v>
      </c>
      <c r="L215" s="3">
        <v>0.33</v>
      </c>
      <c r="M215" s="3" t="s">
        <v>16</v>
      </c>
      <c r="N215" s="3">
        <v>1</v>
      </c>
      <c r="P215" s="1" t="str">
        <f t="shared" si="122"/>
        <v/>
      </c>
      <c r="R215" s="5"/>
      <c r="S215" s="5"/>
      <c r="T215" s="5"/>
      <c r="U215" s="5"/>
      <c r="V215" s="5"/>
      <c r="X215" s="1" t="str">
        <f t="shared" si="125"/>
        <v/>
      </c>
      <c r="AA215" s="5">
        <v>0.10666666666666669</v>
      </c>
      <c r="AB215" s="5">
        <v>0.11666666666666668</v>
      </c>
      <c r="AC215" s="5">
        <v>4.3333333333333335E-2</v>
      </c>
      <c r="AD215" s="5">
        <v>6.0000000000000005E-2</v>
      </c>
      <c r="AE215" s="5">
        <v>0.52999999999999992</v>
      </c>
      <c r="AG215" s="95">
        <f t="shared" si="117"/>
        <v>8.3333333333333329E-2</v>
      </c>
      <c r="AH215" s="95">
        <f t="shared" si="118"/>
        <v>-6.666666666666668E-2</v>
      </c>
      <c r="AI215" s="1" t="str">
        <f t="shared" si="126"/>
        <v>different</v>
      </c>
      <c r="AK215" s="95">
        <f t="shared" si="119"/>
        <v>0.15666666666666668</v>
      </c>
      <c r="AL215" s="95">
        <f t="shared" si="127"/>
        <v>6.666666666666668E-3</v>
      </c>
      <c r="AM215" s="1" t="str">
        <f t="shared" si="128"/>
        <v>same</v>
      </c>
      <c r="AP215" s="5">
        <f>MAX(I215:I217)-MIN(I215:I217)</f>
        <v>0.15000000000000002</v>
      </c>
      <c r="AS215" s="95">
        <f t="shared" si="129"/>
        <v>0.1</v>
      </c>
      <c r="AT215" s="95">
        <f t="shared" si="130"/>
        <v>0.15000000000000002</v>
      </c>
      <c r="AU215" s="1" t="str">
        <f t="shared" si="131"/>
        <v>same</v>
      </c>
      <c r="AW215" s="95">
        <f t="shared" si="132"/>
        <v>0.15000000000000002</v>
      </c>
      <c r="AX215" s="1" t="str">
        <f t="shared" si="124"/>
        <v>same</v>
      </c>
      <c r="AZ215" s="1">
        <f t="shared" si="133"/>
        <v>1</v>
      </c>
      <c r="BA215" s="1" t="str">
        <f t="shared" si="134"/>
        <v>less</v>
      </c>
      <c r="BB215" s="2" t="str">
        <f t="shared" si="135"/>
        <v>less</v>
      </c>
      <c r="BC215" s="2" t="str">
        <f t="shared" si="136"/>
        <v/>
      </c>
    </row>
    <row r="216" spans="1:55" x14ac:dyDescent="0.25">
      <c r="B216" s="3" t="s">
        <v>14</v>
      </c>
      <c r="C216" s="3">
        <v>33</v>
      </c>
      <c r="D216" s="4">
        <v>41753</v>
      </c>
      <c r="E216" s="3">
        <v>1</v>
      </c>
      <c r="F216" s="4">
        <v>41793</v>
      </c>
      <c r="G216" s="4">
        <v>41809</v>
      </c>
      <c r="H216" s="5">
        <v>0.1</v>
      </c>
      <c r="I216" s="5">
        <v>0.1</v>
      </c>
      <c r="J216" s="5">
        <v>0.05</v>
      </c>
      <c r="K216" s="5">
        <v>0.05</v>
      </c>
      <c r="L216" s="3">
        <v>0.63</v>
      </c>
      <c r="M216" s="3" t="s">
        <v>16</v>
      </c>
      <c r="N216" s="3">
        <v>1</v>
      </c>
      <c r="P216" s="1" t="str">
        <f t="shared" si="122"/>
        <v/>
      </c>
      <c r="R216" s="5"/>
      <c r="S216" s="5"/>
      <c r="T216" s="5"/>
      <c r="U216" s="5"/>
      <c r="V216" s="5"/>
      <c r="X216" s="1" t="str">
        <f t="shared" si="125"/>
        <v/>
      </c>
      <c r="AA216" s="5">
        <v>0.10666666666666669</v>
      </c>
      <c r="AB216" s="5">
        <v>0.11666666666666668</v>
      </c>
      <c r="AC216" s="5">
        <v>4.3333333333333335E-2</v>
      </c>
      <c r="AD216" s="5">
        <v>6.0000000000000005E-2</v>
      </c>
      <c r="AE216" s="5">
        <v>0.52999999999999992</v>
      </c>
      <c r="AG216" s="95">
        <f t="shared" si="117"/>
        <v>-1.6666666666666677E-2</v>
      </c>
      <c r="AH216" s="95">
        <f t="shared" si="118"/>
        <v>-1.6666666666666677E-2</v>
      </c>
      <c r="AI216" s="1" t="str">
        <f t="shared" si="126"/>
        <v>same</v>
      </c>
      <c r="AK216" s="95">
        <f t="shared" si="119"/>
        <v>5.6666666666666671E-2</v>
      </c>
      <c r="AL216" s="95">
        <f t="shared" si="127"/>
        <v>6.666666666666668E-3</v>
      </c>
      <c r="AM216" s="1" t="str">
        <f t="shared" si="128"/>
        <v>same</v>
      </c>
      <c r="AP216" s="5"/>
      <c r="AS216" s="95">
        <f t="shared" si="129"/>
        <v>0.05</v>
      </c>
      <c r="AT216" s="95">
        <f t="shared" si="130"/>
        <v>0</v>
      </c>
      <c r="AU216" s="1" t="str">
        <f t="shared" si="131"/>
        <v>n/a</v>
      </c>
      <c r="AW216" s="95">
        <f t="shared" si="132"/>
        <v>0.05</v>
      </c>
      <c r="AX216" s="1" t="str">
        <f t="shared" si="124"/>
        <v>same</v>
      </c>
      <c r="AZ216" s="1">
        <f t="shared" si="133"/>
        <v>1</v>
      </c>
      <c r="BA216" s="1" t="str">
        <f t="shared" si="134"/>
        <v>less</v>
      </c>
      <c r="BB216" s="2" t="str">
        <f t="shared" si="135"/>
        <v/>
      </c>
      <c r="BC216" s="2" t="str">
        <f t="shared" si="136"/>
        <v/>
      </c>
    </row>
    <row r="217" spans="1:55" s="14" customFormat="1" ht="15.75" thickBot="1" x14ac:dyDescent="0.3">
      <c r="A217" s="9"/>
      <c r="B217" s="10" t="s">
        <v>28</v>
      </c>
      <c r="C217" s="10">
        <v>33</v>
      </c>
      <c r="D217" s="12">
        <v>41753</v>
      </c>
      <c r="E217" s="10">
        <v>1</v>
      </c>
      <c r="F217" s="12">
        <v>41793</v>
      </c>
      <c r="G217" s="12">
        <v>41809</v>
      </c>
      <c r="H217" s="13">
        <v>0.02</v>
      </c>
      <c r="I217" s="13">
        <v>0.2</v>
      </c>
      <c r="J217" s="13">
        <v>0.03</v>
      </c>
      <c r="K217" s="13">
        <v>0.03</v>
      </c>
      <c r="L217" s="10">
        <v>0.63</v>
      </c>
      <c r="M217" s="10" t="s">
        <v>16</v>
      </c>
      <c r="N217" s="10">
        <v>1</v>
      </c>
      <c r="P217" s="9">
        <f t="shared" si="122"/>
        <v>40</v>
      </c>
      <c r="R217" s="13">
        <f>AVERAGE(H215:H217)</f>
        <v>0.10666666666666669</v>
      </c>
      <c r="S217" s="13">
        <f>AVERAGE(I215:I217)</f>
        <v>0.11666666666666668</v>
      </c>
      <c r="T217" s="13">
        <f t="shared" ref="T217:V217" si="143">AVERAGE(J215:J217)</f>
        <v>4.3333333333333335E-2</v>
      </c>
      <c r="U217" s="13">
        <f t="shared" si="143"/>
        <v>6.0000000000000005E-2</v>
      </c>
      <c r="V217" s="13">
        <f t="shared" si="143"/>
        <v>0.52999999999999992</v>
      </c>
      <c r="X217" s="9">
        <f t="shared" si="125"/>
        <v>1</v>
      </c>
      <c r="AA217" s="13">
        <v>0.10666666666666669</v>
      </c>
      <c r="AB217" s="13">
        <v>0.11666666666666668</v>
      </c>
      <c r="AC217" s="13">
        <v>4.3333333333333335E-2</v>
      </c>
      <c r="AD217" s="13">
        <v>6.0000000000000005E-2</v>
      </c>
      <c r="AE217" s="13">
        <v>0.52999999999999992</v>
      </c>
      <c r="AG217" s="97">
        <f t="shared" si="117"/>
        <v>-9.6666666666666679E-2</v>
      </c>
      <c r="AH217" s="97">
        <f t="shared" si="118"/>
        <v>8.3333333333333329E-2</v>
      </c>
      <c r="AI217" s="9" t="str">
        <f t="shared" si="126"/>
        <v>different</v>
      </c>
      <c r="AK217" s="97">
        <f t="shared" si="119"/>
        <v>-2.3333333333333334E-2</v>
      </c>
      <c r="AL217" s="97">
        <f t="shared" si="127"/>
        <v>-1.3333333333333336E-2</v>
      </c>
      <c r="AM217" s="9" t="str">
        <f t="shared" si="128"/>
        <v>same</v>
      </c>
      <c r="AP217" s="13"/>
      <c r="AS217" s="97">
        <f t="shared" si="129"/>
        <v>-9.9999999999999985E-3</v>
      </c>
      <c r="AT217" s="97">
        <f t="shared" si="130"/>
        <v>-0.18000000000000002</v>
      </c>
      <c r="AU217" s="9" t="str">
        <f t="shared" si="131"/>
        <v>same</v>
      </c>
      <c r="AW217" s="97">
        <f t="shared" si="132"/>
        <v>-9.9999999999999985E-3</v>
      </c>
      <c r="AX217" s="9" t="str">
        <f t="shared" si="124"/>
        <v>same</v>
      </c>
      <c r="AZ217" s="9">
        <f t="shared" si="133"/>
        <v>1</v>
      </c>
      <c r="BA217" s="9" t="str">
        <f t="shared" si="134"/>
        <v>more</v>
      </c>
      <c r="BB217" s="14" t="str">
        <f t="shared" si="135"/>
        <v>more</v>
      </c>
      <c r="BC217" s="14" t="str">
        <f t="shared" si="136"/>
        <v/>
      </c>
    </row>
    <row r="218" spans="1:55" x14ac:dyDescent="0.25">
      <c r="A218" s="1">
        <v>80</v>
      </c>
      <c r="B218" s="3" t="s">
        <v>14</v>
      </c>
      <c r="C218" s="3">
        <v>34</v>
      </c>
      <c r="D218" s="4">
        <v>41780</v>
      </c>
      <c r="E218" s="3">
        <v>1</v>
      </c>
      <c r="F218" s="4">
        <v>41793</v>
      </c>
      <c r="G218" s="4">
        <v>41809</v>
      </c>
      <c r="H218" s="5">
        <v>0.1</v>
      </c>
      <c r="I218" s="5">
        <v>0.1</v>
      </c>
      <c r="J218" s="5">
        <v>0.05</v>
      </c>
      <c r="K218" s="5">
        <v>0.05</v>
      </c>
      <c r="L218" s="3">
        <v>7.0000000000000007E-2</v>
      </c>
      <c r="M218" s="3" t="s">
        <v>16</v>
      </c>
      <c r="N218" s="3">
        <v>1</v>
      </c>
      <c r="P218" s="1" t="str">
        <f t="shared" si="122"/>
        <v/>
      </c>
      <c r="R218" s="5"/>
      <c r="S218" s="5"/>
      <c r="T218" s="5"/>
      <c r="U218" s="5"/>
      <c r="V218" s="5"/>
      <c r="X218" s="1" t="str">
        <f t="shared" si="125"/>
        <v/>
      </c>
      <c r="AA218" s="5">
        <v>7.0000000000000007E-2</v>
      </c>
      <c r="AB218" s="5">
        <v>0.39000000000000007</v>
      </c>
      <c r="AC218" s="5">
        <v>0.33333333333333331</v>
      </c>
      <c r="AD218" s="5">
        <v>0.35000000000000003</v>
      </c>
      <c r="AE218" s="5">
        <v>6.6666666666666666E-2</v>
      </c>
      <c r="AG218" s="95">
        <f t="shared" si="117"/>
        <v>-0.29000000000000004</v>
      </c>
      <c r="AH218" s="95">
        <f t="shared" si="118"/>
        <v>-0.29000000000000004</v>
      </c>
      <c r="AI218" s="1" t="str">
        <f t="shared" si="126"/>
        <v>same</v>
      </c>
      <c r="AK218" s="95">
        <f t="shared" si="119"/>
        <v>-0.23333333333333331</v>
      </c>
      <c r="AL218" s="95">
        <f t="shared" si="127"/>
        <v>-0.28333333333333333</v>
      </c>
      <c r="AM218" s="1" t="str">
        <f t="shared" si="128"/>
        <v>same</v>
      </c>
      <c r="AP218" s="5">
        <f>MAX(I218:I220)-MIN(I218:I220)</f>
        <v>0.92999999999999994</v>
      </c>
      <c r="AS218" s="95">
        <f t="shared" si="129"/>
        <v>0.05</v>
      </c>
      <c r="AT218" s="95">
        <f t="shared" si="130"/>
        <v>0</v>
      </c>
      <c r="AU218" s="1" t="str">
        <f t="shared" si="131"/>
        <v>n/a</v>
      </c>
      <c r="AW218" s="95">
        <f t="shared" si="132"/>
        <v>0.05</v>
      </c>
      <c r="AX218" s="1" t="str">
        <f t="shared" si="124"/>
        <v>same</v>
      </c>
      <c r="AZ218" s="1">
        <f t="shared" si="133"/>
        <v>1</v>
      </c>
      <c r="BA218" s="1" t="str">
        <f t="shared" si="134"/>
        <v>less</v>
      </c>
      <c r="BB218" s="2" t="str">
        <f t="shared" si="135"/>
        <v/>
      </c>
      <c r="BC218" s="2" t="str">
        <f t="shared" si="136"/>
        <v/>
      </c>
    </row>
    <row r="219" spans="1:55" x14ac:dyDescent="0.25">
      <c r="B219" s="3" t="s">
        <v>26</v>
      </c>
      <c r="C219" s="3">
        <v>34</v>
      </c>
      <c r="D219" s="4">
        <v>41780</v>
      </c>
      <c r="E219" s="3">
        <v>1</v>
      </c>
      <c r="F219" s="4">
        <v>41793</v>
      </c>
      <c r="G219" s="4">
        <v>41807</v>
      </c>
      <c r="H219" s="5">
        <v>0.05</v>
      </c>
      <c r="I219" s="5">
        <v>1</v>
      </c>
      <c r="J219" s="5">
        <v>0.9</v>
      </c>
      <c r="K219" s="5">
        <v>0.95</v>
      </c>
      <c r="L219" s="3">
        <v>0.06</v>
      </c>
      <c r="M219" s="3" t="s">
        <v>16</v>
      </c>
      <c r="N219" s="3">
        <v>1</v>
      </c>
      <c r="P219" s="1" t="str">
        <f t="shared" si="122"/>
        <v/>
      </c>
      <c r="R219" s="5"/>
      <c r="S219" s="5"/>
      <c r="T219" s="5"/>
      <c r="U219" s="5"/>
      <c r="V219" s="5"/>
      <c r="X219" s="1" t="str">
        <f t="shared" si="125"/>
        <v/>
      </c>
      <c r="AA219" s="5">
        <v>7.0000000000000007E-2</v>
      </c>
      <c r="AB219" s="5">
        <v>0.39000000000000007</v>
      </c>
      <c r="AC219" s="5">
        <v>0.33333333333333331</v>
      </c>
      <c r="AD219" s="5">
        <v>0.35000000000000003</v>
      </c>
      <c r="AE219" s="5">
        <v>6.6666666666666666E-2</v>
      </c>
      <c r="AG219" s="95">
        <f t="shared" si="117"/>
        <v>-0.34000000000000008</v>
      </c>
      <c r="AH219" s="95">
        <f t="shared" si="118"/>
        <v>0.60999999999999988</v>
      </c>
      <c r="AI219" s="1" t="str">
        <f t="shared" si="126"/>
        <v>different</v>
      </c>
      <c r="AK219" s="95">
        <f t="shared" si="119"/>
        <v>-0.28333333333333333</v>
      </c>
      <c r="AL219" s="95">
        <f t="shared" si="127"/>
        <v>0.56666666666666665</v>
      </c>
      <c r="AM219" s="1" t="str">
        <f t="shared" si="128"/>
        <v>different</v>
      </c>
      <c r="AP219" s="5"/>
      <c r="AS219" s="95">
        <f t="shared" si="129"/>
        <v>-0.89999999999999991</v>
      </c>
      <c r="AT219" s="95">
        <f t="shared" si="130"/>
        <v>-0.95</v>
      </c>
      <c r="AU219" s="1" t="str">
        <f t="shared" si="131"/>
        <v>same</v>
      </c>
      <c r="AW219" s="95">
        <f t="shared" si="132"/>
        <v>-0.85</v>
      </c>
      <c r="AX219" s="1" t="str">
        <f t="shared" si="124"/>
        <v>same</v>
      </c>
      <c r="AZ219" s="1">
        <f t="shared" si="133"/>
        <v>1</v>
      </c>
      <c r="BA219" s="1" t="str">
        <f t="shared" si="134"/>
        <v>more</v>
      </c>
      <c r="BB219" s="2" t="str">
        <f t="shared" si="135"/>
        <v>more</v>
      </c>
      <c r="BC219" s="2" t="str">
        <f t="shared" si="136"/>
        <v/>
      </c>
    </row>
    <row r="220" spans="1:55" s="14" customFormat="1" ht="15.75" thickBot="1" x14ac:dyDescent="0.3">
      <c r="A220" s="9"/>
      <c r="B220" s="10" t="s">
        <v>28</v>
      </c>
      <c r="C220" s="10">
        <v>34</v>
      </c>
      <c r="D220" s="12">
        <v>41780</v>
      </c>
      <c r="E220" s="10">
        <v>1</v>
      </c>
      <c r="F220" s="12">
        <v>41793</v>
      </c>
      <c r="G220" s="12">
        <v>41809</v>
      </c>
      <c r="H220" s="13">
        <v>0.06</v>
      </c>
      <c r="I220" s="13">
        <v>7.0000000000000007E-2</v>
      </c>
      <c r="J220" s="13">
        <v>0.05</v>
      </c>
      <c r="K220" s="13">
        <v>0.05</v>
      </c>
      <c r="L220" s="10">
        <v>7.0000000000000007E-2</v>
      </c>
      <c r="M220" s="10" t="s">
        <v>16</v>
      </c>
      <c r="N220" s="10">
        <v>1</v>
      </c>
      <c r="P220" s="9">
        <f t="shared" si="122"/>
        <v>13</v>
      </c>
      <c r="R220" s="13">
        <f>AVERAGE(H218:H220)</f>
        <v>7.0000000000000007E-2</v>
      </c>
      <c r="S220" s="13">
        <f>AVERAGE(I218:I220)</f>
        <v>0.39000000000000007</v>
      </c>
      <c r="T220" s="13">
        <f t="shared" ref="T220:V220" si="144">AVERAGE(J218:J220)</f>
        <v>0.33333333333333331</v>
      </c>
      <c r="U220" s="13">
        <f t="shared" si="144"/>
        <v>0.35000000000000003</v>
      </c>
      <c r="V220" s="13">
        <f t="shared" si="144"/>
        <v>6.6666666666666666E-2</v>
      </c>
      <c r="X220" s="9">
        <f t="shared" si="125"/>
        <v>1</v>
      </c>
      <c r="AA220" s="13">
        <v>7.0000000000000007E-2</v>
      </c>
      <c r="AB220" s="13">
        <v>0.39000000000000007</v>
      </c>
      <c r="AC220" s="13">
        <v>0.33333333333333331</v>
      </c>
      <c r="AD220" s="13">
        <v>0.35000000000000003</v>
      </c>
      <c r="AE220" s="13">
        <v>6.6666666666666666E-2</v>
      </c>
      <c r="AG220" s="97">
        <f t="shared" si="117"/>
        <v>-0.33000000000000007</v>
      </c>
      <c r="AH220" s="97">
        <f t="shared" si="118"/>
        <v>-0.32000000000000006</v>
      </c>
      <c r="AI220" s="9" t="str">
        <f t="shared" si="126"/>
        <v>same</v>
      </c>
      <c r="AK220" s="97">
        <f t="shared" si="119"/>
        <v>-0.27333333333333332</v>
      </c>
      <c r="AL220" s="97">
        <f t="shared" si="127"/>
        <v>-0.28333333333333333</v>
      </c>
      <c r="AM220" s="9" t="str">
        <f t="shared" si="128"/>
        <v>same</v>
      </c>
      <c r="AP220" s="13"/>
      <c r="AS220" s="97">
        <f t="shared" si="129"/>
        <v>9.999999999999995E-3</v>
      </c>
      <c r="AT220" s="97">
        <f t="shared" si="130"/>
        <v>-1.0000000000000009E-2</v>
      </c>
      <c r="AU220" s="9" t="str">
        <f t="shared" si="131"/>
        <v>different</v>
      </c>
      <c r="AW220" s="97">
        <f t="shared" si="132"/>
        <v>9.999999999999995E-3</v>
      </c>
      <c r="AX220" s="9" t="str">
        <f t="shared" si="124"/>
        <v>same</v>
      </c>
      <c r="AZ220" s="9">
        <f t="shared" si="133"/>
        <v>1</v>
      </c>
      <c r="BA220" s="9" t="str">
        <f t="shared" si="134"/>
        <v>less</v>
      </c>
      <c r="BB220" s="14" t="str">
        <f t="shared" si="135"/>
        <v/>
      </c>
      <c r="BC220" s="14" t="str">
        <f t="shared" si="136"/>
        <v>less</v>
      </c>
    </row>
    <row r="221" spans="1:55" x14ac:dyDescent="0.25">
      <c r="A221" s="1">
        <v>81</v>
      </c>
      <c r="B221" s="3" t="s">
        <v>12</v>
      </c>
      <c r="C221" s="3">
        <v>35</v>
      </c>
      <c r="D221" s="4">
        <v>41765</v>
      </c>
      <c r="E221" s="3">
        <v>1</v>
      </c>
      <c r="F221" s="4">
        <v>41793</v>
      </c>
      <c r="G221" s="4">
        <v>41800</v>
      </c>
      <c r="H221" s="5">
        <v>0.1</v>
      </c>
      <c r="I221" s="5">
        <v>0.2</v>
      </c>
      <c r="J221" s="5">
        <v>0.2</v>
      </c>
      <c r="K221" s="5">
        <v>0.2</v>
      </c>
      <c r="L221" s="3">
        <v>0.03</v>
      </c>
      <c r="M221" s="3" t="s">
        <v>13</v>
      </c>
      <c r="N221" s="3">
        <v>1</v>
      </c>
      <c r="P221" s="1" t="str">
        <f t="shared" si="122"/>
        <v/>
      </c>
      <c r="R221" s="5"/>
      <c r="S221" s="5"/>
      <c r="T221" s="5"/>
      <c r="U221" s="5"/>
      <c r="V221" s="5"/>
      <c r="X221" s="1" t="str">
        <f t="shared" si="125"/>
        <v/>
      </c>
      <c r="AA221" s="5">
        <v>0.10666666666666667</v>
      </c>
      <c r="AB221" s="5">
        <v>0.15333333333333335</v>
      </c>
      <c r="AC221" s="5">
        <v>9.3333333333333338E-2</v>
      </c>
      <c r="AD221" s="5">
        <v>9.3333333333333338E-2</v>
      </c>
      <c r="AE221" s="5">
        <v>0.03</v>
      </c>
      <c r="AG221" s="95">
        <f t="shared" si="117"/>
        <v>-5.3333333333333344E-2</v>
      </c>
      <c r="AH221" s="95">
        <f t="shared" si="118"/>
        <v>4.6666666666666662E-2</v>
      </c>
      <c r="AI221" s="1" t="str">
        <f t="shared" si="126"/>
        <v>different</v>
      </c>
      <c r="AK221" s="95">
        <f t="shared" si="119"/>
        <v>6.666666666666668E-3</v>
      </c>
      <c r="AL221" s="95">
        <f t="shared" si="127"/>
        <v>0.10666666666666667</v>
      </c>
      <c r="AM221" s="1" t="str">
        <f t="shared" si="128"/>
        <v>same</v>
      </c>
      <c r="AP221" s="5">
        <f>MAX(I221:I223)-MIN(I221:I223)</f>
        <v>0.14000000000000001</v>
      </c>
      <c r="AS221" s="95">
        <f t="shared" si="129"/>
        <v>-0.1</v>
      </c>
      <c r="AT221" s="95">
        <f t="shared" si="130"/>
        <v>-0.1</v>
      </c>
      <c r="AU221" s="1" t="str">
        <f t="shared" si="131"/>
        <v>same</v>
      </c>
      <c r="AW221" s="95">
        <f t="shared" si="132"/>
        <v>-0.1</v>
      </c>
      <c r="AX221" s="1" t="str">
        <f t="shared" si="124"/>
        <v>same</v>
      </c>
      <c r="AZ221" s="1">
        <f t="shared" si="133"/>
        <v>0</v>
      </c>
      <c r="BA221" s="1" t="str">
        <f t="shared" si="134"/>
        <v>less</v>
      </c>
      <c r="BB221" s="2" t="str">
        <f t="shared" si="135"/>
        <v>less</v>
      </c>
      <c r="BC221" s="2" t="str">
        <f t="shared" si="136"/>
        <v/>
      </c>
    </row>
    <row r="222" spans="1:55" x14ac:dyDescent="0.25">
      <c r="B222" s="3" t="s">
        <v>14</v>
      </c>
      <c r="C222" s="3">
        <v>35</v>
      </c>
      <c r="D222" s="4">
        <v>41765</v>
      </c>
      <c r="E222" s="3">
        <v>1</v>
      </c>
      <c r="F222" s="4">
        <v>41793</v>
      </c>
      <c r="G222" s="4">
        <v>41809</v>
      </c>
      <c r="H222" s="5">
        <v>7.0000000000000007E-2</v>
      </c>
      <c r="I222" s="5">
        <v>0.06</v>
      </c>
      <c r="J222" s="5">
        <v>0.03</v>
      </c>
      <c r="K222" s="5">
        <v>0.03</v>
      </c>
      <c r="L222" s="3">
        <v>0.03</v>
      </c>
      <c r="M222" s="3" t="s">
        <v>13</v>
      </c>
      <c r="N222" s="3">
        <v>1</v>
      </c>
      <c r="P222" s="1" t="str">
        <f t="shared" si="122"/>
        <v/>
      </c>
      <c r="R222" s="5"/>
      <c r="S222" s="5"/>
      <c r="T222" s="5"/>
      <c r="U222" s="5"/>
      <c r="V222" s="5"/>
      <c r="X222" s="1" t="str">
        <f t="shared" si="125"/>
        <v/>
      </c>
      <c r="AA222" s="5">
        <v>0.10666666666666667</v>
      </c>
      <c r="AB222" s="5">
        <v>0.15333333333333335</v>
      </c>
      <c r="AC222" s="5">
        <v>9.3333333333333338E-2</v>
      </c>
      <c r="AD222" s="5">
        <v>9.3333333333333338E-2</v>
      </c>
      <c r="AE222" s="5">
        <v>0.03</v>
      </c>
      <c r="AG222" s="95">
        <f t="shared" si="117"/>
        <v>-8.3333333333333343E-2</v>
      </c>
      <c r="AH222" s="95">
        <f t="shared" si="118"/>
        <v>-9.3333333333333351E-2</v>
      </c>
      <c r="AI222" s="1" t="str">
        <f t="shared" si="126"/>
        <v>same</v>
      </c>
      <c r="AK222" s="95">
        <f t="shared" si="119"/>
        <v>-2.3333333333333331E-2</v>
      </c>
      <c r="AL222" s="95">
        <f t="shared" si="127"/>
        <v>-6.3333333333333339E-2</v>
      </c>
      <c r="AM222" s="1" t="str">
        <f t="shared" si="128"/>
        <v>same</v>
      </c>
      <c r="AP222" s="5"/>
      <c r="AS222" s="95">
        <f t="shared" si="129"/>
        <v>4.0000000000000008E-2</v>
      </c>
      <c r="AT222" s="95">
        <f t="shared" si="130"/>
        <v>1.0000000000000009E-2</v>
      </c>
      <c r="AU222" s="1" t="str">
        <f t="shared" si="131"/>
        <v>same</v>
      </c>
      <c r="AW222" s="95">
        <f t="shared" si="132"/>
        <v>4.0000000000000008E-2</v>
      </c>
      <c r="AX222" s="1" t="str">
        <f t="shared" si="124"/>
        <v>same</v>
      </c>
      <c r="AZ222" s="1">
        <f t="shared" si="133"/>
        <v>0</v>
      </c>
      <c r="BA222" s="1" t="str">
        <f t="shared" si="134"/>
        <v>more</v>
      </c>
      <c r="BB222" s="2" t="str">
        <f t="shared" si="135"/>
        <v>more</v>
      </c>
      <c r="BC222" s="2" t="str">
        <f t="shared" si="136"/>
        <v/>
      </c>
    </row>
    <row r="223" spans="1:55" s="21" customFormat="1" x14ac:dyDescent="0.25">
      <c r="A223" s="16"/>
      <c r="B223" s="17" t="s">
        <v>28</v>
      </c>
      <c r="C223" s="17">
        <v>35</v>
      </c>
      <c r="D223" s="19">
        <v>41765</v>
      </c>
      <c r="E223" s="17">
        <v>1</v>
      </c>
      <c r="F223" s="19">
        <v>41793</v>
      </c>
      <c r="G223" s="19">
        <v>41809</v>
      </c>
      <c r="H223" s="20">
        <v>0.15</v>
      </c>
      <c r="I223" s="20">
        <v>0.2</v>
      </c>
      <c r="J223" s="20">
        <v>0.05</v>
      </c>
      <c r="K223" s="20">
        <v>0.05</v>
      </c>
      <c r="L223" s="17">
        <v>0.03</v>
      </c>
      <c r="M223" s="17" t="s">
        <v>13</v>
      </c>
      <c r="N223" s="17">
        <v>1</v>
      </c>
      <c r="P223" s="16">
        <f t="shared" si="122"/>
        <v>28</v>
      </c>
      <c r="R223" s="20">
        <f>AVERAGE(H221:H223)</f>
        <v>0.10666666666666667</v>
      </c>
      <c r="S223" s="20">
        <f>AVERAGE(I221:I223)</f>
        <v>0.15333333333333335</v>
      </c>
      <c r="T223" s="20">
        <f t="shared" ref="T223:V223" si="145">AVERAGE(J221:J223)</f>
        <v>9.3333333333333338E-2</v>
      </c>
      <c r="U223" s="20">
        <f t="shared" si="145"/>
        <v>9.3333333333333338E-2</v>
      </c>
      <c r="V223" s="20">
        <f t="shared" si="145"/>
        <v>0.03</v>
      </c>
      <c r="X223" s="16">
        <f t="shared" si="125"/>
        <v>0</v>
      </c>
      <c r="AA223" s="20">
        <v>0.10666666666666667</v>
      </c>
      <c r="AB223" s="20">
        <v>0.15333333333333335</v>
      </c>
      <c r="AC223" s="20">
        <v>9.3333333333333338E-2</v>
      </c>
      <c r="AD223" s="20">
        <v>9.3333333333333338E-2</v>
      </c>
      <c r="AE223" s="20">
        <v>0.03</v>
      </c>
      <c r="AG223" s="96">
        <f t="shared" si="117"/>
        <v>-3.3333333333333548E-3</v>
      </c>
      <c r="AH223" s="96">
        <f t="shared" si="118"/>
        <v>4.6666666666666662E-2</v>
      </c>
      <c r="AI223" s="16" t="str">
        <f t="shared" si="126"/>
        <v>different</v>
      </c>
      <c r="AK223" s="96">
        <f t="shared" si="119"/>
        <v>5.6666666666666657E-2</v>
      </c>
      <c r="AL223" s="96">
        <f t="shared" si="127"/>
        <v>-4.3333333333333335E-2</v>
      </c>
      <c r="AM223" s="16" t="str">
        <f t="shared" si="128"/>
        <v>different</v>
      </c>
      <c r="AP223" s="20"/>
      <c r="AS223" s="96">
        <f t="shared" si="129"/>
        <v>9.9999999999999992E-2</v>
      </c>
      <c r="AT223" s="96">
        <f t="shared" si="130"/>
        <v>-5.0000000000000017E-2</v>
      </c>
      <c r="AU223" s="16" t="str">
        <f t="shared" si="131"/>
        <v>different</v>
      </c>
      <c r="AW223" s="96">
        <f t="shared" si="132"/>
        <v>9.9999999999999992E-2</v>
      </c>
      <c r="AX223" s="16" t="str">
        <f t="shared" si="124"/>
        <v>same</v>
      </c>
      <c r="AZ223" s="16">
        <f t="shared" si="133"/>
        <v>0</v>
      </c>
      <c r="BA223" s="16" t="str">
        <f t="shared" si="134"/>
        <v>more</v>
      </c>
      <c r="BB223" s="21" t="str">
        <f t="shared" si="135"/>
        <v/>
      </c>
      <c r="BC223" s="21" t="str">
        <f t="shared" si="136"/>
        <v>more</v>
      </c>
    </row>
    <row r="224" spans="1:55" x14ac:dyDescent="0.25">
      <c r="A224" s="1">
        <v>82</v>
      </c>
      <c r="B224" s="3" t="s">
        <v>12</v>
      </c>
      <c r="C224" s="3">
        <v>35</v>
      </c>
      <c r="D224" s="4">
        <v>41765</v>
      </c>
      <c r="E224" s="3">
        <v>2</v>
      </c>
      <c r="F224" s="4">
        <v>41793</v>
      </c>
      <c r="G224" s="4">
        <v>41800</v>
      </c>
      <c r="H224" s="5">
        <v>0.1</v>
      </c>
      <c r="I224" s="5">
        <v>0.4</v>
      </c>
      <c r="J224" s="5">
        <v>0.4</v>
      </c>
      <c r="K224" s="5">
        <v>0.05</v>
      </c>
      <c r="L224" s="3">
        <v>0.13</v>
      </c>
      <c r="M224" s="3" t="s">
        <v>13</v>
      </c>
      <c r="N224" s="3">
        <v>1</v>
      </c>
      <c r="P224" s="1" t="str">
        <f t="shared" si="122"/>
        <v/>
      </c>
      <c r="R224" s="5"/>
      <c r="S224" s="5"/>
      <c r="T224" s="5"/>
      <c r="U224" s="5"/>
      <c r="V224" s="5"/>
      <c r="X224" s="1" t="str">
        <f t="shared" si="125"/>
        <v/>
      </c>
      <c r="AA224" s="5">
        <v>9.0000000000000011E-2</v>
      </c>
      <c r="AB224" s="5">
        <v>0.23333333333333336</v>
      </c>
      <c r="AC224" s="5">
        <v>0.23333333333333331</v>
      </c>
      <c r="AD224" s="5">
        <v>8.666666666666667E-2</v>
      </c>
      <c r="AE224" s="5">
        <v>8.3333333333333329E-2</v>
      </c>
      <c r="AG224" s="95">
        <f t="shared" si="117"/>
        <v>-0.13333333333333336</v>
      </c>
      <c r="AH224" s="95">
        <f t="shared" si="118"/>
        <v>0.16666666666666666</v>
      </c>
      <c r="AI224" s="1" t="str">
        <f t="shared" si="126"/>
        <v>different</v>
      </c>
      <c r="AK224" s="95">
        <f t="shared" si="119"/>
        <v>-0.1333333333333333</v>
      </c>
      <c r="AL224" s="95">
        <f t="shared" si="127"/>
        <v>0.16666666666666671</v>
      </c>
      <c r="AM224" s="1" t="str">
        <f t="shared" si="128"/>
        <v>different</v>
      </c>
      <c r="AP224" s="5">
        <f>MAX(I224:I226)-MIN(I224:I226)</f>
        <v>0.25</v>
      </c>
      <c r="AS224" s="95">
        <f t="shared" si="129"/>
        <v>0.05</v>
      </c>
      <c r="AT224" s="95">
        <f t="shared" si="130"/>
        <v>-0.30000000000000004</v>
      </c>
      <c r="AU224" s="1" t="str">
        <f t="shared" si="131"/>
        <v>different</v>
      </c>
      <c r="AW224" s="95">
        <f t="shared" si="132"/>
        <v>-0.30000000000000004</v>
      </c>
      <c r="AX224" s="1" t="str">
        <f t="shared" si="124"/>
        <v>different</v>
      </c>
      <c r="AZ224" s="1">
        <f t="shared" si="133"/>
        <v>0</v>
      </c>
      <c r="BA224" s="1" t="str">
        <f t="shared" si="134"/>
        <v>more</v>
      </c>
      <c r="BB224" s="2" t="str">
        <f t="shared" si="135"/>
        <v/>
      </c>
      <c r="BC224" s="2" t="str">
        <f t="shared" si="136"/>
        <v>more</v>
      </c>
    </row>
    <row r="225" spans="1:55" x14ac:dyDescent="0.25">
      <c r="B225" s="3" t="s">
        <v>14</v>
      </c>
      <c r="C225" s="3">
        <v>35</v>
      </c>
      <c r="D225" s="4">
        <v>41765</v>
      </c>
      <c r="E225" s="3">
        <v>2</v>
      </c>
      <c r="F225" s="4">
        <v>41793</v>
      </c>
      <c r="G225" s="4">
        <v>41809</v>
      </c>
      <c r="H225" s="5">
        <v>0.02</v>
      </c>
      <c r="I225" s="5">
        <v>0.15</v>
      </c>
      <c r="J225" s="5">
        <v>0.1</v>
      </c>
      <c r="K225" s="5">
        <v>0.01</v>
      </c>
      <c r="L225" s="3">
        <v>0.06</v>
      </c>
      <c r="M225" s="3" t="s">
        <v>13</v>
      </c>
      <c r="N225" s="3">
        <v>1</v>
      </c>
      <c r="P225" s="1" t="str">
        <f t="shared" si="122"/>
        <v/>
      </c>
      <c r="R225" s="5"/>
      <c r="S225" s="5"/>
      <c r="T225" s="5"/>
      <c r="U225" s="5"/>
      <c r="V225" s="5"/>
      <c r="X225" s="1" t="str">
        <f t="shared" si="125"/>
        <v/>
      </c>
      <c r="AA225" s="5">
        <v>9.0000000000000011E-2</v>
      </c>
      <c r="AB225" s="5">
        <v>0.23333333333333336</v>
      </c>
      <c r="AC225" s="5">
        <v>0.23333333333333331</v>
      </c>
      <c r="AD225" s="5">
        <v>8.666666666666667E-2</v>
      </c>
      <c r="AE225" s="5">
        <v>8.3333333333333329E-2</v>
      </c>
      <c r="AG225" s="95">
        <f t="shared" si="117"/>
        <v>-0.21333333333333337</v>
      </c>
      <c r="AH225" s="95">
        <f t="shared" si="118"/>
        <v>-8.333333333333337E-2</v>
      </c>
      <c r="AI225" s="1" t="str">
        <f t="shared" si="126"/>
        <v>same</v>
      </c>
      <c r="AK225" s="95">
        <f t="shared" si="119"/>
        <v>-0.21333333333333332</v>
      </c>
      <c r="AL225" s="95">
        <f t="shared" si="127"/>
        <v>-0.1333333333333333</v>
      </c>
      <c r="AM225" s="1" t="str">
        <f t="shared" si="128"/>
        <v>same</v>
      </c>
      <c r="AP225" s="5"/>
      <c r="AS225" s="95">
        <f t="shared" si="129"/>
        <v>0.01</v>
      </c>
      <c r="AT225" s="95">
        <f t="shared" si="130"/>
        <v>-0.13</v>
      </c>
      <c r="AU225" s="1" t="str">
        <f t="shared" si="131"/>
        <v>different</v>
      </c>
      <c r="AW225" s="95">
        <f t="shared" si="132"/>
        <v>-0.08</v>
      </c>
      <c r="AX225" s="1" t="str">
        <f t="shared" si="124"/>
        <v>different</v>
      </c>
      <c r="AZ225" s="1">
        <f t="shared" si="133"/>
        <v>0</v>
      </c>
      <c r="BA225" s="1" t="str">
        <f t="shared" si="134"/>
        <v>more</v>
      </c>
      <c r="BB225" s="2" t="str">
        <f t="shared" si="135"/>
        <v/>
      </c>
      <c r="BC225" s="2" t="str">
        <f t="shared" si="136"/>
        <v>more</v>
      </c>
    </row>
    <row r="226" spans="1:55" s="14" customFormat="1" ht="15.75" thickBot="1" x14ac:dyDescent="0.3">
      <c r="A226" s="9"/>
      <c r="B226" s="10" t="s">
        <v>28</v>
      </c>
      <c r="C226" s="10">
        <v>35</v>
      </c>
      <c r="D226" s="12">
        <v>41765</v>
      </c>
      <c r="E226" s="10">
        <v>2</v>
      </c>
      <c r="F226" s="12">
        <v>41793</v>
      </c>
      <c r="G226" s="12">
        <v>41809</v>
      </c>
      <c r="H226" s="13">
        <v>0.15</v>
      </c>
      <c r="I226" s="13">
        <v>0.15</v>
      </c>
      <c r="J226" s="13">
        <v>0.2</v>
      </c>
      <c r="K226" s="13">
        <v>0.2</v>
      </c>
      <c r="L226" s="10">
        <v>0.06</v>
      </c>
      <c r="M226" s="10" t="s">
        <v>13</v>
      </c>
      <c r="N226" s="10">
        <v>1</v>
      </c>
      <c r="P226" s="9">
        <f t="shared" si="122"/>
        <v>28</v>
      </c>
      <c r="R226" s="13">
        <f>AVERAGE(H224:H226)</f>
        <v>9.0000000000000011E-2</v>
      </c>
      <c r="S226" s="13">
        <f>AVERAGE(I224:I226)</f>
        <v>0.23333333333333336</v>
      </c>
      <c r="T226" s="13">
        <f t="shared" ref="T226:V226" si="146">AVERAGE(J224:J226)</f>
        <v>0.23333333333333331</v>
      </c>
      <c r="U226" s="13">
        <f t="shared" si="146"/>
        <v>8.666666666666667E-2</v>
      </c>
      <c r="V226" s="13">
        <f t="shared" si="146"/>
        <v>8.3333333333333329E-2</v>
      </c>
      <c r="X226" s="9">
        <f t="shared" si="125"/>
        <v>0</v>
      </c>
      <c r="AA226" s="13">
        <v>9.0000000000000011E-2</v>
      </c>
      <c r="AB226" s="13">
        <v>0.23333333333333336</v>
      </c>
      <c r="AC226" s="13">
        <v>0.23333333333333331</v>
      </c>
      <c r="AD226" s="13">
        <v>8.666666666666667E-2</v>
      </c>
      <c r="AE226" s="13">
        <v>8.3333333333333329E-2</v>
      </c>
      <c r="AG226" s="97">
        <f t="shared" si="117"/>
        <v>-8.333333333333337E-2</v>
      </c>
      <c r="AH226" s="97">
        <f t="shared" si="118"/>
        <v>-8.333333333333337E-2</v>
      </c>
      <c r="AI226" s="9" t="str">
        <f t="shared" si="126"/>
        <v>same</v>
      </c>
      <c r="AK226" s="97">
        <f t="shared" si="119"/>
        <v>-8.3333333333333315E-2</v>
      </c>
      <c r="AL226" s="97">
        <f t="shared" si="127"/>
        <v>-3.3333333333333298E-2</v>
      </c>
      <c r="AM226" s="9" t="str">
        <f t="shared" si="128"/>
        <v>same</v>
      </c>
      <c r="AP226" s="13"/>
      <c r="AS226" s="97">
        <f t="shared" si="129"/>
        <v>-5.0000000000000017E-2</v>
      </c>
      <c r="AT226" s="97">
        <f t="shared" si="130"/>
        <v>0</v>
      </c>
      <c r="AU226" s="9" t="str">
        <f t="shared" si="131"/>
        <v>n/a</v>
      </c>
      <c r="AW226" s="97">
        <f t="shared" si="132"/>
        <v>-5.0000000000000017E-2</v>
      </c>
      <c r="AX226" s="9" t="str">
        <f t="shared" si="124"/>
        <v>same</v>
      </c>
      <c r="AZ226" s="9">
        <f t="shared" si="133"/>
        <v>0</v>
      </c>
      <c r="BA226" s="9" t="str">
        <f t="shared" si="134"/>
        <v>less</v>
      </c>
      <c r="BB226" s="14" t="str">
        <f t="shared" si="135"/>
        <v/>
      </c>
      <c r="BC226" s="14" t="str">
        <f t="shared" si="136"/>
        <v/>
      </c>
    </row>
    <row r="227" spans="1:55" x14ac:dyDescent="0.25">
      <c r="A227" s="1">
        <v>83</v>
      </c>
      <c r="B227" s="3" t="s">
        <v>29</v>
      </c>
      <c r="C227" s="3">
        <v>36</v>
      </c>
      <c r="D227" s="4">
        <v>41775</v>
      </c>
      <c r="E227" s="3">
        <v>3</v>
      </c>
      <c r="F227" s="4">
        <v>41793</v>
      </c>
      <c r="G227" s="4">
        <v>41809</v>
      </c>
      <c r="H227" s="5">
        <v>0.25</v>
      </c>
      <c r="I227" s="5">
        <v>0.3</v>
      </c>
      <c r="J227" s="5">
        <v>0.2</v>
      </c>
      <c r="K227" s="5">
        <v>0.2</v>
      </c>
      <c r="L227" s="3">
        <v>0.03</v>
      </c>
      <c r="M227" s="3" t="s">
        <v>13</v>
      </c>
      <c r="N227" s="3">
        <v>1</v>
      </c>
      <c r="P227" s="1" t="str">
        <f t="shared" si="122"/>
        <v/>
      </c>
      <c r="R227" s="5"/>
      <c r="S227" s="5"/>
      <c r="T227" s="5"/>
      <c r="U227" s="5"/>
      <c r="V227" s="5"/>
      <c r="X227" s="1" t="str">
        <f t="shared" si="125"/>
        <v/>
      </c>
      <c r="AA227" s="5">
        <v>0.20666666666666667</v>
      </c>
      <c r="AB227" s="5">
        <v>0.39999999999999997</v>
      </c>
      <c r="AC227" s="5">
        <v>0.3</v>
      </c>
      <c r="AD227" s="5">
        <v>0.17</v>
      </c>
      <c r="AE227" s="5">
        <v>0.03</v>
      </c>
      <c r="AG227" s="95">
        <f t="shared" si="117"/>
        <v>-0.14999999999999997</v>
      </c>
      <c r="AH227" s="95">
        <f t="shared" si="118"/>
        <v>-9.9999999999999978E-2</v>
      </c>
      <c r="AI227" s="1" t="str">
        <f t="shared" si="126"/>
        <v>same</v>
      </c>
      <c r="AK227" s="95">
        <f t="shared" si="119"/>
        <v>-4.9999999999999989E-2</v>
      </c>
      <c r="AL227" s="95">
        <f t="shared" si="127"/>
        <v>-9.9999999999999978E-2</v>
      </c>
      <c r="AM227" s="1" t="str">
        <f t="shared" si="128"/>
        <v>same</v>
      </c>
      <c r="AP227" s="5">
        <f>MAX(I227:I229)-MIN(I227:I229)</f>
        <v>0.3</v>
      </c>
      <c r="AS227" s="95">
        <f t="shared" si="129"/>
        <v>4.9999999999999989E-2</v>
      </c>
      <c r="AT227" s="95">
        <f t="shared" si="130"/>
        <v>-4.9999999999999989E-2</v>
      </c>
      <c r="AU227" s="1" t="str">
        <f t="shared" si="131"/>
        <v>different</v>
      </c>
      <c r="AW227" s="95">
        <f t="shared" si="132"/>
        <v>4.9999999999999989E-2</v>
      </c>
      <c r="AX227" s="1" t="str">
        <f t="shared" si="124"/>
        <v>same</v>
      </c>
      <c r="AZ227" s="1">
        <f t="shared" si="133"/>
        <v>0</v>
      </c>
      <c r="BA227" s="1" t="str">
        <f t="shared" si="134"/>
        <v>more</v>
      </c>
      <c r="BB227" s="2" t="str">
        <f t="shared" si="135"/>
        <v/>
      </c>
      <c r="BC227" s="2" t="str">
        <f t="shared" si="136"/>
        <v>more</v>
      </c>
    </row>
    <row r="228" spans="1:55" x14ac:dyDescent="0.25">
      <c r="B228" s="3" t="s">
        <v>26</v>
      </c>
      <c r="C228" s="3">
        <v>36</v>
      </c>
      <c r="D228" s="4">
        <v>41775</v>
      </c>
      <c r="E228" s="3">
        <v>3</v>
      </c>
      <c r="F228" s="4">
        <v>41793</v>
      </c>
      <c r="G228" s="4">
        <v>41807</v>
      </c>
      <c r="H228" s="5">
        <v>0.35</v>
      </c>
      <c r="I228" s="5">
        <v>0.6</v>
      </c>
      <c r="J228" s="5">
        <v>0.55000000000000004</v>
      </c>
      <c r="K228" s="5">
        <v>0.3</v>
      </c>
      <c r="L228" s="3">
        <v>0.03</v>
      </c>
      <c r="M228" s="3" t="s">
        <v>13</v>
      </c>
      <c r="N228" s="3">
        <v>1</v>
      </c>
      <c r="P228" s="1" t="str">
        <f t="shared" si="122"/>
        <v/>
      </c>
      <c r="R228" s="5"/>
      <c r="S228" s="5"/>
      <c r="T228" s="5"/>
      <c r="U228" s="5"/>
      <c r="V228" s="5"/>
      <c r="X228" s="1" t="str">
        <f t="shared" si="125"/>
        <v/>
      </c>
      <c r="AA228" s="5">
        <v>0.20666666666666667</v>
      </c>
      <c r="AB228" s="5">
        <v>0.39999999999999997</v>
      </c>
      <c r="AC228" s="5">
        <v>0.3</v>
      </c>
      <c r="AD228" s="5">
        <v>0.17</v>
      </c>
      <c r="AE228" s="5">
        <v>0.03</v>
      </c>
      <c r="AG228" s="95">
        <f t="shared" si="117"/>
        <v>-4.9999999999999989E-2</v>
      </c>
      <c r="AH228" s="95">
        <f t="shared" si="118"/>
        <v>0.2</v>
      </c>
      <c r="AI228" s="1" t="str">
        <f t="shared" si="126"/>
        <v>different</v>
      </c>
      <c r="AK228" s="95">
        <f t="shared" si="119"/>
        <v>4.9999999999999989E-2</v>
      </c>
      <c r="AL228" s="95">
        <f t="shared" si="127"/>
        <v>0.25000000000000006</v>
      </c>
      <c r="AM228" s="1" t="str">
        <f t="shared" si="128"/>
        <v>same</v>
      </c>
      <c r="AP228" s="5"/>
      <c r="AS228" s="95">
        <f t="shared" si="129"/>
        <v>4.9999999999999989E-2</v>
      </c>
      <c r="AT228" s="95">
        <f t="shared" si="130"/>
        <v>-0.25</v>
      </c>
      <c r="AU228" s="1" t="str">
        <f t="shared" si="131"/>
        <v>different</v>
      </c>
      <c r="AW228" s="95">
        <f t="shared" si="132"/>
        <v>-0.20000000000000007</v>
      </c>
      <c r="AX228" s="1" t="str">
        <f t="shared" si="124"/>
        <v>different</v>
      </c>
      <c r="AZ228" s="1">
        <f t="shared" si="133"/>
        <v>0</v>
      </c>
      <c r="BA228" s="1" t="str">
        <f t="shared" si="134"/>
        <v>more</v>
      </c>
      <c r="BB228" s="2" t="str">
        <f t="shared" si="135"/>
        <v/>
      </c>
      <c r="BC228" s="2" t="str">
        <f t="shared" si="136"/>
        <v>more</v>
      </c>
    </row>
    <row r="229" spans="1:55" s="14" customFormat="1" ht="15.75" thickBot="1" x14ac:dyDescent="0.3">
      <c r="A229" s="9"/>
      <c r="B229" s="10" t="s">
        <v>28</v>
      </c>
      <c r="C229" s="10">
        <v>36</v>
      </c>
      <c r="D229" s="12">
        <v>41775</v>
      </c>
      <c r="E229" s="10">
        <v>3</v>
      </c>
      <c r="F229" s="12">
        <v>41793</v>
      </c>
      <c r="G229" s="12">
        <v>41809</v>
      </c>
      <c r="H229" s="13">
        <v>0.02</v>
      </c>
      <c r="I229" s="13">
        <v>0.3</v>
      </c>
      <c r="J229" s="13">
        <v>0.15</v>
      </c>
      <c r="K229" s="13">
        <v>0.01</v>
      </c>
      <c r="L229" s="10">
        <v>0.03</v>
      </c>
      <c r="M229" s="10" t="s">
        <v>13</v>
      </c>
      <c r="N229" s="10">
        <v>1</v>
      </c>
      <c r="P229" s="9">
        <f t="shared" si="122"/>
        <v>18</v>
      </c>
      <c r="R229" s="13">
        <f>AVERAGE(H227:H229)</f>
        <v>0.20666666666666667</v>
      </c>
      <c r="S229" s="13">
        <f>AVERAGE(I227:I229)</f>
        <v>0.39999999999999997</v>
      </c>
      <c r="T229" s="13">
        <f t="shared" ref="T229:V229" si="147">AVERAGE(J227:J229)</f>
        <v>0.3</v>
      </c>
      <c r="U229" s="13">
        <f t="shared" si="147"/>
        <v>0.17</v>
      </c>
      <c r="V229" s="13">
        <f t="shared" si="147"/>
        <v>0.03</v>
      </c>
      <c r="X229" s="9">
        <f t="shared" si="125"/>
        <v>0</v>
      </c>
      <c r="AA229" s="13">
        <v>0.20666666666666667</v>
      </c>
      <c r="AB229" s="13">
        <v>0.39999999999999997</v>
      </c>
      <c r="AC229" s="13">
        <v>0.3</v>
      </c>
      <c r="AD229" s="13">
        <v>0.17</v>
      </c>
      <c r="AE229" s="13">
        <v>0.03</v>
      </c>
      <c r="AG229" s="97">
        <f t="shared" si="117"/>
        <v>-0.37999999999999995</v>
      </c>
      <c r="AH229" s="97">
        <f t="shared" si="118"/>
        <v>-9.9999999999999978E-2</v>
      </c>
      <c r="AI229" s="9" t="str">
        <f t="shared" si="126"/>
        <v>same</v>
      </c>
      <c r="AK229" s="97">
        <f t="shared" si="119"/>
        <v>-0.27999999999999997</v>
      </c>
      <c r="AL229" s="97">
        <f t="shared" si="127"/>
        <v>-0.15</v>
      </c>
      <c r="AM229" s="9" t="str">
        <f t="shared" si="128"/>
        <v>same</v>
      </c>
      <c r="AP229" s="13"/>
      <c r="AS229" s="97">
        <f t="shared" si="129"/>
        <v>0.01</v>
      </c>
      <c r="AT229" s="97">
        <f t="shared" si="130"/>
        <v>-0.27999999999999997</v>
      </c>
      <c r="AU229" s="9" t="str">
        <f t="shared" si="131"/>
        <v>different</v>
      </c>
      <c r="AW229" s="97">
        <f t="shared" si="132"/>
        <v>-0.13</v>
      </c>
      <c r="AX229" s="9" t="str">
        <f t="shared" si="124"/>
        <v>different</v>
      </c>
      <c r="AZ229" s="9">
        <f t="shared" si="133"/>
        <v>0</v>
      </c>
      <c r="BA229" s="9" t="str">
        <f t="shared" si="134"/>
        <v>more</v>
      </c>
      <c r="BB229" s="14" t="str">
        <f t="shared" si="135"/>
        <v/>
      </c>
      <c r="BC229" s="14" t="str">
        <f t="shared" si="136"/>
        <v>more</v>
      </c>
    </row>
    <row r="230" spans="1:55" x14ac:dyDescent="0.25">
      <c r="A230" s="1">
        <v>84</v>
      </c>
      <c r="B230" s="3" t="s">
        <v>29</v>
      </c>
      <c r="C230" s="3">
        <v>37</v>
      </c>
      <c r="D230" s="4">
        <v>41775</v>
      </c>
      <c r="E230" s="3">
        <v>2</v>
      </c>
      <c r="F230" s="4">
        <v>41793</v>
      </c>
      <c r="G230" s="4">
        <v>41809</v>
      </c>
      <c r="H230" s="5">
        <v>0.05</v>
      </c>
      <c r="I230" s="5">
        <v>0.25</v>
      </c>
      <c r="J230" s="5">
        <v>0.15</v>
      </c>
      <c r="K230" s="5">
        <v>0.1</v>
      </c>
      <c r="L230" s="3">
        <v>0.09</v>
      </c>
      <c r="M230" s="3" t="s">
        <v>13</v>
      </c>
      <c r="N230" s="3">
        <v>1</v>
      </c>
      <c r="P230" s="1" t="str">
        <f t="shared" si="122"/>
        <v/>
      </c>
      <c r="R230" s="5"/>
      <c r="S230" s="5"/>
      <c r="T230" s="5"/>
      <c r="U230" s="5"/>
      <c r="V230" s="5"/>
      <c r="X230" s="1" t="str">
        <f t="shared" si="125"/>
        <v/>
      </c>
      <c r="AA230" s="5">
        <v>0.16</v>
      </c>
      <c r="AB230" s="5">
        <v>0.31666666666666665</v>
      </c>
      <c r="AC230" s="5">
        <v>0.26666666666666666</v>
      </c>
      <c r="AD230" s="5">
        <v>0.3</v>
      </c>
      <c r="AE230" s="5">
        <v>9.6666666666666679E-2</v>
      </c>
      <c r="AG230" s="95">
        <f t="shared" si="117"/>
        <v>-0.26666666666666666</v>
      </c>
      <c r="AH230" s="95">
        <f t="shared" si="118"/>
        <v>-6.6666666666666652E-2</v>
      </c>
      <c r="AI230" s="1" t="str">
        <f t="shared" si="126"/>
        <v>same</v>
      </c>
      <c r="AK230" s="95">
        <f t="shared" si="119"/>
        <v>-0.21666666666666667</v>
      </c>
      <c r="AL230" s="95">
        <f t="shared" si="127"/>
        <v>-0.11666666666666667</v>
      </c>
      <c r="AM230" s="1" t="str">
        <f t="shared" si="128"/>
        <v>same</v>
      </c>
      <c r="AP230" s="5">
        <f>MAX(I230:I232)-MIN(I230:I232)</f>
        <v>0.3</v>
      </c>
      <c r="AS230" s="95">
        <f t="shared" si="129"/>
        <v>-0.05</v>
      </c>
      <c r="AT230" s="95">
        <f t="shared" si="130"/>
        <v>-0.2</v>
      </c>
      <c r="AU230" s="1" t="str">
        <f t="shared" si="131"/>
        <v>same</v>
      </c>
      <c r="AW230" s="95">
        <f t="shared" si="132"/>
        <v>-9.9999999999999992E-2</v>
      </c>
      <c r="AX230" s="1" t="str">
        <f t="shared" si="124"/>
        <v>same</v>
      </c>
      <c r="AZ230" s="1">
        <f t="shared" si="133"/>
        <v>0</v>
      </c>
      <c r="BA230" s="1" t="str">
        <f t="shared" si="134"/>
        <v>less</v>
      </c>
      <c r="BB230" s="2" t="str">
        <f t="shared" si="135"/>
        <v>less</v>
      </c>
      <c r="BC230" s="2" t="str">
        <f t="shared" si="136"/>
        <v/>
      </c>
    </row>
    <row r="231" spans="1:55" x14ac:dyDescent="0.25">
      <c r="B231" s="3" t="s">
        <v>26</v>
      </c>
      <c r="C231" s="3">
        <v>37</v>
      </c>
      <c r="D231" s="4">
        <v>41775</v>
      </c>
      <c r="E231" s="3">
        <v>2</v>
      </c>
      <c r="F231" s="4">
        <v>41793</v>
      </c>
      <c r="G231" s="4">
        <v>41807</v>
      </c>
      <c r="H231" s="5">
        <v>0.4</v>
      </c>
      <c r="I231" s="5">
        <v>0.5</v>
      </c>
      <c r="J231" s="5">
        <v>0.5</v>
      </c>
      <c r="K231" s="5">
        <v>0.65</v>
      </c>
      <c r="L231" s="3">
        <v>0.11</v>
      </c>
      <c r="M231" s="3" t="s">
        <v>13</v>
      </c>
      <c r="N231" s="3">
        <v>1</v>
      </c>
      <c r="P231" s="1" t="str">
        <f t="shared" si="122"/>
        <v/>
      </c>
      <c r="R231" s="5"/>
      <c r="S231" s="5"/>
      <c r="T231" s="5"/>
      <c r="U231" s="5"/>
      <c r="V231" s="5"/>
      <c r="X231" s="1" t="str">
        <f t="shared" si="125"/>
        <v/>
      </c>
      <c r="AA231" s="5">
        <v>0.16</v>
      </c>
      <c r="AB231" s="5">
        <v>0.31666666666666665</v>
      </c>
      <c r="AC231" s="5">
        <v>0.26666666666666666</v>
      </c>
      <c r="AD231" s="5">
        <v>0.3</v>
      </c>
      <c r="AE231" s="5">
        <v>9.6666666666666679E-2</v>
      </c>
      <c r="AG231" s="95">
        <f t="shared" si="117"/>
        <v>8.333333333333337E-2</v>
      </c>
      <c r="AH231" s="95">
        <f t="shared" si="118"/>
        <v>0.18333333333333335</v>
      </c>
      <c r="AI231" s="1" t="str">
        <f t="shared" si="126"/>
        <v>same</v>
      </c>
      <c r="AK231" s="95">
        <f t="shared" si="119"/>
        <v>0.13333333333333336</v>
      </c>
      <c r="AL231" s="95">
        <f t="shared" si="127"/>
        <v>0.23333333333333334</v>
      </c>
      <c r="AM231" s="1" t="str">
        <f t="shared" si="128"/>
        <v>same</v>
      </c>
      <c r="AP231" s="5"/>
      <c r="AS231" s="95">
        <f t="shared" si="129"/>
        <v>-0.25</v>
      </c>
      <c r="AT231" s="95">
        <f t="shared" si="130"/>
        <v>-9.9999999999999978E-2</v>
      </c>
      <c r="AU231" s="1" t="str">
        <f t="shared" si="131"/>
        <v>same</v>
      </c>
      <c r="AW231" s="95">
        <f t="shared" si="132"/>
        <v>-9.9999999999999978E-2</v>
      </c>
      <c r="AX231" s="1" t="str">
        <f t="shared" si="124"/>
        <v>same</v>
      </c>
      <c r="AZ231" s="1">
        <f t="shared" si="133"/>
        <v>0</v>
      </c>
      <c r="BA231" s="1" t="str">
        <f t="shared" si="134"/>
        <v>less</v>
      </c>
      <c r="BB231" s="2" t="str">
        <f t="shared" si="135"/>
        <v>less</v>
      </c>
      <c r="BC231" s="2" t="str">
        <f t="shared" si="136"/>
        <v/>
      </c>
    </row>
    <row r="232" spans="1:55" s="14" customFormat="1" ht="15.75" thickBot="1" x14ac:dyDescent="0.3">
      <c r="A232" s="9"/>
      <c r="B232" s="10" t="s">
        <v>28</v>
      </c>
      <c r="C232" s="10">
        <v>37</v>
      </c>
      <c r="D232" s="12">
        <v>41775</v>
      </c>
      <c r="E232" s="10">
        <v>2</v>
      </c>
      <c r="F232" s="12">
        <v>41793</v>
      </c>
      <c r="G232" s="12">
        <v>41809</v>
      </c>
      <c r="H232" s="13">
        <v>0.03</v>
      </c>
      <c r="I232" s="13">
        <v>0.2</v>
      </c>
      <c r="J232" s="13">
        <v>0.15</v>
      </c>
      <c r="K232" s="13">
        <v>0.15</v>
      </c>
      <c r="L232" s="10">
        <v>0.09</v>
      </c>
      <c r="M232" s="10" t="s">
        <v>13</v>
      </c>
      <c r="N232" s="10">
        <v>1</v>
      </c>
      <c r="P232" s="9">
        <f t="shared" si="122"/>
        <v>18</v>
      </c>
      <c r="R232" s="13">
        <f>AVERAGE(H230:H232)</f>
        <v>0.16</v>
      </c>
      <c r="S232" s="13">
        <f>AVERAGE(I230:I232)</f>
        <v>0.31666666666666665</v>
      </c>
      <c r="T232" s="13">
        <f t="shared" ref="T232:V232" si="148">AVERAGE(J230:J232)</f>
        <v>0.26666666666666666</v>
      </c>
      <c r="U232" s="13">
        <f t="shared" si="148"/>
        <v>0.3</v>
      </c>
      <c r="V232" s="13">
        <f t="shared" si="148"/>
        <v>9.6666666666666679E-2</v>
      </c>
      <c r="X232" s="9">
        <f t="shared" si="125"/>
        <v>0</v>
      </c>
      <c r="AA232" s="13">
        <v>0.16</v>
      </c>
      <c r="AB232" s="13">
        <v>0.31666666666666665</v>
      </c>
      <c r="AC232" s="13">
        <v>0.26666666666666666</v>
      </c>
      <c r="AD232" s="13">
        <v>0.3</v>
      </c>
      <c r="AE232" s="13">
        <v>9.6666666666666679E-2</v>
      </c>
      <c r="AG232" s="97">
        <f t="shared" si="117"/>
        <v>-0.28666666666666663</v>
      </c>
      <c r="AH232" s="97">
        <f t="shared" si="118"/>
        <v>-0.11666666666666664</v>
      </c>
      <c r="AI232" s="9" t="str">
        <f t="shared" si="126"/>
        <v>same</v>
      </c>
      <c r="AK232" s="97">
        <f t="shared" si="119"/>
        <v>-0.23666666666666666</v>
      </c>
      <c r="AL232" s="97">
        <f t="shared" si="127"/>
        <v>-0.11666666666666667</v>
      </c>
      <c r="AM232" s="9" t="str">
        <f t="shared" si="128"/>
        <v>same</v>
      </c>
      <c r="AP232" s="13"/>
      <c r="AS232" s="97">
        <f t="shared" si="129"/>
        <v>-0.12</v>
      </c>
      <c r="AT232" s="97">
        <f t="shared" si="130"/>
        <v>-0.17</v>
      </c>
      <c r="AU232" s="9" t="str">
        <f t="shared" si="131"/>
        <v>same</v>
      </c>
      <c r="AW232" s="97">
        <f t="shared" si="132"/>
        <v>-0.12</v>
      </c>
      <c r="AX232" s="9" t="str">
        <f t="shared" si="124"/>
        <v>same</v>
      </c>
      <c r="AZ232" s="9">
        <f t="shared" si="133"/>
        <v>0</v>
      </c>
      <c r="BA232" s="9" t="str">
        <f t="shared" si="134"/>
        <v>less</v>
      </c>
      <c r="BB232" s="14" t="str">
        <f t="shared" si="135"/>
        <v>less</v>
      </c>
      <c r="BC232" s="14" t="str">
        <f t="shared" si="136"/>
        <v/>
      </c>
    </row>
    <row r="233" spans="1:55" x14ac:dyDescent="0.25">
      <c r="A233" s="1">
        <v>85</v>
      </c>
      <c r="B233" s="3" t="s">
        <v>12</v>
      </c>
      <c r="C233" s="3">
        <v>38</v>
      </c>
      <c r="D233" s="4">
        <v>41746</v>
      </c>
      <c r="E233" s="3">
        <v>1</v>
      </c>
      <c r="F233" s="4">
        <v>41793</v>
      </c>
      <c r="G233" s="4">
        <v>41796</v>
      </c>
      <c r="H233" s="5">
        <v>0.2</v>
      </c>
      <c r="I233" s="5">
        <v>0.8</v>
      </c>
      <c r="J233" s="5">
        <v>0.8</v>
      </c>
      <c r="K233" s="5">
        <v>0.75</v>
      </c>
      <c r="L233" s="3">
        <v>0.28000000000000003</v>
      </c>
      <c r="M233" s="3" t="s">
        <v>13</v>
      </c>
      <c r="N233" s="3">
        <v>1</v>
      </c>
      <c r="P233" s="1" t="str">
        <f t="shared" si="122"/>
        <v/>
      </c>
      <c r="R233" s="5"/>
      <c r="S233" s="5"/>
      <c r="T233" s="5"/>
      <c r="U233" s="5"/>
      <c r="V233" s="5"/>
      <c r="X233" s="1" t="str">
        <f t="shared" si="125"/>
        <v/>
      </c>
      <c r="AA233" s="5">
        <v>0.25</v>
      </c>
      <c r="AB233" s="5">
        <v>0.79999999999999993</v>
      </c>
      <c r="AC233" s="5">
        <v>0.53333333333333333</v>
      </c>
      <c r="AD233" s="5">
        <v>0.51666666666666672</v>
      </c>
      <c r="AE233" s="5">
        <v>0.14000000000000001</v>
      </c>
      <c r="AG233" s="95">
        <f t="shared" si="117"/>
        <v>-0.59999999999999987</v>
      </c>
      <c r="AH233" s="95">
        <f t="shared" si="118"/>
        <v>1.1102230246251565E-16</v>
      </c>
      <c r="AI233" s="1" t="str">
        <f t="shared" si="126"/>
        <v>n/a</v>
      </c>
      <c r="AK233" s="95">
        <f t="shared" si="119"/>
        <v>-0.33333333333333331</v>
      </c>
      <c r="AL233" s="95">
        <f t="shared" si="127"/>
        <v>0.26666666666666672</v>
      </c>
      <c r="AM233" s="1" t="str">
        <f t="shared" si="128"/>
        <v>different</v>
      </c>
      <c r="AP233" s="5">
        <f>MAX(I233:I235)-MIN(I233:I235)</f>
        <v>9.9999999999999978E-2</v>
      </c>
      <c r="AS233" s="95">
        <f t="shared" si="129"/>
        <v>-0.55000000000000004</v>
      </c>
      <c r="AT233" s="95">
        <f t="shared" si="130"/>
        <v>-0.60000000000000009</v>
      </c>
      <c r="AU233" s="1" t="str">
        <f t="shared" si="131"/>
        <v>same</v>
      </c>
      <c r="AW233" s="95">
        <f t="shared" si="132"/>
        <v>-0.60000000000000009</v>
      </c>
      <c r="AX233" s="1" t="str">
        <f t="shared" si="124"/>
        <v>same</v>
      </c>
      <c r="AZ233" s="1">
        <f t="shared" si="133"/>
        <v>0</v>
      </c>
      <c r="BA233" s="1" t="str">
        <f t="shared" si="134"/>
        <v>less</v>
      </c>
      <c r="BB233" s="2" t="str">
        <f t="shared" si="135"/>
        <v>less</v>
      </c>
      <c r="BC233" s="2" t="str">
        <f t="shared" si="136"/>
        <v/>
      </c>
    </row>
    <row r="234" spans="1:55" x14ac:dyDescent="0.25">
      <c r="B234" s="3" t="s">
        <v>14</v>
      </c>
      <c r="C234" s="3">
        <v>38</v>
      </c>
      <c r="D234" s="4">
        <v>41746</v>
      </c>
      <c r="E234" s="3">
        <v>1</v>
      </c>
      <c r="F234" s="4">
        <v>41793</v>
      </c>
      <c r="G234" s="4">
        <v>41809</v>
      </c>
      <c r="H234" s="5">
        <v>0.3</v>
      </c>
      <c r="I234" s="5">
        <v>0.75</v>
      </c>
      <c r="J234" s="5">
        <v>0.75</v>
      </c>
      <c r="K234" s="5">
        <v>0.75</v>
      </c>
      <c r="L234" s="3">
        <v>7.0000000000000007E-2</v>
      </c>
      <c r="M234" s="3" t="s">
        <v>13</v>
      </c>
      <c r="N234" s="3">
        <v>1</v>
      </c>
      <c r="P234" s="1" t="str">
        <f t="shared" si="122"/>
        <v/>
      </c>
      <c r="R234" s="5"/>
      <c r="S234" s="5"/>
      <c r="T234" s="5"/>
      <c r="U234" s="5"/>
      <c r="V234" s="5"/>
      <c r="X234" s="1" t="str">
        <f t="shared" si="125"/>
        <v/>
      </c>
      <c r="AA234" s="5">
        <v>0.25</v>
      </c>
      <c r="AB234" s="5">
        <v>0.79999999999999993</v>
      </c>
      <c r="AC234" s="5">
        <v>0.53333333333333333</v>
      </c>
      <c r="AD234" s="5">
        <v>0.51666666666666672</v>
      </c>
      <c r="AE234" s="5">
        <v>0.14000000000000001</v>
      </c>
      <c r="AG234" s="95">
        <f t="shared" si="117"/>
        <v>-0.49999999999999994</v>
      </c>
      <c r="AH234" s="95">
        <f t="shared" si="118"/>
        <v>-4.9999999999999933E-2</v>
      </c>
      <c r="AI234" s="1" t="str">
        <f t="shared" si="126"/>
        <v>same</v>
      </c>
      <c r="AK234" s="95">
        <f t="shared" si="119"/>
        <v>-0.23333333333333334</v>
      </c>
      <c r="AL234" s="95">
        <f t="shared" si="127"/>
        <v>0.21666666666666667</v>
      </c>
      <c r="AM234" s="1" t="str">
        <f t="shared" si="128"/>
        <v>different</v>
      </c>
      <c r="AP234" s="5"/>
      <c r="AS234" s="95">
        <f t="shared" si="129"/>
        <v>-0.45</v>
      </c>
      <c r="AT234" s="95">
        <f t="shared" si="130"/>
        <v>-0.45</v>
      </c>
      <c r="AU234" s="1" t="str">
        <f t="shared" si="131"/>
        <v>same</v>
      </c>
      <c r="AW234" s="95">
        <f t="shared" si="132"/>
        <v>-0.45</v>
      </c>
      <c r="AX234" s="1" t="str">
        <f t="shared" si="124"/>
        <v>same</v>
      </c>
      <c r="AZ234" s="1">
        <f t="shared" si="133"/>
        <v>0</v>
      </c>
      <c r="BA234" s="1" t="str">
        <f t="shared" si="134"/>
        <v>less</v>
      </c>
      <c r="BB234" s="2" t="str">
        <f t="shared" si="135"/>
        <v>less</v>
      </c>
      <c r="BC234" s="2" t="str">
        <f t="shared" si="136"/>
        <v/>
      </c>
    </row>
    <row r="235" spans="1:55" s="14" customFormat="1" ht="15.75" thickBot="1" x14ac:dyDescent="0.3">
      <c r="A235" s="9"/>
      <c r="B235" s="10" t="s">
        <v>28</v>
      </c>
      <c r="C235" s="10">
        <v>38</v>
      </c>
      <c r="D235" s="12">
        <v>41746</v>
      </c>
      <c r="E235" s="10">
        <v>1</v>
      </c>
      <c r="F235" s="12">
        <v>41793</v>
      </c>
      <c r="G235" s="12">
        <v>41809</v>
      </c>
      <c r="H235" s="13">
        <v>0.25</v>
      </c>
      <c r="I235" s="13">
        <v>0.85</v>
      </c>
      <c r="J235" s="13">
        <v>0.05</v>
      </c>
      <c r="K235" s="13">
        <v>0.05</v>
      </c>
      <c r="L235" s="10">
        <v>7.0000000000000007E-2</v>
      </c>
      <c r="M235" s="10" t="s">
        <v>13</v>
      </c>
      <c r="N235" s="10">
        <v>1</v>
      </c>
      <c r="P235" s="9">
        <f t="shared" si="122"/>
        <v>47</v>
      </c>
      <c r="R235" s="13">
        <f>AVERAGE(H233:H235)</f>
        <v>0.25</v>
      </c>
      <c r="S235" s="13">
        <f>AVERAGE(I233:I235)</f>
        <v>0.79999999999999993</v>
      </c>
      <c r="T235" s="13">
        <f t="shared" ref="T235:V235" si="149">AVERAGE(J233:J235)</f>
        <v>0.53333333333333333</v>
      </c>
      <c r="U235" s="13">
        <f t="shared" si="149"/>
        <v>0.51666666666666672</v>
      </c>
      <c r="V235" s="13">
        <f t="shared" si="149"/>
        <v>0.14000000000000001</v>
      </c>
      <c r="X235" s="9">
        <f t="shared" si="125"/>
        <v>0</v>
      </c>
      <c r="AA235" s="13">
        <v>0.25</v>
      </c>
      <c r="AB235" s="13">
        <v>0.79999999999999993</v>
      </c>
      <c r="AC235" s="13">
        <v>0.53333333333333333</v>
      </c>
      <c r="AD235" s="13">
        <v>0.51666666666666672</v>
      </c>
      <c r="AE235" s="13">
        <v>0.14000000000000001</v>
      </c>
      <c r="AG235" s="97">
        <f t="shared" si="117"/>
        <v>-0.54999999999999993</v>
      </c>
      <c r="AH235" s="97">
        <f t="shared" si="118"/>
        <v>5.0000000000000044E-2</v>
      </c>
      <c r="AI235" s="9" t="str">
        <f t="shared" si="126"/>
        <v>different</v>
      </c>
      <c r="AK235" s="97">
        <f t="shared" si="119"/>
        <v>-0.28333333333333333</v>
      </c>
      <c r="AL235" s="97">
        <f t="shared" si="127"/>
        <v>-0.48333333333333334</v>
      </c>
      <c r="AM235" s="9" t="str">
        <f t="shared" si="128"/>
        <v>same</v>
      </c>
      <c r="AP235" s="13"/>
      <c r="AS235" s="97">
        <f t="shared" si="129"/>
        <v>0.2</v>
      </c>
      <c r="AT235" s="97">
        <f t="shared" si="130"/>
        <v>-0.6</v>
      </c>
      <c r="AU235" s="9" t="str">
        <f t="shared" si="131"/>
        <v>different</v>
      </c>
      <c r="AW235" s="97">
        <f t="shared" si="132"/>
        <v>0.2</v>
      </c>
      <c r="AX235" s="9" t="str">
        <f t="shared" si="124"/>
        <v>same</v>
      </c>
      <c r="AZ235" s="9">
        <f t="shared" si="133"/>
        <v>0</v>
      </c>
      <c r="BA235" s="9" t="str">
        <f t="shared" si="134"/>
        <v>more</v>
      </c>
      <c r="BB235" s="14" t="str">
        <f t="shared" si="135"/>
        <v/>
      </c>
      <c r="BC235" s="14" t="str">
        <f t="shared" si="136"/>
        <v>more</v>
      </c>
    </row>
    <row r="236" spans="1:55" s="52" customFormat="1" ht="15.75" thickBot="1" x14ac:dyDescent="0.3">
      <c r="A236" s="47">
        <v>86</v>
      </c>
      <c r="B236" s="48" t="s">
        <v>12</v>
      </c>
      <c r="C236" s="48">
        <v>39</v>
      </c>
      <c r="D236" s="50">
        <v>41758</v>
      </c>
      <c r="E236" s="48">
        <v>1</v>
      </c>
      <c r="F236" s="50">
        <v>41799</v>
      </c>
      <c r="G236" s="50">
        <v>41802</v>
      </c>
      <c r="H236" s="51">
        <v>0.3</v>
      </c>
      <c r="I236" s="51">
        <v>0.7</v>
      </c>
      <c r="J236" s="51">
        <v>0.8</v>
      </c>
      <c r="K236" s="51">
        <v>0.8</v>
      </c>
      <c r="L236" s="48">
        <v>0.92</v>
      </c>
      <c r="M236" s="48" t="s">
        <v>16</v>
      </c>
      <c r="N236" s="48">
        <v>1</v>
      </c>
      <c r="P236" s="47">
        <f t="shared" si="122"/>
        <v>41</v>
      </c>
      <c r="R236" s="51">
        <f>H236</f>
        <v>0.3</v>
      </c>
      <c r="S236" s="51">
        <f>I236</f>
        <v>0.7</v>
      </c>
      <c r="T236" s="51">
        <f t="shared" ref="T236:V237" si="150">J236</f>
        <v>0.8</v>
      </c>
      <c r="U236" s="51">
        <f t="shared" si="150"/>
        <v>0.8</v>
      </c>
      <c r="V236" s="51">
        <f t="shared" si="150"/>
        <v>0.92</v>
      </c>
      <c r="X236" s="47">
        <f t="shared" si="125"/>
        <v>1</v>
      </c>
      <c r="AA236" s="51">
        <v>0.3</v>
      </c>
      <c r="AB236" s="51">
        <v>0.7</v>
      </c>
      <c r="AC236" s="51">
        <v>0.8</v>
      </c>
      <c r="AD236" s="51">
        <v>0.8</v>
      </c>
      <c r="AE236" s="51">
        <v>0.92</v>
      </c>
      <c r="AG236" s="102">
        <f t="shared" si="117"/>
        <v>-0.39999999999999997</v>
      </c>
      <c r="AH236" s="102">
        <f t="shared" si="118"/>
        <v>0</v>
      </c>
      <c r="AI236" s="47" t="str">
        <f t="shared" si="126"/>
        <v>n/a</v>
      </c>
      <c r="AK236" s="102">
        <f t="shared" si="119"/>
        <v>-0.5</v>
      </c>
      <c r="AL236" s="102">
        <f t="shared" si="127"/>
        <v>0</v>
      </c>
      <c r="AM236" s="47" t="str">
        <f t="shared" si="128"/>
        <v>n/a</v>
      </c>
      <c r="AP236" s="51"/>
      <c r="AS236" s="102">
        <f t="shared" si="129"/>
        <v>-0.5</v>
      </c>
      <c r="AT236" s="102">
        <f t="shared" si="130"/>
        <v>-0.39999999999999997</v>
      </c>
      <c r="AU236" s="47" t="str">
        <f t="shared" si="131"/>
        <v>same</v>
      </c>
      <c r="AW236" s="102">
        <f t="shared" si="132"/>
        <v>-0.5</v>
      </c>
      <c r="AX236" s="47" t="str">
        <f t="shared" si="124"/>
        <v>same</v>
      </c>
      <c r="AZ236" s="47">
        <f t="shared" si="133"/>
        <v>1</v>
      </c>
      <c r="BA236" s="47" t="str">
        <f t="shared" si="134"/>
        <v>more</v>
      </c>
      <c r="BB236" s="52" t="str">
        <f t="shared" si="135"/>
        <v>more</v>
      </c>
      <c r="BC236" s="52" t="str">
        <f t="shared" si="136"/>
        <v/>
      </c>
    </row>
    <row r="237" spans="1:55" s="14" customFormat="1" ht="15.75" thickBot="1" x14ac:dyDescent="0.3">
      <c r="A237" s="9">
        <v>87</v>
      </c>
      <c r="B237" s="10" t="s">
        <v>12</v>
      </c>
      <c r="C237" s="10">
        <v>39</v>
      </c>
      <c r="D237" s="12">
        <v>41758</v>
      </c>
      <c r="E237" s="10">
        <v>2</v>
      </c>
      <c r="F237" s="12">
        <v>41799</v>
      </c>
      <c r="G237" s="12">
        <v>41802</v>
      </c>
      <c r="H237" s="13">
        <v>0.9</v>
      </c>
      <c r="I237" s="13">
        <v>0.95</v>
      </c>
      <c r="J237" s="13">
        <v>0.95</v>
      </c>
      <c r="K237" s="13">
        <v>0.95</v>
      </c>
      <c r="L237" s="10">
        <v>0.93</v>
      </c>
      <c r="M237" s="10" t="s">
        <v>16</v>
      </c>
      <c r="N237" s="10">
        <v>0</v>
      </c>
      <c r="P237" s="9">
        <f t="shared" si="122"/>
        <v>41</v>
      </c>
      <c r="R237" s="13">
        <f>H237</f>
        <v>0.9</v>
      </c>
      <c r="S237" s="13">
        <f>I237</f>
        <v>0.95</v>
      </c>
      <c r="T237" s="13">
        <f t="shared" si="150"/>
        <v>0.95</v>
      </c>
      <c r="U237" s="13">
        <f t="shared" si="150"/>
        <v>0.95</v>
      </c>
      <c r="V237" s="13">
        <f t="shared" si="150"/>
        <v>0.93</v>
      </c>
      <c r="X237" s="9">
        <f t="shared" si="125"/>
        <v>1</v>
      </c>
      <c r="AA237" s="13">
        <v>0.9</v>
      </c>
      <c r="AB237" s="13">
        <v>0.95</v>
      </c>
      <c r="AC237" s="13">
        <v>0.95</v>
      </c>
      <c r="AD237" s="13">
        <v>0.95</v>
      </c>
      <c r="AE237" s="13">
        <v>0.93</v>
      </c>
      <c r="AG237" s="97">
        <f t="shared" si="117"/>
        <v>-4.9999999999999933E-2</v>
      </c>
      <c r="AH237" s="97">
        <f t="shared" si="118"/>
        <v>0</v>
      </c>
      <c r="AI237" s="9" t="str">
        <f t="shared" si="126"/>
        <v>n/a</v>
      </c>
      <c r="AK237" s="97">
        <f t="shared" si="119"/>
        <v>-4.9999999999999933E-2</v>
      </c>
      <c r="AL237" s="97">
        <f t="shared" si="127"/>
        <v>0</v>
      </c>
      <c r="AM237" s="9" t="str">
        <f t="shared" si="128"/>
        <v>n/a</v>
      </c>
      <c r="AP237" s="13"/>
      <c r="AS237" s="97">
        <f t="shared" si="129"/>
        <v>-4.9999999999999933E-2</v>
      </c>
      <c r="AT237" s="97">
        <f t="shared" si="130"/>
        <v>-4.9999999999999933E-2</v>
      </c>
      <c r="AU237" s="9" t="str">
        <f t="shared" si="131"/>
        <v>same</v>
      </c>
      <c r="AW237" s="97">
        <f t="shared" si="132"/>
        <v>-4.9999999999999933E-2</v>
      </c>
      <c r="AX237" s="9" t="str">
        <f t="shared" si="124"/>
        <v>same</v>
      </c>
      <c r="AZ237" s="9">
        <f t="shared" si="133"/>
        <v>1</v>
      </c>
      <c r="BA237" s="9" t="str">
        <f t="shared" si="134"/>
        <v>more</v>
      </c>
      <c r="BB237" s="14" t="str">
        <f t="shared" si="135"/>
        <v>more</v>
      </c>
      <c r="BC237" s="14" t="str">
        <f t="shared" si="136"/>
        <v/>
      </c>
    </row>
    <row r="238" spans="1:55" x14ac:dyDescent="0.25">
      <c r="A238" s="1">
        <v>88</v>
      </c>
      <c r="B238" s="3" t="s">
        <v>12</v>
      </c>
      <c r="C238" s="3">
        <v>40</v>
      </c>
      <c r="D238" s="4">
        <v>41781</v>
      </c>
      <c r="E238" s="3">
        <v>1</v>
      </c>
      <c r="F238" s="4">
        <v>41799</v>
      </c>
      <c r="G238" s="4">
        <v>41802</v>
      </c>
      <c r="H238" s="5">
        <v>0.2</v>
      </c>
      <c r="I238" s="5">
        <v>0.5</v>
      </c>
      <c r="J238" s="5">
        <v>0.5</v>
      </c>
      <c r="K238" s="5">
        <v>0.5</v>
      </c>
      <c r="L238" s="3">
        <v>0.25</v>
      </c>
      <c r="M238" s="3" t="s">
        <v>13</v>
      </c>
      <c r="N238" s="3">
        <v>1</v>
      </c>
      <c r="P238" s="1" t="str">
        <f t="shared" si="122"/>
        <v/>
      </c>
      <c r="R238" s="5"/>
      <c r="S238" s="5"/>
      <c r="T238" s="5"/>
      <c r="U238" s="5"/>
      <c r="V238" s="5"/>
      <c r="X238" s="1" t="str">
        <f t="shared" si="125"/>
        <v/>
      </c>
      <c r="AA238" s="5">
        <v>0.42500000000000004</v>
      </c>
      <c r="AB238" s="5">
        <v>0.625</v>
      </c>
      <c r="AC238" s="5">
        <v>0.57499999999999996</v>
      </c>
      <c r="AD238" s="5">
        <v>0.35</v>
      </c>
      <c r="AE238" s="5">
        <v>0.20500000000000002</v>
      </c>
      <c r="AG238" s="95">
        <f t="shared" si="117"/>
        <v>-0.42499999999999999</v>
      </c>
      <c r="AH238" s="95">
        <f t="shared" si="118"/>
        <v>-0.125</v>
      </c>
      <c r="AI238" s="1" t="str">
        <f t="shared" si="126"/>
        <v>same</v>
      </c>
      <c r="AK238" s="95">
        <f t="shared" si="119"/>
        <v>-0.37499999999999994</v>
      </c>
      <c r="AL238" s="95">
        <f t="shared" si="127"/>
        <v>-7.4999999999999956E-2</v>
      </c>
      <c r="AM238" s="1" t="str">
        <f t="shared" si="128"/>
        <v>same</v>
      </c>
      <c r="AP238" s="5">
        <f>MAX(I238:I239)-MIN(I238:I239)</f>
        <v>0.25</v>
      </c>
      <c r="AS238" s="95">
        <f t="shared" si="129"/>
        <v>-0.3</v>
      </c>
      <c r="AT238" s="95">
        <f t="shared" si="130"/>
        <v>-0.3</v>
      </c>
      <c r="AU238" s="1" t="str">
        <f t="shared" si="131"/>
        <v>same</v>
      </c>
      <c r="AW238" s="95">
        <f t="shared" si="132"/>
        <v>-0.3</v>
      </c>
      <c r="AX238" s="1" t="str">
        <f t="shared" si="124"/>
        <v>same</v>
      </c>
      <c r="AZ238" s="1">
        <f t="shared" si="133"/>
        <v>0</v>
      </c>
      <c r="BA238" s="1" t="str">
        <f t="shared" si="134"/>
        <v>less</v>
      </c>
      <c r="BB238" s="2" t="str">
        <f t="shared" si="135"/>
        <v>less</v>
      </c>
      <c r="BC238" s="2" t="str">
        <f t="shared" si="136"/>
        <v/>
      </c>
    </row>
    <row r="239" spans="1:55" s="21" customFormat="1" x14ac:dyDescent="0.25">
      <c r="A239" s="16"/>
      <c r="B239" s="17" t="s">
        <v>26</v>
      </c>
      <c r="C239" s="17">
        <v>40</v>
      </c>
      <c r="D239" s="19">
        <v>41781</v>
      </c>
      <c r="E239" s="17">
        <v>1</v>
      </c>
      <c r="F239" s="19">
        <v>41799</v>
      </c>
      <c r="G239" s="19">
        <v>41813</v>
      </c>
      <c r="H239" s="20">
        <v>0.65</v>
      </c>
      <c r="I239" s="20">
        <v>0.75</v>
      </c>
      <c r="J239" s="20">
        <v>0.65</v>
      </c>
      <c r="K239" s="20">
        <v>0.2</v>
      </c>
      <c r="L239" s="17">
        <v>0.16</v>
      </c>
      <c r="M239" s="17" t="s">
        <v>13</v>
      </c>
      <c r="N239" s="17">
        <v>1</v>
      </c>
      <c r="P239" s="16">
        <f t="shared" si="122"/>
        <v>18</v>
      </c>
      <c r="R239" s="20">
        <f>AVERAGE(H238:H239)</f>
        <v>0.42500000000000004</v>
      </c>
      <c r="S239" s="20">
        <f>AVERAGE(I238:I239)</f>
        <v>0.625</v>
      </c>
      <c r="T239" s="20">
        <f t="shared" ref="T239:V239" si="151">AVERAGE(J238:J239)</f>
        <v>0.57499999999999996</v>
      </c>
      <c r="U239" s="20">
        <f t="shared" si="151"/>
        <v>0.35</v>
      </c>
      <c r="V239" s="20">
        <f t="shared" si="151"/>
        <v>0.20500000000000002</v>
      </c>
      <c r="X239" s="16">
        <f t="shared" si="125"/>
        <v>0</v>
      </c>
      <c r="AA239" s="20">
        <v>0.42500000000000004</v>
      </c>
      <c r="AB239" s="20">
        <v>0.625</v>
      </c>
      <c r="AC239" s="20">
        <v>0.57499999999999996</v>
      </c>
      <c r="AD239" s="20">
        <v>0.35</v>
      </c>
      <c r="AE239" s="20">
        <v>0.20500000000000002</v>
      </c>
      <c r="AG239" s="96">
        <f t="shared" si="117"/>
        <v>2.5000000000000022E-2</v>
      </c>
      <c r="AH239" s="96">
        <f t="shared" si="118"/>
        <v>0.125</v>
      </c>
      <c r="AI239" s="16" t="str">
        <f t="shared" si="126"/>
        <v>same</v>
      </c>
      <c r="AK239" s="96">
        <f t="shared" si="119"/>
        <v>7.5000000000000067E-2</v>
      </c>
      <c r="AL239" s="96">
        <f t="shared" si="127"/>
        <v>7.5000000000000067E-2</v>
      </c>
      <c r="AM239" s="16" t="str">
        <f t="shared" si="128"/>
        <v>same</v>
      </c>
      <c r="AP239" s="20"/>
      <c r="AS239" s="96">
        <f t="shared" si="129"/>
        <v>0.45</v>
      </c>
      <c r="AT239" s="96">
        <f t="shared" si="130"/>
        <v>-9.9999999999999978E-2</v>
      </c>
      <c r="AU239" s="16" t="str">
        <f t="shared" si="131"/>
        <v>different</v>
      </c>
      <c r="AW239" s="96">
        <f t="shared" si="132"/>
        <v>0</v>
      </c>
      <c r="AX239" s="16" t="str">
        <f t="shared" si="124"/>
        <v>n/a</v>
      </c>
      <c r="AZ239" s="16">
        <f t="shared" si="133"/>
        <v>0</v>
      </c>
      <c r="BA239" s="16" t="str">
        <f t="shared" si="134"/>
        <v>more</v>
      </c>
      <c r="BB239" s="21" t="str">
        <f t="shared" si="135"/>
        <v/>
      </c>
      <c r="BC239" s="21" t="str">
        <f t="shared" si="136"/>
        <v>more</v>
      </c>
    </row>
    <row r="240" spans="1:55" x14ac:dyDescent="0.25">
      <c r="A240" s="1">
        <v>89</v>
      </c>
      <c r="B240" s="3" t="s">
        <v>12</v>
      </c>
      <c r="C240" s="3">
        <v>40</v>
      </c>
      <c r="D240" s="4">
        <v>41781</v>
      </c>
      <c r="E240" s="3">
        <v>2</v>
      </c>
      <c r="F240" s="4">
        <v>41799</v>
      </c>
      <c r="G240" s="4">
        <v>41802</v>
      </c>
      <c r="H240" s="5">
        <v>0.2</v>
      </c>
      <c r="I240" s="5">
        <v>0.5</v>
      </c>
      <c r="J240" s="5">
        <v>0.5</v>
      </c>
      <c r="K240" s="5">
        <v>0.5</v>
      </c>
      <c r="L240" s="3">
        <v>0.21</v>
      </c>
      <c r="M240" s="3" t="s">
        <v>16</v>
      </c>
      <c r="N240" s="3">
        <v>1</v>
      </c>
      <c r="P240" s="1" t="str">
        <f t="shared" si="122"/>
        <v/>
      </c>
      <c r="R240" s="5"/>
      <c r="S240" s="5"/>
      <c r="T240" s="5"/>
      <c r="U240" s="5"/>
      <c r="V240" s="5"/>
      <c r="X240" s="1" t="str">
        <f t="shared" si="125"/>
        <v/>
      </c>
      <c r="AA240" s="5">
        <v>0.44999999999999996</v>
      </c>
      <c r="AB240" s="5">
        <v>0.745</v>
      </c>
      <c r="AC240" s="5">
        <v>0.7</v>
      </c>
      <c r="AD240" s="5">
        <v>0.7</v>
      </c>
      <c r="AE240" s="5">
        <v>0.27999999999999997</v>
      </c>
      <c r="AG240" s="95">
        <f t="shared" si="117"/>
        <v>-0.54499999999999993</v>
      </c>
      <c r="AH240" s="95">
        <f t="shared" si="118"/>
        <v>-0.245</v>
      </c>
      <c r="AI240" s="1" t="str">
        <f t="shared" si="126"/>
        <v>same</v>
      </c>
      <c r="AK240" s="95">
        <f t="shared" si="119"/>
        <v>-0.49999999999999994</v>
      </c>
      <c r="AL240" s="95">
        <f t="shared" si="127"/>
        <v>-0.19999999999999996</v>
      </c>
      <c r="AM240" s="1" t="str">
        <f t="shared" si="128"/>
        <v>same</v>
      </c>
      <c r="AP240" s="5">
        <f>MAX(I240:I241)-MIN(I240:I241)</f>
        <v>0.49</v>
      </c>
      <c r="AS240" s="95">
        <f t="shared" si="129"/>
        <v>-0.3</v>
      </c>
      <c r="AT240" s="95">
        <f t="shared" si="130"/>
        <v>-0.3</v>
      </c>
      <c r="AU240" s="1" t="str">
        <f t="shared" si="131"/>
        <v>same</v>
      </c>
      <c r="AW240" s="95">
        <f t="shared" si="132"/>
        <v>-0.3</v>
      </c>
      <c r="AX240" s="1" t="str">
        <f t="shared" si="124"/>
        <v>same</v>
      </c>
      <c r="AZ240" s="1">
        <f t="shared" si="133"/>
        <v>1</v>
      </c>
      <c r="BA240" s="1" t="str">
        <f t="shared" si="134"/>
        <v>more</v>
      </c>
      <c r="BB240" s="2" t="str">
        <f t="shared" si="135"/>
        <v>more</v>
      </c>
      <c r="BC240" s="2" t="str">
        <f t="shared" si="136"/>
        <v/>
      </c>
    </row>
    <row r="241" spans="1:55" s="14" customFormat="1" ht="15.75" thickBot="1" x14ac:dyDescent="0.3">
      <c r="A241" s="9"/>
      <c r="B241" s="10" t="s">
        <v>26</v>
      </c>
      <c r="C241" s="10">
        <v>40</v>
      </c>
      <c r="D241" s="12">
        <v>41781</v>
      </c>
      <c r="E241" s="10">
        <v>2</v>
      </c>
      <c r="F241" s="12">
        <v>41799</v>
      </c>
      <c r="G241" s="12">
        <v>41813</v>
      </c>
      <c r="H241" s="13">
        <v>0.7</v>
      </c>
      <c r="I241" s="13">
        <v>0.99</v>
      </c>
      <c r="J241" s="13">
        <v>0.9</v>
      </c>
      <c r="K241" s="13">
        <v>0.9</v>
      </c>
      <c r="L241" s="10">
        <v>0.35</v>
      </c>
      <c r="M241" s="10" t="s">
        <v>16</v>
      </c>
      <c r="N241" s="10">
        <v>1</v>
      </c>
      <c r="P241" s="9">
        <f t="shared" si="122"/>
        <v>18</v>
      </c>
      <c r="R241" s="13">
        <f>AVERAGE(H240:H241)</f>
        <v>0.44999999999999996</v>
      </c>
      <c r="S241" s="13">
        <f>AVERAGE(I240:I241)</f>
        <v>0.745</v>
      </c>
      <c r="T241" s="13">
        <f t="shared" ref="T241:V241" si="152">AVERAGE(J240:J241)</f>
        <v>0.7</v>
      </c>
      <c r="U241" s="13">
        <f t="shared" si="152"/>
        <v>0.7</v>
      </c>
      <c r="V241" s="13">
        <f t="shared" si="152"/>
        <v>0.27999999999999997</v>
      </c>
      <c r="X241" s="9">
        <f t="shared" si="125"/>
        <v>1</v>
      </c>
      <c r="AA241" s="13">
        <v>0.44999999999999996</v>
      </c>
      <c r="AB241" s="13">
        <v>0.745</v>
      </c>
      <c r="AC241" s="13">
        <v>0.7</v>
      </c>
      <c r="AD241" s="13">
        <v>0.7</v>
      </c>
      <c r="AE241" s="13">
        <v>0.27999999999999997</v>
      </c>
      <c r="AG241" s="97">
        <f t="shared" si="117"/>
        <v>-4.500000000000004E-2</v>
      </c>
      <c r="AH241" s="97">
        <f t="shared" si="118"/>
        <v>0.245</v>
      </c>
      <c r="AI241" s="9" t="str">
        <f t="shared" si="126"/>
        <v>different</v>
      </c>
      <c r="AK241" s="97">
        <f t="shared" si="119"/>
        <v>0</v>
      </c>
      <c r="AL241" s="97">
        <f t="shared" si="127"/>
        <v>0.20000000000000007</v>
      </c>
      <c r="AM241" s="9" t="str">
        <f t="shared" si="128"/>
        <v>n/a</v>
      </c>
      <c r="AP241" s="13"/>
      <c r="AS241" s="97">
        <f t="shared" si="129"/>
        <v>-0.20000000000000007</v>
      </c>
      <c r="AT241" s="97">
        <f t="shared" si="130"/>
        <v>-0.29000000000000004</v>
      </c>
      <c r="AU241" s="9" t="str">
        <f t="shared" si="131"/>
        <v>same</v>
      </c>
      <c r="AW241" s="97">
        <f t="shared" si="132"/>
        <v>-0.20000000000000007</v>
      </c>
      <c r="AX241" s="9" t="str">
        <f t="shared" si="124"/>
        <v>same</v>
      </c>
      <c r="AZ241" s="9">
        <f t="shared" si="133"/>
        <v>1</v>
      </c>
      <c r="BA241" s="9" t="str">
        <f t="shared" si="134"/>
        <v>more</v>
      </c>
      <c r="BB241" s="14" t="str">
        <f t="shared" si="135"/>
        <v>more</v>
      </c>
      <c r="BC241" s="14" t="str">
        <f t="shared" si="136"/>
        <v/>
      </c>
    </row>
    <row r="242" spans="1:55" x14ac:dyDescent="0.25">
      <c r="A242" s="1">
        <v>90</v>
      </c>
      <c r="B242" s="3" t="s">
        <v>12</v>
      </c>
      <c r="C242" s="3">
        <v>41</v>
      </c>
      <c r="D242" s="4">
        <v>41749</v>
      </c>
      <c r="E242" s="3">
        <v>1</v>
      </c>
      <c r="F242" s="4">
        <v>41799</v>
      </c>
      <c r="G242" s="4">
        <v>41802</v>
      </c>
      <c r="H242" s="5">
        <v>0.1</v>
      </c>
      <c r="I242" s="5">
        <v>0.45</v>
      </c>
      <c r="J242" s="5">
        <v>0.35</v>
      </c>
      <c r="K242" s="5">
        <v>0.25</v>
      </c>
      <c r="L242" s="3">
        <v>0.25</v>
      </c>
      <c r="M242" s="3" t="s">
        <v>13</v>
      </c>
      <c r="N242" s="3">
        <v>0</v>
      </c>
      <c r="P242" s="1" t="str">
        <f t="shared" si="122"/>
        <v/>
      </c>
      <c r="R242" s="5"/>
      <c r="S242" s="5"/>
      <c r="T242" s="5"/>
      <c r="U242" s="5"/>
      <c r="V242" s="5"/>
      <c r="X242" s="1" t="str">
        <f t="shared" si="125"/>
        <v/>
      </c>
      <c r="AA242" s="5">
        <v>0.25</v>
      </c>
      <c r="AB242" s="5">
        <v>0.375</v>
      </c>
      <c r="AC242" s="5">
        <v>0.27500000000000002</v>
      </c>
      <c r="AD242" s="5">
        <v>0.32500000000000001</v>
      </c>
      <c r="AE242" s="5">
        <v>0.245</v>
      </c>
      <c r="AG242" s="95">
        <f t="shared" si="117"/>
        <v>-0.27500000000000002</v>
      </c>
      <c r="AH242" s="95">
        <f t="shared" si="118"/>
        <v>7.5000000000000011E-2</v>
      </c>
      <c r="AI242" s="1" t="str">
        <f t="shared" si="126"/>
        <v>different</v>
      </c>
      <c r="AK242" s="95">
        <f t="shared" si="119"/>
        <v>-0.17500000000000002</v>
      </c>
      <c r="AL242" s="95">
        <f t="shared" si="127"/>
        <v>7.4999999999999956E-2</v>
      </c>
      <c r="AM242" s="1" t="str">
        <f t="shared" si="128"/>
        <v>different</v>
      </c>
      <c r="AP242" s="5">
        <f>MAX(I242:I243)-MIN(I242:I243)</f>
        <v>0.15000000000000002</v>
      </c>
      <c r="AS242" s="95">
        <f t="shared" si="129"/>
        <v>-0.15</v>
      </c>
      <c r="AT242" s="95">
        <f t="shared" si="130"/>
        <v>-0.35</v>
      </c>
      <c r="AU242" s="1" t="str">
        <f t="shared" si="131"/>
        <v>same</v>
      </c>
      <c r="AW242" s="95">
        <f t="shared" si="132"/>
        <v>-0.24999999999999997</v>
      </c>
      <c r="AX242" s="1" t="str">
        <f t="shared" si="124"/>
        <v>same</v>
      </c>
      <c r="AZ242" s="1">
        <f t="shared" si="133"/>
        <v>0</v>
      </c>
      <c r="BA242" s="1" t="str">
        <f t="shared" si="134"/>
        <v>less</v>
      </c>
      <c r="BB242" s="2" t="str">
        <f t="shared" si="135"/>
        <v>less</v>
      </c>
      <c r="BC242" s="2" t="str">
        <f t="shared" si="136"/>
        <v/>
      </c>
    </row>
    <row r="243" spans="1:55" s="21" customFormat="1" x14ac:dyDescent="0.25">
      <c r="A243" s="16"/>
      <c r="B243" s="17" t="s">
        <v>26</v>
      </c>
      <c r="C243" s="17">
        <v>41</v>
      </c>
      <c r="D243" s="19">
        <v>41749</v>
      </c>
      <c r="E243" s="17">
        <v>1</v>
      </c>
      <c r="F243" s="19">
        <v>41799</v>
      </c>
      <c r="G243" s="19">
        <v>41809</v>
      </c>
      <c r="H243" s="20">
        <v>0.4</v>
      </c>
      <c r="I243" s="20">
        <v>0.3</v>
      </c>
      <c r="J243" s="20">
        <v>0.2</v>
      </c>
      <c r="K243" s="20">
        <v>0.4</v>
      </c>
      <c r="L243" s="17">
        <v>0.24</v>
      </c>
      <c r="M243" s="17" t="s">
        <v>13</v>
      </c>
      <c r="N243" s="17">
        <v>0</v>
      </c>
      <c r="P243" s="16">
        <f t="shared" si="122"/>
        <v>50</v>
      </c>
      <c r="R243" s="20">
        <f>AVERAGE(H242:H243)</f>
        <v>0.25</v>
      </c>
      <c r="S243" s="20">
        <f>AVERAGE(I242:I243)</f>
        <v>0.375</v>
      </c>
      <c r="T243" s="20">
        <f t="shared" ref="T243:V243" si="153">AVERAGE(J242:J243)</f>
        <v>0.27500000000000002</v>
      </c>
      <c r="U243" s="20">
        <f t="shared" si="153"/>
        <v>0.32500000000000001</v>
      </c>
      <c r="V243" s="20">
        <f t="shared" si="153"/>
        <v>0.245</v>
      </c>
      <c r="X243" s="16">
        <f t="shared" si="125"/>
        <v>0</v>
      </c>
      <c r="AA243" s="20">
        <v>0.25</v>
      </c>
      <c r="AB243" s="20">
        <v>0.375</v>
      </c>
      <c r="AC243" s="20">
        <v>0.27500000000000002</v>
      </c>
      <c r="AD243" s="20">
        <v>0.32500000000000001</v>
      </c>
      <c r="AE243" s="20">
        <v>0.245</v>
      </c>
      <c r="AG243" s="96">
        <f t="shared" si="117"/>
        <v>2.5000000000000022E-2</v>
      </c>
      <c r="AH243" s="96">
        <f t="shared" si="118"/>
        <v>-7.5000000000000011E-2</v>
      </c>
      <c r="AI243" s="16" t="str">
        <f t="shared" si="126"/>
        <v>different</v>
      </c>
      <c r="AK243" s="96">
        <f t="shared" si="119"/>
        <v>0.125</v>
      </c>
      <c r="AL243" s="96">
        <f t="shared" si="127"/>
        <v>-7.5000000000000011E-2</v>
      </c>
      <c r="AM243" s="16" t="str">
        <f t="shared" si="128"/>
        <v>different</v>
      </c>
      <c r="AP243" s="20"/>
      <c r="AS243" s="96">
        <f t="shared" si="129"/>
        <v>0</v>
      </c>
      <c r="AT243" s="96">
        <f t="shared" si="130"/>
        <v>0.10000000000000003</v>
      </c>
      <c r="AU243" s="16" t="str">
        <f t="shared" si="131"/>
        <v>n/a</v>
      </c>
      <c r="AW243" s="96">
        <f t="shared" si="132"/>
        <v>0.2</v>
      </c>
      <c r="AX243" s="16" t="str">
        <f t="shared" si="124"/>
        <v>n/a</v>
      </c>
      <c r="AZ243" s="16">
        <f t="shared" si="133"/>
        <v>0</v>
      </c>
      <c r="BA243" s="16" t="str">
        <f t="shared" si="134"/>
        <v>n/a</v>
      </c>
      <c r="BB243" s="21" t="str">
        <f t="shared" si="135"/>
        <v/>
      </c>
      <c r="BC243" s="21" t="str">
        <f t="shared" si="136"/>
        <v/>
      </c>
    </row>
    <row r="244" spans="1:55" x14ac:dyDescent="0.25">
      <c r="A244" s="1">
        <v>91</v>
      </c>
      <c r="B244" s="3" t="s">
        <v>12</v>
      </c>
      <c r="C244" s="3">
        <v>41</v>
      </c>
      <c r="D244" s="4">
        <v>41749</v>
      </c>
      <c r="E244" s="3">
        <v>2</v>
      </c>
      <c r="F244" s="4">
        <v>41799</v>
      </c>
      <c r="G244" s="4">
        <v>41802</v>
      </c>
      <c r="H244" s="5">
        <v>0.1</v>
      </c>
      <c r="I244" s="5">
        <v>0.45</v>
      </c>
      <c r="J244" s="5">
        <v>0.35</v>
      </c>
      <c r="K244" s="5">
        <v>0.25</v>
      </c>
      <c r="L244" s="3">
        <v>0.23</v>
      </c>
      <c r="M244" s="3" t="s">
        <v>13</v>
      </c>
      <c r="N244" s="3">
        <v>0</v>
      </c>
      <c r="P244" s="1" t="str">
        <f t="shared" si="122"/>
        <v/>
      </c>
      <c r="R244" s="5"/>
      <c r="S244" s="5"/>
      <c r="T244" s="5"/>
      <c r="U244" s="5"/>
      <c r="V244" s="5"/>
      <c r="X244" s="1" t="str">
        <f t="shared" si="125"/>
        <v/>
      </c>
      <c r="AA244" s="5">
        <v>0.25</v>
      </c>
      <c r="AB244" s="5">
        <v>0.375</v>
      </c>
      <c r="AC244" s="5">
        <v>0.27500000000000002</v>
      </c>
      <c r="AD244" s="5">
        <v>0.32500000000000001</v>
      </c>
      <c r="AE244" s="5">
        <v>0.22500000000000001</v>
      </c>
      <c r="AG244" s="95">
        <f t="shared" si="117"/>
        <v>-0.27500000000000002</v>
      </c>
      <c r="AH244" s="95">
        <f t="shared" si="118"/>
        <v>7.5000000000000011E-2</v>
      </c>
      <c r="AI244" s="1" t="str">
        <f t="shared" si="126"/>
        <v>different</v>
      </c>
      <c r="AK244" s="95">
        <f t="shared" si="119"/>
        <v>-0.17500000000000002</v>
      </c>
      <c r="AL244" s="95">
        <f t="shared" si="127"/>
        <v>7.4999999999999956E-2</v>
      </c>
      <c r="AM244" s="1" t="str">
        <f t="shared" si="128"/>
        <v>different</v>
      </c>
      <c r="AP244" s="5">
        <f>MAX(I244:I245)-MIN(I244:I245)</f>
        <v>0.15000000000000002</v>
      </c>
      <c r="AS244" s="95">
        <f t="shared" si="129"/>
        <v>-0.15</v>
      </c>
      <c r="AT244" s="95">
        <f t="shared" si="130"/>
        <v>-0.35</v>
      </c>
      <c r="AU244" s="1" t="str">
        <f t="shared" si="131"/>
        <v>same</v>
      </c>
      <c r="AW244" s="95">
        <f t="shared" si="132"/>
        <v>-0.24999999999999997</v>
      </c>
      <c r="AX244" s="1" t="str">
        <f t="shared" si="124"/>
        <v>same</v>
      </c>
      <c r="AZ244" s="1">
        <f t="shared" si="133"/>
        <v>0</v>
      </c>
      <c r="BA244" s="1" t="str">
        <f t="shared" si="134"/>
        <v>less</v>
      </c>
      <c r="BB244" s="2" t="str">
        <f t="shared" si="135"/>
        <v>less</v>
      </c>
      <c r="BC244" s="2" t="str">
        <f t="shared" si="136"/>
        <v/>
      </c>
    </row>
    <row r="245" spans="1:55" s="21" customFormat="1" x14ac:dyDescent="0.25">
      <c r="A245" s="16"/>
      <c r="B245" s="17" t="s">
        <v>26</v>
      </c>
      <c r="C245" s="17">
        <v>41</v>
      </c>
      <c r="D245" s="19">
        <v>41749</v>
      </c>
      <c r="E245" s="17">
        <v>2</v>
      </c>
      <c r="F245" s="19">
        <v>41799</v>
      </c>
      <c r="G245" s="19">
        <v>41809</v>
      </c>
      <c r="H245" s="20">
        <v>0.4</v>
      </c>
      <c r="I245" s="20">
        <v>0.3</v>
      </c>
      <c r="J245" s="20">
        <v>0.2</v>
      </c>
      <c r="K245" s="20">
        <v>0.4</v>
      </c>
      <c r="L245" s="17">
        <v>0.22</v>
      </c>
      <c r="M245" s="17" t="s">
        <v>13</v>
      </c>
      <c r="N245" s="17">
        <v>0</v>
      </c>
      <c r="P245" s="16">
        <f t="shared" si="122"/>
        <v>50</v>
      </c>
      <c r="R245" s="20">
        <f>AVERAGE(H244:H245)</f>
        <v>0.25</v>
      </c>
      <c r="S245" s="20">
        <f>AVERAGE(I244:I245)</f>
        <v>0.375</v>
      </c>
      <c r="T245" s="20">
        <f t="shared" ref="T245:V245" si="154">AVERAGE(J244:J245)</f>
        <v>0.27500000000000002</v>
      </c>
      <c r="U245" s="20">
        <f t="shared" si="154"/>
        <v>0.32500000000000001</v>
      </c>
      <c r="V245" s="20">
        <f t="shared" si="154"/>
        <v>0.22500000000000001</v>
      </c>
      <c r="X245" s="16">
        <f t="shared" si="125"/>
        <v>0</v>
      </c>
      <c r="AA245" s="20">
        <v>0.25</v>
      </c>
      <c r="AB245" s="20">
        <v>0.375</v>
      </c>
      <c r="AC245" s="20">
        <v>0.27500000000000002</v>
      </c>
      <c r="AD245" s="20">
        <v>0.32500000000000001</v>
      </c>
      <c r="AE245" s="20">
        <v>0.22500000000000001</v>
      </c>
      <c r="AG245" s="96">
        <f t="shared" si="117"/>
        <v>2.5000000000000022E-2</v>
      </c>
      <c r="AH245" s="96">
        <f t="shared" si="118"/>
        <v>-7.5000000000000011E-2</v>
      </c>
      <c r="AI245" s="16" t="str">
        <f t="shared" si="126"/>
        <v>different</v>
      </c>
      <c r="AK245" s="96">
        <f t="shared" si="119"/>
        <v>0.125</v>
      </c>
      <c r="AL245" s="96">
        <f t="shared" si="127"/>
        <v>-7.5000000000000011E-2</v>
      </c>
      <c r="AM245" s="16" t="str">
        <f t="shared" si="128"/>
        <v>different</v>
      </c>
      <c r="AP245" s="20"/>
      <c r="AS245" s="96">
        <f t="shared" si="129"/>
        <v>0</v>
      </c>
      <c r="AT245" s="96">
        <f t="shared" si="130"/>
        <v>0.10000000000000003</v>
      </c>
      <c r="AU245" s="16" t="str">
        <f t="shared" si="131"/>
        <v>n/a</v>
      </c>
      <c r="AW245" s="96">
        <f t="shared" si="132"/>
        <v>0.2</v>
      </c>
      <c r="AX245" s="16" t="str">
        <f t="shared" si="124"/>
        <v>n/a</v>
      </c>
      <c r="AZ245" s="16">
        <f t="shared" si="133"/>
        <v>0</v>
      </c>
      <c r="BA245" s="16" t="str">
        <f t="shared" si="134"/>
        <v>n/a</v>
      </c>
      <c r="BB245" s="21" t="str">
        <f t="shared" si="135"/>
        <v/>
      </c>
      <c r="BC245" s="21" t="str">
        <f t="shared" si="136"/>
        <v/>
      </c>
    </row>
    <row r="246" spans="1:55" x14ac:dyDescent="0.25">
      <c r="A246" s="1">
        <v>92</v>
      </c>
      <c r="B246" s="3" t="s">
        <v>12</v>
      </c>
      <c r="C246" s="3">
        <v>41</v>
      </c>
      <c r="D246" s="4">
        <v>41749</v>
      </c>
      <c r="E246" s="3">
        <v>3</v>
      </c>
      <c r="F246" s="4">
        <v>41799</v>
      </c>
      <c r="G246" s="4">
        <v>41802</v>
      </c>
      <c r="H246" s="5">
        <v>0.1</v>
      </c>
      <c r="I246" s="5">
        <v>0.65</v>
      </c>
      <c r="J246" s="5">
        <v>0.6</v>
      </c>
      <c r="K246" s="5">
        <v>0.5</v>
      </c>
      <c r="L246" s="3">
        <v>0.09</v>
      </c>
      <c r="M246" s="3" t="s">
        <v>13</v>
      </c>
      <c r="N246" s="3">
        <v>0</v>
      </c>
      <c r="P246" s="1" t="str">
        <f t="shared" si="122"/>
        <v/>
      </c>
      <c r="R246" s="5"/>
      <c r="S246" s="5"/>
      <c r="T246" s="5"/>
      <c r="U246" s="5"/>
      <c r="V246" s="5"/>
      <c r="X246" s="1" t="str">
        <f t="shared" si="125"/>
        <v/>
      </c>
      <c r="AA246" s="5">
        <v>0.17499999999999999</v>
      </c>
      <c r="AB246" s="5">
        <v>0.60000000000000009</v>
      </c>
      <c r="AC246" s="5">
        <v>0.52500000000000002</v>
      </c>
      <c r="AD246" s="5">
        <v>0.375</v>
      </c>
      <c r="AE246" s="5">
        <v>0.09</v>
      </c>
      <c r="AG246" s="95">
        <f t="shared" si="117"/>
        <v>-0.50000000000000011</v>
      </c>
      <c r="AH246" s="95">
        <f t="shared" si="118"/>
        <v>4.9999999999999933E-2</v>
      </c>
      <c r="AI246" s="1" t="str">
        <f t="shared" si="126"/>
        <v>different</v>
      </c>
      <c r="AK246" s="95">
        <f t="shared" si="119"/>
        <v>-0.42500000000000004</v>
      </c>
      <c r="AL246" s="95">
        <f t="shared" si="127"/>
        <v>7.4999999999999956E-2</v>
      </c>
      <c r="AM246" s="1" t="str">
        <f t="shared" si="128"/>
        <v>different</v>
      </c>
      <c r="AP246" s="5">
        <f>MAX(I246:I247)-MIN(I246:I247)</f>
        <v>9.9999999999999978E-2</v>
      </c>
      <c r="AS246" s="95">
        <f t="shared" si="129"/>
        <v>-0.4</v>
      </c>
      <c r="AT246" s="95">
        <f t="shared" si="130"/>
        <v>-0.55000000000000004</v>
      </c>
      <c r="AU246" s="1" t="str">
        <f t="shared" si="131"/>
        <v>same</v>
      </c>
      <c r="AW246" s="95">
        <f t="shared" si="132"/>
        <v>-0.5</v>
      </c>
      <c r="AX246" s="1" t="str">
        <f t="shared" si="124"/>
        <v>same</v>
      </c>
      <c r="AZ246" s="1">
        <f t="shared" si="133"/>
        <v>0</v>
      </c>
      <c r="BA246" s="1" t="str">
        <f t="shared" si="134"/>
        <v>less</v>
      </c>
      <c r="BB246" s="2" t="str">
        <f t="shared" si="135"/>
        <v>less</v>
      </c>
      <c r="BC246" s="2" t="str">
        <f t="shared" si="136"/>
        <v/>
      </c>
    </row>
    <row r="247" spans="1:55" s="21" customFormat="1" x14ac:dyDescent="0.25">
      <c r="A247" s="16"/>
      <c r="B247" s="17" t="s">
        <v>26</v>
      </c>
      <c r="C247" s="17">
        <v>41</v>
      </c>
      <c r="D247" s="19">
        <v>41749</v>
      </c>
      <c r="E247" s="17">
        <v>3</v>
      </c>
      <c r="F247" s="19">
        <v>41799</v>
      </c>
      <c r="G247" s="19">
        <v>41809</v>
      </c>
      <c r="H247" s="20">
        <v>0.25</v>
      </c>
      <c r="I247" s="20">
        <v>0.55000000000000004</v>
      </c>
      <c r="J247" s="20">
        <v>0.45</v>
      </c>
      <c r="K247" s="20">
        <v>0.25</v>
      </c>
      <c r="L247" s="17">
        <v>0.09</v>
      </c>
      <c r="M247" s="17" t="s">
        <v>13</v>
      </c>
      <c r="N247" s="17">
        <v>0</v>
      </c>
      <c r="P247" s="16">
        <f t="shared" si="122"/>
        <v>50</v>
      </c>
      <c r="R247" s="20">
        <f>AVERAGE(H246:H247)</f>
        <v>0.17499999999999999</v>
      </c>
      <c r="S247" s="20">
        <f>AVERAGE(I246:I247)</f>
        <v>0.60000000000000009</v>
      </c>
      <c r="T247" s="20">
        <f t="shared" ref="T247:V247" si="155">AVERAGE(J246:J247)</f>
        <v>0.52500000000000002</v>
      </c>
      <c r="U247" s="20">
        <f t="shared" si="155"/>
        <v>0.375</v>
      </c>
      <c r="V247" s="20">
        <f t="shared" si="155"/>
        <v>0.09</v>
      </c>
      <c r="X247" s="16">
        <f t="shared" si="125"/>
        <v>0</v>
      </c>
      <c r="AA247" s="20">
        <v>0.17499999999999999</v>
      </c>
      <c r="AB247" s="20">
        <v>0.60000000000000009</v>
      </c>
      <c r="AC247" s="20">
        <v>0.52500000000000002</v>
      </c>
      <c r="AD247" s="20">
        <v>0.375</v>
      </c>
      <c r="AE247" s="20">
        <v>0.09</v>
      </c>
      <c r="AG247" s="96">
        <f t="shared" si="117"/>
        <v>-0.35000000000000009</v>
      </c>
      <c r="AH247" s="96">
        <f t="shared" si="118"/>
        <v>-5.0000000000000044E-2</v>
      </c>
      <c r="AI247" s="16" t="str">
        <f t="shared" si="126"/>
        <v>same</v>
      </c>
      <c r="AK247" s="96">
        <f t="shared" si="119"/>
        <v>-0.27500000000000002</v>
      </c>
      <c r="AL247" s="96">
        <f t="shared" si="127"/>
        <v>-7.5000000000000011E-2</v>
      </c>
      <c r="AM247" s="16" t="str">
        <f t="shared" si="128"/>
        <v>same</v>
      </c>
      <c r="AP247" s="20"/>
      <c r="AS247" s="96">
        <f t="shared" si="129"/>
        <v>0</v>
      </c>
      <c r="AT247" s="96">
        <f t="shared" si="130"/>
        <v>-0.30000000000000004</v>
      </c>
      <c r="AU247" s="16" t="str">
        <f t="shared" si="131"/>
        <v>n/a</v>
      </c>
      <c r="AW247" s="96">
        <f t="shared" si="132"/>
        <v>-0.2</v>
      </c>
      <c r="AX247" s="16" t="str">
        <f t="shared" si="124"/>
        <v>n/a</v>
      </c>
      <c r="AZ247" s="16">
        <f t="shared" si="133"/>
        <v>0</v>
      </c>
      <c r="BA247" s="16" t="str">
        <f t="shared" si="134"/>
        <v>n/a</v>
      </c>
      <c r="BB247" s="21" t="str">
        <f t="shared" si="135"/>
        <v/>
      </c>
      <c r="BC247" s="21" t="str">
        <f t="shared" si="136"/>
        <v/>
      </c>
    </row>
    <row r="248" spans="1:55" x14ac:dyDescent="0.25">
      <c r="A248" s="1">
        <v>93</v>
      </c>
      <c r="B248" s="3" t="s">
        <v>12</v>
      </c>
      <c r="C248" s="3">
        <v>41</v>
      </c>
      <c r="D248" s="4">
        <v>41749</v>
      </c>
      <c r="E248" s="3">
        <v>4</v>
      </c>
      <c r="F248" s="4">
        <v>41799</v>
      </c>
      <c r="G248" s="4">
        <v>41802</v>
      </c>
      <c r="H248" s="5">
        <v>0.1</v>
      </c>
      <c r="I248" s="5">
        <v>0.6</v>
      </c>
      <c r="J248" s="5">
        <v>0.6</v>
      </c>
      <c r="K248" s="5">
        <v>0.55000000000000004</v>
      </c>
      <c r="L248" s="3">
        <v>0.28000000000000003</v>
      </c>
      <c r="M248" s="3" t="s">
        <v>13</v>
      </c>
      <c r="N248" s="3">
        <v>0</v>
      </c>
      <c r="P248" s="1" t="str">
        <f t="shared" si="122"/>
        <v/>
      </c>
      <c r="R248" s="5"/>
      <c r="S248" s="5"/>
      <c r="T248" s="5"/>
      <c r="U248" s="5"/>
      <c r="V248" s="5"/>
      <c r="X248" s="1" t="str">
        <f t="shared" si="125"/>
        <v/>
      </c>
      <c r="AA248" s="5">
        <v>0.2</v>
      </c>
      <c r="AB248" s="5">
        <v>0.44999999999999996</v>
      </c>
      <c r="AC248" s="5">
        <v>0.42499999999999999</v>
      </c>
      <c r="AD248" s="5">
        <v>0.42500000000000004</v>
      </c>
      <c r="AE248" s="5">
        <v>0.26500000000000001</v>
      </c>
      <c r="AG248" s="95">
        <f t="shared" ref="AG248:AG261" si="156">IF(H248="","",H248-AB248)</f>
        <v>-0.35</v>
      </c>
      <c r="AH248" s="95">
        <f t="shared" ref="AH248:AH261" si="157">IF(I248="","",I248-AB248)</f>
        <v>0.15000000000000002</v>
      </c>
      <c r="AI248" s="1" t="str">
        <f t="shared" si="126"/>
        <v>different</v>
      </c>
      <c r="AK248" s="95">
        <f t="shared" ref="AK248:AK261" si="158">IF(H248="","",H248-AC248)</f>
        <v>-0.32499999999999996</v>
      </c>
      <c r="AL248" s="95">
        <f t="shared" si="127"/>
        <v>0.17499999999999999</v>
      </c>
      <c r="AM248" s="1" t="str">
        <f t="shared" si="128"/>
        <v>different</v>
      </c>
      <c r="AP248" s="5">
        <f>MAX(I248:I249)-MIN(I248:I249)</f>
        <v>0.3</v>
      </c>
      <c r="AS248" s="95">
        <f t="shared" si="129"/>
        <v>-0.45000000000000007</v>
      </c>
      <c r="AT248" s="95">
        <f t="shared" si="130"/>
        <v>-0.5</v>
      </c>
      <c r="AU248" s="1" t="str">
        <f t="shared" si="131"/>
        <v>same</v>
      </c>
      <c r="AW248" s="95">
        <f t="shared" si="132"/>
        <v>-0.5</v>
      </c>
      <c r="AX248" s="1" t="str">
        <f t="shared" si="124"/>
        <v>same</v>
      </c>
      <c r="AZ248" s="1">
        <f t="shared" si="133"/>
        <v>0</v>
      </c>
      <c r="BA248" s="1" t="str">
        <f t="shared" si="134"/>
        <v>less</v>
      </c>
      <c r="BB248" s="2" t="str">
        <f t="shared" si="135"/>
        <v>less</v>
      </c>
      <c r="BC248" s="2" t="str">
        <f t="shared" si="136"/>
        <v/>
      </c>
    </row>
    <row r="249" spans="1:55" s="21" customFormat="1" x14ac:dyDescent="0.25">
      <c r="A249" s="16"/>
      <c r="B249" s="17" t="s">
        <v>26</v>
      </c>
      <c r="C249" s="17">
        <v>41</v>
      </c>
      <c r="D249" s="19">
        <v>41749</v>
      </c>
      <c r="E249" s="17">
        <v>4</v>
      </c>
      <c r="F249" s="19">
        <v>41799</v>
      </c>
      <c r="G249" s="19">
        <v>41809</v>
      </c>
      <c r="H249" s="20">
        <v>0.3</v>
      </c>
      <c r="I249" s="20">
        <v>0.3</v>
      </c>
      <c r="J249" s="20">
        <v>0.25</v>
      </c>
      <c r="K249" s="20">
        <v>0.3</v>
      </c>
      <c r="L249" s="17">
        <v>0.25</v>
      </c>
      <c r="M249" s="17" t="s">
        <v>13</v>
      </c>
      <c r="N249" s="17">
        <v>0</v>
      </c>
      <c r="P249" s="16">
        <f t="shared" si="122"/>
        <v>50</v>
      </c>
      <c r="R249" s="20">
        <f>AVERAGE(H248:H249)</f>
        <v>0.2</v>
      </c>
      <c r="S249" s="20">
        <f>AVERAGE(I248:I249)</f>
        <v>0.44999999999999996</v>
      </c>
      <c r="T249" s="20">
        <f t="shared" ref="T249:V249" si="159">AVERAGE(J248:J249)</f>
        <v>0.42499999999999999</v>
      </c>
      <c r="U249" s="20">
        <f t="shared" si="159"/>
        <v>0.42500000000000004</v>
      </c>
      <c r="V249" s="20">
        <f t="shared" si="159"/>
        <v>0.26500000000000001</v>
      </c>
      <c r="X249" s="16">
        <f t="shared" si="125"/>
        <v>0</v>
      </c>
      <c r="AA249" s="20">
        <v>0.2</v>
      </c>
      <c r="AB249" s="20">
        <v>0.44999999999999996</v>
      </c>
      <c r="AC249" s="20">
        <v>0.42499999999999999</v>
      </c>
      <c r="AD249" s="20">
        <v>0.42500000000000004</v>
      </c>
      <c r="AE249" s="20">
        <v>0.26500000000000001</v>
      </c>
      <c r="AG249" s="96">
        <f t="shared" si="156"/>
        <v>-0.14999999999999997</v>
      </c>
      <c r="AH249" s="96">
        <f t="shared" si="157"/>
        <v>-0.14999999999999997</v>
      </c>
      <c r="AI249" s="16" t="str">
        <f t="shared" si="126"/>
        <v>same</v>
      </c>
      <c r="AK249" s="96">
        <f t="shared" si="158"/>
        <v>-0.125</v>
      </c>
      <c r="AL249" s="96">
        <f t="shared" si="127"/>
        <v>-0.17499999999999999</v>
      </c>
      <c r="AM249" s="16" t="str">
        <f t="shared" si="128"/>
        <v>same</v>
      </c>
      <c r="AP249" s="20"/>
      <c r="AS249" s="96">
        <f t="shared" si="129"/>
        <v>0</v>
      </c>
      <c r="AT249" s="96">
        <f t="shared" si="130"/>
        <v>0</v>
      </c>
      <c r="AU249" s="16" t="str">
        <f t="shared" si="131"/>
        <v>n/a</v>
      </c>
      <c r="AW249" s="96">
        <f t="shared" si="132"/>
        <v>4.9999999999999989E-2</v>
      </c>
      <c r="AX249" s="16" t="str">
        <f t="shared" si="124"/>
        <v>n/a</v>
      </c>
      <c r="AZ249" s="16">
        <f t="shared" si="133"/>
        <v>0</v>
      </c>
      <c r="BA249" s="16" t="str">
        <f t="shared" si="134"/>
        <v>n/a</v>
      </c>
      <c r="BB249" s="21" t="str">
        <f t="shared" si="135"/>
        <v/>
      </c>
      <c r="BC249" s="21" t="str">
        <f t="shared" si="136"/>
        <v/>
      </c>
    </row>
    <row r="250" spans="1:55" x14ac:dyDescent="0.25">
      <c r="A250" s="1">
        <v>94</v>
      </c>
      <c r="B250" s="3" t="s">
        <v>12</v>
      </c>
      <c r="C250" s="3">
        <v>41</v>
      </c>
      <c r="D250" s="4">
        <v>41749</v>
      </c>
      <c r="E250" s="3">
        <v>5</v>
      </c>
      <c r="F250" s="4">
        <v>41799</v>
      </c>
      <c r="G250" s="4">
        <v>41802</v>
      </c>
      <c r="H250" s="5">
        <v>0.1</v>
      </c>
      <c r="I250" s="5">
        <v>0.05</v>
      </c>
      <c r="J250" s="5">
        <v>0.01</v>
      </c>
      <c r="K250" s="5">
        <v>0</v>
      </c>
      <c r="L250" s="3">
        <v>0.04</v>
      </c>
      <c r="M250" s="3" t="s">
        <v>13</v>
      </c>
      <c r="N250" s="3">
        <v>1</v>
      </c>
      <c r="P250" s="1" t="str">
        <f t="shared" si="122"/>
        <v/>
      </c>
      <c r="R250" s="5"/>
      <c r="S250" s="5"/>
      <c r="T250" s="5"/>
      <c r="U250" s="5"/>
      <c r="V250" s="5"/>
      <c r="X250" s="1" t="str">
        <f t="shared" si="125"/>
        <v/>
      </c>
      <c r="AA250" s="5">
        <v>0.17499999999999999</v>
      </c>
      <c r="AB250" s="5">
        <v>7.5000000000000011E-2</v>
      </c>
      <c r="AC250" s="5">
        <v>3.0000000000000002E-2</v>
      </c>
      <c r="AD250" s="5">
        <v>0.05</v>
      </c>
      <c r="AE250" s="5">
        <v>3.5000000000000003E-2</v>
      </c>
      <c r="AG250" s="95">
        <f t="shared" si="156"/>
        <v>2.4999999999999994E-2</v>
      </c>
      <c r="AH250" s="95">
        <f t="shared" si="157"/>
        <v>-2.5000000000000008E-2</v>
      </c>
      <c r="AI250" s="1" t="str">
        <f t="shared" si="126"/>
        <v>different</v>
      </c>
      <c r="AK250" s="95">
        <f t="shared" si="158"/>
        <v>7.0000000000000007E-2</v>
      </c>
      <c r="AL250" s="95">
        <f t="shared" si="127"/>
        <v>-2.0000000000000004E-2</v>
      </c>
      <c r="AM250" s="1" t="str">
        <f t="shared" si="128"/>
        <v>different</v>
      </c>
      <c r="AP250" s="5">
        <f>MAX(I250:I251)-MIN(I250:I251)</f>
        <v>0.05</v>
      </c>
      <c r="AS250" s="95">
        <f t="shared" si="129"/>
        <v>0.1</v>
      </c>
      <c r="AT250" s="95">
        <f t="shared" si="130"/>
        <v>0.05</v>
      </c>
      <c r="AU250" s="1" t="str">
        <f t="shared" si="131"/>
        <v>same</v>
      </c>
      <c r="AW250" s="95">
        <f t="shared" si="132"/>
        <v>9.0000000000000011E-2</v>
      </c>
      <c r="AX250" s="1" t="str">
        <f t="shared" si="124"/>
        <v>same</v>
      </c>
      <c r="AZ250" s="1">
        <f t="shared" si="133"/>
        <v>0</v>
      </c>
      <c r="BA250" s="1" t="str">
        <f t="shared" si="134"/>
        <v>more</v>
      </c>
      <c r="BB250" s="2" t="str">
        <f t="shared" si="135"/>
        <v>more</v>
      </c>
      <c r="BC250" s="2" t="str">
        <f t="shared" si="136"/>
        <v/>
      </c>
    </row>
    <row r="251" spans="1:55" s="21" customFormat="1" x14ac:dyDescent="0.25">
      <c r="A251" s="16"/>
      <c r="B251" s="17" t="s">
        <v>26</v>
      </c>
      <c r="C251" s="17">
        <v>41</v>
      </c>
      <c r="D251" s="19">
        <v>41749</v>
      </c>
      <c r="E251" s="17">
        <v>5</v>
      </c>
      <c r="F251" s="19">
        <v>41799</v>
      </c>
      <c r="G251" s="19">
        <v>41809</v>
      </c>
      <c r="H251" s="20">
        <v>0.25</v>
      </c>
      <c r="I251" s="20">
        <v>0.1</v>
      </c>
      <c r="J251" s="20">
        <v>0.05</v>
      </c>
      <c r="K251" s="20">
        <v>0.1</v>
      </c>
      <c r="L251" s="17">
        <v>0.03</v>
      </c>
      <c r="M251" s="17" t="s">
        <v>13</v>
      </c>
      <c r="N251" s="17">
        <v>1</v>
      </c>
      <c r="P251" s="16">
        <f t="shared" si="122"/>
        <v>50</v>
      </c>
      <c r="R251" s="20">
        <f>AVERAGE(H250:H251)</f>
        <v>0.17499999999999999</v>
      </c>
      <c r="S251" s="20">
        <f>AVERAGE(I250:I251)</f>
        <v>7.5000000000000011E-2</v>
      </c>
      <c r="T251" s="20">
        <f t="shared" ref="T251:V251" si="160">AVERAGE(J250:J251)</f>
        <v>3.0000000000000002E-2</v>
      </c>
      <c r="U251" s="20">
        <f t="shared" si="160"/>
        <v>0.05</v>
      </c>
      <c r="V251" s="20">
        <f t="shared" si="160"/>
        <v>3.5000000000000003E-2</v>
      </c>
      <c r="X251" s="16">
        <f t="shared" si="125"/>
        <v>0</v>
      </c>
      <c r="AA251" s="20">
        <v>0.17499999999999999</v>
      </c>
      <c r="AB251" s="20">
        <v>7.5000000000000011E-2</v>
      </c>
      <c r="AC251" s="20">
        <v>3.0000000000000002E-2</v>
      </c>
      <c r="AD251" s="20">
        <v>0.05</v>
      </c>
      <c r="AE251" s="20">
        <v>3.5000000000000003E-2</v>
      </c>
      <c r="AG251" s="96">
        <f t="shared" si="156"/>
        <v>0.17499999999999999</v>
      </c>
      <c r="AH251" s="96">
        <f t="shared" si="157"/>
        <v>2.4999999999999994E-2</v>
      </c>
      <c r="AI251" s="16" t="str">
        <f t="shared" si="126"/>
        <v>same</v>
      </c>
      <c r="AK251" s="96">
        <f t="shared" si="158"/>
        <v>0.22</v>
      </c>
      <c r="AL251" s="96">
        <f t="shared" si="127"/>
        <v>0.02</v>
      </c>
      <c r="AM251" s="16" t="str">
        <f t="shared" si="128"/>
        <v>same</v>
      </c>
      <c r="AP251" s="20"/>
      <c r="AS251" s="96">
        <f t="shared" si="129"/>
        <v>0.15</v>
      </c>
      <c r="AT251" s="96">
        <f t="shared" si="130"/>
        <v>0.15</v>
      </c>
      <c r="AU251" s="16" t="str">
        <f t="shared" si="131"/>
        <v>same</v>
      </c>
      <c r="AW251" s="96">
        <f t="shared" si="132"/>
        <v>0.2</v>
      </c>
      <c r="AX251" s="16" t="str">
        <f t="shared" si="124"/>
        <v>same</v>
      </c>
      <c r="AZ251" s="16">
        <f t="shared" si="133"/>
        <v>0</v>
      </c>
      <c r="BA251" s="16" t="str">
        <f t="shared" si="134"/>
        <v>more</v>
      </c>
      <c r="BB251" s="21" t="str">
        <f t="shared" si="135"/>
        <v>more</v>
      </c>
      <c r="BC251" s="21" t="str">
        <f t="shared" si="136"/>
        <v/>
      </c>
    </row>
    <row r="252" spans="1:55" x14ac:dyDescent="0.25">
      <c r="A252" s="1">
        <v>95</v>
      </c>
      <c r="B252" s="3" t="s">
        <v>12</v>
      </c>
      <c r="C252" s="3">
        <v>41</v>
      </c>
      <c r="D252" s="4">
        <v>41749</v>
      </c>
      <c r="E252" s="3">
        <v>6</v>
      </c>
      <c r="F252" s="4">
        <v>41799</v>
      </c>
      <c r="G252" s="4">
        <v>41802</v>
      </c>
      <c r="H252" s="5">
        <v>0.1</v>
      </c>
      <c r="I252" s="5">
        <v>0.75</v>
      </c>
      <c r="J252" s="5">
        <v>0.7</v>
      </c>
      <c r="K252" s="5">
        <v>0.5</v>
      </c>
      <c r="L252" s="3">
        <v>0.21</v>
      </c>
      <c r="M252" s="3" t="s">
        <v>13</v>
      </c>
      <c r="N252" s="3">
        <v>0</v>
      </c>
      <c r="P252" s="1" t="str">
        <f t="shared" si="122"/>
        <v/>
      </c>
      <c r="R252" s="5"/>
      <c r="S252" s="5"/>
      <c r="T252" s="5"/>
      <c r="U252" s="5"/>
      <c r="V252" s="5"/>
      <c r="X252" s="1" t="str">
        <f t="shared" si="125"/>
        <v/>
      </c>
      <c r="AA252" s="5">
        <v>0.25</v>
      </c>
      <c r="AB252" s="5">
        <v>0.625</v>
      </c>
      <c r="AC252" s="5">
        <v>0.55000000000000004</v>
      </c>
      <c r="AD252" s="5">
        <v>0.3</v>
      </c>
      <c r="AE252" s="5">
        <v>0.19500000000000001</v>
      </c>
      <c r="AG252" s="95">
        <f t="shared" si="156"/>
        <v>-0.52500000000000002</v>
      </c>
      <c r="AH252" s="95">
        <f t="shared" si="157"/>
        <v>0.125</v>
      </c>
      <c r="AI252" s="1" t="str">
        <f t="shared" si="126"/>
        <v>different</v>
      </c>
      <c r="AK252" s="95">
        <f t="shared" si="158"/>
        <v>-0.45000000000000007</v>
      </c>
      <c r="AL252" s="95">
        <f t="shared" si="127"/>
        <v>0.14999999999999991</v>
      </c>
      <c r="AM252" s="1" t="str">
        <f t="shared" si="128"/>
        <v>different</v>
      </c>
      <c r="AP252" s="5">
        <f>MAX(I252:I253)-MIN(I252:I253)</f>
        <v>0.25</v>
      </c>
      <c r="AS252" s="95">
        <f t="shared" si="129"/>
        <v>-0.4</v>
      </c>
      <c r="AT252" s="95">
        <f t="shared" si="130"/>
        <v>-0.65</v>
      </c>
      <c r="AU252" s="1" t="str">
        <f t="shared" si="131"/>
        <v>same</v>
      </c>
      <c r="AW252" s="95">
        <f t="shared" si="132"/>
        <v>-0.6</v>
      </c>
      <c r="AX252" s="1" t="str">
        <f t="shared" si="124"/>
        <v>same</v>
      </c>
      <c r="AZ252" s="1">
        <f t="shared" si="133"/>
        <v>0</v>
      </c>
      <c r="BA252" s="1" t="str">
        <f t="shared" si="134"/>
        <v>less</v>
      </c>
      <c r="BB252" s="2" t="str">
        <f t="shared" si="135"/>
        <v>less</v>
      </c>
      <c r="BC252" s="2" t="str">
        <f t="shared" si="136"/>
        <v/>
      </c>
    </row>
    <row r="253" spans="1:55" s="21" customFormat="1" x14ac:dyDescent="0.25">
      <c r="A253" s="16"/>
      <c r="B253" s="17" t="s">
        <v>26</v>
      </c>
      <c r="C253" s="17">
        <v>41</v>
      </c>
      <c r="D253" s="19">
        <v>41749</v>
      </c>
      <c r="E253" s="17">
        <v>6</v>
      </c>
      <c r="F253" s="19">
        <v>41799</v>
      </c>
      <c r="G253" s="19">
        <v>41809</v>
      </c>
      <c r="H253" s="20">
        <v>0.4</v>
      </c>
      <c r="I253" s="20">
        <v>0.5</v>
      </c>
      <c r="J253" s="20">
        <v>0.4</v>
      </c>
      <c r="K253" s="20">
        <v>0.1</v>
      </c>
      <c r="L253" s="17">
        <v>0.18</v>
      </c>
      <c r="M253" s="17" t="s">
        <v>13</v>
      </c>
      <c r="N253" s="17">
        <v>0</v>
      </c>
      <c r="P253" s="16">
        <f t="shared" si="122"/>
        <v>50</v>
      </c>
      <c r="R253" s="20">
        <f>AVERAGE(H252:H253)</f>
        <v>0.25</v>
      </c>
      <c r="S253" s="20">
        <f>AVERAGE(I252:I253)</f>
        <v>0.625</v>
      </c>
      <c r="T253" s="20">
        <f t="shared" ref="T253:V253" si="161">AVERAGE(J252:J253)</f>
        <v>0.55000000000000004</v>
      </c>
      <c r="U253" s="20">
        <f t="shared" si="161"/>
        <v>0.3</v>
      </c>
      <c r="V253" s="20">
        <f t="shared" si="161"/>
        <v>0.19500000000000001</v>
      </c>
      <c r="X253" s="16">
        <f t="shared" si="125"/>
        <v>0</v>
      </c>
      <c r="AA253" s="20">
        <v>0.25</v>
      </c>
      <c r="AB253" s="20">
        <v>0.625</v>
      </c>
      <c r="AC253" s="20">
        <v>0.55000000000000004</v>
      </c>
      <c r="AD253" s="20">
        <v>0.3</v>
      </c>
      <c r="AE253" s="20">
        <v>0.19500000000000001</v>
      </c>
      <c r="AG253" s="96">
        <f t="shared" si="156"/>
        <v>-0.22499999999999998</v>
      </c>
      <c r="AH253" s="96">
        <f t="shared" si="157"/>
        <v>-0.125</v>
      </c>
      <c r="AI253" s="16" t="str">
        <f t="shared" si="126"/>
        <v>same</v>
      </c>
      <c r="AK253" s="96">
        <f t="shared" si="158"/>
        <v>-0.15000000000000002</v>
      </c>
      <c r="AL253" s="96">
        <f t="shared" si="127"/>
        <v>-0.15000000000000002</v>
      </c>
      <c r="AM253" s="16" t="str">
        <f t="shared" si="128"/>
        <v>same</v>
      </c>
      <c r="AP253" s="20"/>
      <c r="AS253" s="96">
        <f t="shared" si="129"/>
        <v>0.30000000000000004</v>
      </c>
      <c r="AT253" s="96">
        <f t="shared" si="130"/>
        <v>-9.9999999999999978E-2</v>
      </c>
      <c r="AU253" s="16" t="str">
        <f t="shared" si="131"/>
        <v>different</v>
      </c>
      <c r="AW253" s="96">
        <f t="shared" si="132"/>
        <v>0</v>
      </c>
      <c r="AX253" s="16" t="str">
        <f t="shared" si="124"/>
        <v>n/a</v>
      </c>
      <c r="AZ253" s="16">
        <f t="shared" si="133"/>
        <v>0</v>
      </c>
      <c r="BA253" s="16" t="str">
        <f t="shared" si="134"/>
        <v>more</v>
      </c>
      <c r="BB253" s="21" t="str">
        <f t="shared" si="135"/>
        <v/>
      </c>
      <c r="BC253" s="21" t="str">
        <f t="shared" si="136"/>
        <v>more</v>
      </c>
    </row>
    <row r="254" spans="1:55" x14ac:dyDescent="0.25">
      <c r="A254" s="1">
        <v>96</v>
      </c>
      <c r="B254" s="3" t="s">
        <v>12</v>
      </c>
      <c r="C254" s="3">
        <v>41</v>
      </c>
      <c r="D254" s="4">
        <v>41749</v>
      </c>
      <c r="E254" s="3">
        <v>7</v>
      </c>
      <c r="F254" s="4">
        <v>41799</v>
      </c>
      <c r="G254" s="4">
        <v>41802</v>
      </c>
      <c r="H254" s="5">
        <v>0.1</v>
      </c>
      <c r="I254" s="5">
        <v>0.05</v>
      </c>
      <c r="J254" s="5">
        <v>0.05</v>
      </c>
      <c r="K254" s="5">
        <v>0.05</v>
      </c>
      <c r="L254" s="3">
        <v>7.0000000000000007E-2</v>
      </c>
      <c r="M254" s="3" t="s">
        <v>13</v>
      </c>
      <c r="N254" s="3">
        <v>0</v>
      </c>
      <c r="P254" s="1" t="str">
        <f t="shared" si="122"/>
        <v/>
      </c>
      <c r="R254" s="5"/>
      <c r="S254" s="5"/>
      <c r="T254" s="5"/>
      <c r="U254" s="5"/>
      <c r="V254" s="5"/>
      <c r="X254" s="1" t="str">
        <f t="shared" si="125"/>
        <v/>
      </c>
      <c r="AA254" s="5">
        <v>0.1</v>
      </c>
      <c r="AB254" s="5">
        <v>0.05</v>
      </c>
      <c r="AC254" s="5">
        <v>0.05</v>
      </c>
      <c r="AD254" s="5">
        <v>0.05</v>
      </c>
      <c r="AE254" s="5">
        <v>7.0000000000000007E-2</v>
      </c>
      <c r="AG254" s="95">
        <f t="shared" si="156"/>
        <v>0.05</v>
      </c>
      <c r="AH254" s="95">
        <f t="shared" si="157"/>
        <v>0</v>
      </c>
      <c r="AI254" s="1" t="str">
        <f t="shared" si="126"/>
        <v>n/a</v>
      </c>
      <c r="AK254" s="95">
        <f t="shared" si="158"/>
        <v>0.05</v>
      </c>
      <c r="AL254" s="95">
        <f t="shared" si="127"/>
        <v>0</v>
      </c>
      <c r="AM254" s="1" t="str">
        <f t="shared" si="128"/>
        <v>n/a</v>
      </c>
      <c r="AP254" s="5">
        <f>MAX(I254:I255)-MIN(I254:I255)</f>
        <v>0</v>
      </c>
      <c r="AS254" s="95">
        <f t="shared" si="129"/>
        <v>0.05</v>
      </c>
      <c r="AT254" s="95">
        <f t="shared" si="130"/>
        <v>0.05</v>
      </c>
      <c r="AU254" s="1" t="str">
        <f t="shared" si="131"/>
        <v>same</v>
      </c>
      <c r="AW254" s="95">
        <f t="shared" si="132"/>
        <v>0.05</v>
      </c>
      <c r="AX254" s="1" t="str">
        <f t="shared" si="124"/>
        <v>same</v>
      </c>
      <c r="AZ254" s="1">
        <f t="shared" si="133"/>
        <v>0</v>
      </c>
      <c r="BA254" s="1" t="str">
        <f t="shared" si="134"/>
        <v>more</v>
      </c>
      <c r="BB254" s="2" t="str">
        <f t="shared" si="135"/>
        <v>more</v>
      </c>
      <c r="BC254" s="2" t="str">
        <f t="shared" si="136"/>
        <v/>
      </c>
    </row>
    <row r="255" spans="1:55" s="21" customFormat="1" x14ac:dyDescent="0.25">
      <c r="A255" s="16"/>
      <c r="B255" s="17" t="s">
        <v>26</v>
      </c>
      <c r="C255" s="17">
        <v>41</v>
      </c>
      <c r="D255" s="19">
        <v>41749</v>
      </c>
      <c r="E255" s="17">
        <v>7</v>
      </c>
      <c r="F255" s="19">
        <v>41799</v>
      </c>
      <c r="G255" s="19">
        <v>41809</v>
      </c>
      <c r="H255" s="20">
        <v>0.1</v>
      </c>
      <c r="I255" s="20">
        <v>0.05</v>
      </c>
      <c r="J255" s="20">
        <v>0.05</v>
      </c>
      <c r="K255" s="20">
        <v>0.05</v>
      </c>
      <c r="L255" s="17">
        <v>7.0000000000000007E-2</v>
      </c>
      <c r="M255" s="17" t="s">
        <v>13</v>
      </c>
      <c r="N255" s="17">
        <v>0</v>
      </c>
      <c r="P255" s="16">
        <f t="shared" si="122"/>
        <v>50</v>
      </c>
      <c r="R255" s="20">
        <f>AVERAGE(H254:H255)</f>
        <v>0.1</v>
      </c>
      <c r="S255" s="20">
        <f>AVERAGE(I254:I255)</f>
        <v>0.05</v>
      </c>
      <c r="T255" s="20">
        <f t="shared" ref="T255:V255" si="162">AVERAGE(J254:J255)</f>
        <v>0.05</v>
      </c>
      <c r="U255" s="20">
        <f t="shared" si="162"/>
        <v>0.05</v>
      </c>
      <c r="V255" s="20">
        <f t="shared" si="162"/>
        <v>7.0000000000000007E-2</v>
      </c>
      <c r="X255" s="16">
        <f t="shared" si="125"/>
        <v>0</v>
      </c>
      <c r="AA255" s="20">
        <v>0.1</v>
      </c>
      <c r="AB255" s="20">
        <v>0.05</v>
      </c>
      <c r="AC255" s="20">
        <v>0.05</v>
      </c>
      <c r="AD255" s="20">
        <v>0.05</v>
      </c>
      <c r="AE255" s="20">
        <v>7.0000000000000007E-2</v>
      </c>
      <c r="AG255" s="96">
        <f t="shared" si="156"/>
        <v>0.05</v>
      </c>
      <c r="AH255" s="96">
        <f t="shared" si="157"/>
        <v>0</v>
      </c>
      <c r="AI255" s="16" t="str">
        <f t="shared" si="126"/>
        <v>n/a</v>
      </c>
      <c r="AK255" s="96">
        <f t="shared" si="158"/>
        <v>0.05</v>
      </c>
      <c r="AL255" s="96">
        <f t="shared" si="127"/>
        <v>0</v>
      </c>
      <c r="AM255" s="16" t="str">
        <f t="shared" si="128"/>
        <v>n/a</v>
      </c>
      <c r="AP255" s="20"/>
      <c r="AS255" s="96">
        <f t="shared" si="129"/>
        <v>0.05</v>
      </c>
      <c r="AT255" s="96">
        <f t="shared" si="130"/>
        <v>0.05</v>
      </c>
      <c r="AU255" s="16" t="str">
        <f t="shared" si="131"/>
        <v>same</v>
      </c>
      <c r="AW255" s="96">
        <f t="shared" si="132"/>
        <v>0.05</v>
      </c>
      <c r="AX255" s="16" t="str">
        <f t="shared" si="124"/>
        <v>same</v>
      </c>
      <c r="AZ255" s="16">
        <f t="shared" si="133"/>
        <v>0</v>
      </c>
      <c r="BA255" s="16" t="str">
        <f t="shared" si="134"/>
        <v>more</v>
      </c>
      <c r="BB255" s="21" t="str">
        <f t="shared" si="135"/>
        <v>more</v>
      </c>
      <c r="BC255" s="21" t="str">
        <f t="shared" si="136"/>
        <v/>
      </c>
    </row>
    <row r="256" spans="1:55" x14ac:dyDescent="0.25">
      <c r="A256" s="1">
        <v>97</v>
      </c>
      <c r="B256" s="3" t="s">
        <v>12</v>
      </c>
      <c r="C256" s="3">
        <v>41</v>
      </c>
      <c r="D256" s="4">
        <v>41749</v>
      </c>
      <c r="E256" s="3">
        <v>8</v>
      </c>
      <c r="F256" s="4">
        <v>41799</v>
      </c>
      <c r="G256" s="4">
        <v>41802</v>
      </c>
      <c r="H256" s="5">
        <v>0.1</v>
      </c>
      <c r="I256" s="5">
        <v>0.35</v>
      </c>
      <c r="J256" s="5">
        <v>0.3</v>
      </c>
      <c r="K256" s="5">
        <v>0.1</v>
      </c>
      <c r="L256" s="3">
        <v>0.09</v>
      </c>
      <c r="M256" s="3" t="s">
        <v>13</v>
      </c>
      <c r="N256" s="3">
        <v>0</v>
      </c>
      <c r="P256" s="1" t="str">
        <f t="shared" si="122"/>
        <v/>
      </c>
      <c r="R256" s="5"/>
      <c r="S256" s="5"/>
      <c r="T256" s="5"/>
      <c r="U256" s="5"/>
      <c r="V256" s="5"/>
      <c r="X256" s="1" t="str">
        <f t="shared" si="125"/>
        <v/>
      </c>
      <c r="AA256" s="5">
        <v>0.1</v>
      </c>
      <c r="AB256" s="5">
        <v>0.22499999999999998</v>
      </c>
      <c r="AC256" s="5">
        <v>0.2</v>
      </c>
      <c r="AD256" s="5">
        <v>0.1</v>
      </c>
      <c r="AE256" s="5">
        <v>8.4999999999999992E-2</v>
      </c>
      <c r="AG256" s="95">
        <f t="shared" si="156"/>
        <v>-0.12499999999999997</v>
      </c>
      <c r="AH256" s="95">
        <f t="shared" si="157"/>
        <v>0.125</v>
      </c>
      <c r="AI256" s="1" t="str">
        <f t="shared" si="126"/>
        <v>different</v>
      </c>
      <c r="AK256" s="95">
        <f t="shared" si="158"/>
        <v>-0.1</v>
      </c>
      <c r="AL256" s="95">
        <f t="shared" si="127"/>
        <v>9.9999999999999978E-2</v>
      </c>
      <c r="AM256" s="1" t="str">
        <f t="shared" si="128"/>
        <v>different</v>
      </c>
      <c r="AP256" s="5">
        <f>MAX(I256:I257)-MIN(I256:I257)</f>
        <v>0.24999999999999997</v>
      </c>
      <c r="AS256" s="95">
        <f t="shared" si="129"/>
        <v>0</v>
      </c>
      <c r="AT256" s="95">
        <f t="shared" si="130"/>
        <v>-0.24999999999999997</v>
      </c>
      <c r="AU256" s="1" t="str">
        <f t="shared" si="131"/>
        <v>n/a</v>
      </c>
      <c r="AW256" s="95">
        <f t="shared" si="132"/>
        <v>-0.19999999999999998</v>
      </c>
      <c r="AX256" s="1" t="str">
        <f t="shared" si="124"/>
        <v>n/a</v>
      </c>
      <c r="AZ256" s="1">
        <f t="shared" si="133"/>
        <v>0</v>
      </c>
      <c r="BA256" s="1" t="str">
        <f t="shared" si="134"/>
        <v>n/a</v>
      </c>
      <c r="BB256" s="2" t="str">
        <f t="shared" si="135"/>
        <v/>
      </c>
      <c r="BC256" s="2" t="str">
        <f t="shared" si="136"/>
        <v/>
      </c>
    </row>
    <row r="257" spans="1:55" s="21" customFormat="1" x14ac:dyDescent="0.25">
      <c r="A257" s="16"/>
      <c r="B257" s="17" t="s">
        <v>26</v>
      </c>
      <c r="C257" s="17">
        <v>41</v>
      </c>
      <c r="D257" s="19">
        <v>41749</v>
      </c>
      <c r="E257" s="17">
        <v>8</v>
      </c>
      <c r="F257" s="19">
        <v>41799</v>
      </c>
      <c r="G257" s="19">
        <v>41809</v>
      </c>
      <c r="H257" s="20">
        <v>0.1</v>
      </c>
      <c r="I257" s="20">
        <v>0.1</v>
      </c>
      <c r="J257" s="20">
        <v>0.1</v>
      </c>
      <c r="K257" s="20">
        <v>0.1</v>
      </c>
      <c r="L257" s="17">
        <v>0.08</v>
      </c>
      <c r="M257" s="17" t="s">
        <v>13</v>
      </c>
      <c r="N257" s="17">
        <v>0</v>
      </c>
      <c r="P257" s="16">
        <f t="shared" si="122"/>
        <v>50</v>
      </c>
      <c r="R257" s="20">
        <f>AVERAGE(H256:H257)</f>
        <v>0.1</v>
      </c>
      <c r="S257" s="20">
        <f>AVERAGE(I256:I257)</f>
        <v>0.22499999999999998</v>
      </c>
      <c r="T257" s="20">
        <f t="shared" ref="T257:V257" si="163">AVERAGE(J256:J257)</f>
        <v>0.2</v>
      </c>
      <c r="U257" s="20">
        <f t="shared" si="163"/>
        <v>0.1</v>
      </c>
      <c r="V257" s="20">
        <f t="shared" si="163"/>
        <v>8.4999999999999992E-2</v>
      </c>
      <c r="X257" s="16">
        <f t="shared" si="125"/>
        <v>0</v>
      </c>
      <c r="AA257" s="20">
        <v>0.1</v>
      </c>
      <c r="AB257" s="20">
        <v>0.22499999999999998</v>
      </c>
      <c r="AC257" s="20">
        <v>0.2</v>
      </c>
      <c r="AD257" s="20">
        <v>0.1</v>
      </c>
      <c r="AE257" s="20">
        <v>8.4999999999999992E-2</v>
      </c>
      <c r="AG257" s="96">
        <f t="shared" si="156"/>
        <v>-0.12499999999999997</v>
      </c>
      <c r="AH257" s="96">
        <f t="shared" si="157"/>
        <v>-0.12499999999999997</v>
      </c>
      <c r="AI257" s="16" t="str">
        <f t="shared" si="126"/>
        <v>same</v>
      </c>
      <c r="AK257" s="96">
        <f t="shared" si="158"/>
        <v>-0.1</v>
      </c>
      <c r="AL257" s="96">
        <f t="shared" si="127"/>
        <v>-0.1</v>
      </c>
      <c r="AM257" s="16" t="str">
        <f t="shared" si="128"/>
        <v>same</v>
      </c>
      <c r="AP257" s="20"/>
      <c r="AS257" s="96">
        <f t="shared" si="129"/>
        <v>0</v>
      </c>
      <c r="AT257" s="96">
        <f t="shared" si="130"/>
        <v>0</v>
      </c>
      <c r="AU257" s="16" t="str">
        <f t="shared" si="131"/>
        <v>n/a</v>
      </c>
      <c r="AW257" s="96">
        <f t="shared" si="132"/>
        <v>0</v>
      </c>
      <c r="AX257" s="16" t="str">
        <f t="shared" si="124"/>
        <v>n/a</v>
      </c>
      <c r="AZ257" s="16">
        <f t="shared" si="133"/>
        <v>0</v>
      </c>
      <c r="BA257" s="16" t="str">
        <f t="shared" si="134"/>
        <v>n/a</v>
      </c>
      <c r="BB257" s="21" t="str">
        <f t="shared" si="135"/>
        <v/>
      </c>
      <c r="BC257" s="21" t="str">
        <f t="shared" si="136"/>
        <v/>
      </c>
    </row>
    <row r="258" spans="1:55" x14ac:dyDescent="0.25">
      <c r="A258" s="1">
        <v>98</v>
      </c>
      <c r="B258" s="3" t="s">
        <v>12</v>
      </c>
      <c r="C258" s="3">
        <v>41</v>
      </c>
      <c r="D258" s="4">
        <v>41749</v>
      </c>
      <c r="E258" s="3">
        <v>9</v>
      </c>
      <c r="F258" s="4">
        <v>41799</v>
      </c>
      <c r="G258" s="4">
        <v>41802</v>
      </c>
      <c r="H258" s="5">
        <v>0.1</v>
      </c>
      <c r="I258" s="5">
        <v>0.05</v>
      </c>
      <c r="J258" s="5">
        <v>0.05</v>
      </c>
      <c r="K258" s="5">
        <v>0.05</v>
      </c>
      <c r="L258" s="3">
        <v>0.28999999999999998</v>
      </c>
      <c r="M258" s="3" t="s">
        <v>13</v>
      </c>
      <c r="N258" s="3">
        <v>0</v>
      </c>
      <c r="P258" s="1" t="str">
        <f t="shared" si="122"/>
        <v/>
      </c>
      <c r="R258" s="5"/>
      <c r="S258" s="5"/>
      <c r="T258" s="5"/>
      <c r="U258" s="5"/>
      <c r="V258" s="5"/>
      <c r="X258" s="1" t="str">
        <f t="shared" si="125"/>
        <v/>
      </c>
      <c r="AA258" s="5">
        <v>0.35</v>
      </c>
      <c r="AB258" s="5">
        <v>0.27500000000000002</v>
      </c>
      <c r="AC258" s="5">
        <v>0.25</v>
      </c>
      <c r="AD258" s="5">
        <v>0.32500000000000001</v>
      </c>
      <c r="AE258" s="5">
        <v>0.27500000000000002</v>
      </c>
      <c r="AG258" s="95">
        <f t="shared" si="156"/>
        <v>-0.17500000000000002</v>
      </c>
      <c r="AH258" s="95">
        <f t="shared" si="157"/>
        <v>-0.22500000000000003</v>
      </c>
      <c r="AI258" s="1" t="str">
        <f t="shared" si="126"/>
        <v>same</v>
      </c>
      <c r="AK258" s="95">
        <f t="shared" si="158"/>
        <v>-0.15</v>
      </c>
      <c r="AL258" s="95">
        <f t="shared" si="127"/>
        <v>-0.2</v>
      </c>
      <c r="AM258" s="1" t="str">
        <f t="shared" si="128"/>
        <v>same</v>
      </c>
      <c r="AP258" s="5">
        <f>MAX(I258:I259)-MIN(I258:I259)</f>
        <v>0.45</v>
      </c>
      <c r="AS258" s="95">
        <f t="shared" si="129"/>
        <v>0.05</v>
      </c>
      <c r="AT258" s="95">
        <f t="shared" si="130"/>
        <v>0.05</v>
      </c>
      <c r="AU258" s="1" t="str">
        <f t="shared" si="131"/>
        <v>same</v>
      </c>
      <c r="AW258" s="95">
        <f t="shared" si="132"/>
        <v>0.05</v>
      </c>
      <c r="AX258" s="1" t="str">
        <f t="shared" si="124"/>
        <v>same</v>
      </c>
      <c r="AZ258" s="1">
        <f t="shared" si="133"/>
        <v>0</v>
      </c>
      <c r="BA258" s="1" t="str">
        <f t="shared" si="134"/>
        <v>more</v>
      </c>
      <c r="BB258" s="2" t="str">
        <f t="shared" si="135"/>
        <v>more</v>
      </c>
      <c r="BC258" s="2" t="str">
        <f t="shared" si="136"/>
        <v/>
      </c>
    </row>
    <row r="259" spans="1:55" s="21" customFormat="1" x14ac:dyDescent="0.25">
      <c r="A259" s="16"/>
      <c r="B259" s="17" t="s">
        <v>26</v>
      </c>
      <c r="C259" s="17">
        <v>41</v>
      </c>
      <c r="D259" s="19">
        <v>41749</v>
      </c>
      <c r="E259" s="17">
        <v>9</v>
      </c>
      <c r="F259" s="19">
        <v>41799</v>
      </c>
      <c r="G259" s="19">
        <v>41809</v>
      </c>
      <c r="H259" s="20">
        <v>0.6</v>
      </c>
      <c r="I259" s="20">
        <v>0.5</v>
      </c>
      <c r="J259" s="20">
        <v>0.45</v>
      </c>
      <c r="K259" s="20">
        <v>0.6</v>
      </c>
      <c r="L259" s="17">
        <v>0.26</v>
      </c>
      <c r="M259" s="17" t="s">
        <v>13</v>
      </c>
      <c r="N259" s="17">
        <v>0</v>
      </c>
      <c r="P259" s="16">
        <f t="shared" si="122"/>
        <v>50</v>
      </c>
      <c r="R259" s="20">
        <f>AVERAGE(H258:H259)</f>
        <v>0.35</v>
      </c>
      <c r="S259" s="20">
        <f>AVERAGE(I258:I259)</f>
        <v>0.27500000000000002</v>
      </c>
      <c r="T259" s="20">
        <f t="shared" ref="T259:V259" si="164">AVERAGE(J258:J259)</f>
        <v>0.25</v>
      </c>
      <c r="U259" s="20">
        <f t="shared" si="164"/>
        <v>0.32500000000000001</v>
      </c>
      <c r="V259" s="20">
        <f t="shared" si="164"/>
        <v>0.27500000000000002</v>
      </c>
      <c r="X259" s="16">
        <f t="shared" si="125"/>
        <v>0</v>
      </c>
      <c r="AA259" s="20">
        <v>0.35</v>
      </c>
      <c r="AB259" s="20">
        <v>0.27500000000000002</v>
      </c>
      <c r="AC259" s="20">
        <v>0.25</v>
      </c>
      <c r="AD259" s="20">
        <v>0.32500000000000001</v>
      </c>
      <c r="AE259" s="20">
        <v>0.27500000000000002</v>
      </c>
      <c r="AG259" s="96">
        <f t="shared" si="156"/>
        <v>0.32499999999999996</v>
      </c>
      <c r="AH259" s="96">
        <f t="shared" si="157"/>
        <v>0.22499999999999998</v>
      </c>
      <c r="AI259" s="16" t="str">
        <f t="shared" si="126"/>
        <v>same</v>
      </c>
      <c r="AK259" s="96">
        <f t="shared" si="158"/>
        <v>0.35</v>
      </c>
      <c r="AL259" s="96">
        <f t="shared" si="127"/>
        <v>0.2</v>
      </c>
      <c r="AM259" s="16" t="str">
        <f t="shared" si="128"/>
        <v>same</v>
      </c>
      <c r="AP259" s="20"/>
      <c r="AS259" s="96">
        <f t="shared" si="129"/>
        <v>0</v>
      </c>
      <c r="AT259" s="96">
        <f t="shared" si="130"/>
        <v>9.9999999999999978E-2</v>
      </c>
      <c r="AU259" s="16" t="str">
        <f t="shared" si="131"/>
        <v>n/a</v>
      </c>
      <c r="AW259" s="96">
        <f t="shared" si="132"/>
        <v>0.14999999999999997</v>
      </c>
      <c r="AX259" s="16" t="str">
        <f t="shared" si="124"/>
        <v>n/a</v>
      </c>
      <c r="AZ259" s="16">
        <f t="shared" si="133"/>
        <v>0</v>
      </c>
      <c r="BA259" s="16" t="str">
        <f t="shared" si="134"/>
        <v>n/a</v>
      </c>
      <c r="BB259" s="21" t="str">
        <f t="shared" si="135"/>
        <v/>
      </c>
      <c r="BC259" s="21" t="str">
        <f t="shared" si="136"/>
        <v/>
      </c>
    </row>
    <row r="260" spans="1:55" x14ac:dyDescent="0.25">
      <c r="A260" s="1">
        <v>99</v>
      </c>
      <c r="B260" s="3" t="s">
        <v>12</v>
      </c>
      <c r="C260" s="3">
        <v>41</v>
      </c>
      <c r="D260" s="4">
        <v>41749</v>
      </c>
      <c r="E260" s="3">
        <v>10</v>
      </c>
      <c r="F260" s="4">
        <v>41799</v>
      </c>
      <c r="G260" s="4">
        <v>41802</v>
      </c>
      <c r="H260" s="5">
        <v>0.1</v>
      </c>
      <c r="I260" s="5">
        <v>0.05</v>
      </c>
      <c r="J260" s="5">
        <v>0.05</v>
      </c>
      <c r="K260" s="5">
        <v>0.05</v>
      </c>
      <c r="L260" s="3">
        <v>0.19</v>
      </c>
      <c r="M260" s="3" t="s">
        <v>13</v>
      </c>
      <c r="N260" s="3">
        <v>0</v>
      </c>
      <c r="P260" s="1" t="str">
        <f t="shared" si="122"/>
        <v/>
      </c>
      <c r="R260" s="5"/>
      <c r="S260" s="5"/>
      <c r="T260" s="5"/>
      <c r="U260" s="5"/>
      <c r="V260" s="5"/>
      <c r="X260" s="1" t="str">
        <f t="shared" si="125"/>
        <v/>
      </c>
      <c r="AA260" s="5">
        <v>0.35</v>
      </c>
      <c r="AB260" s="5">
        <v>0.27500000000000002</v>
      </c>
      <c r="AC260" s="5">
        <v>0.25</v>
      </c>
      <c r="AD260" s="5">
        <v>0.32500000000000001</v>
      </c>
      <c r="AE260" s="5">
        <v>0.16999999999999998</v>
      </c>
      <c r="AG260" s="95">
        <f t="shared" si="156"/>
        <v>-0.17500000000000002</v>
      </c>
      <c r="AH260" s="95">
        <f t="shared" si="157"/>
        <v>-0.22500000000000003</v>
      </c>
      <c r="AI260" s="1" t="str">
        <f t="shared" si="126"/>
        <v>same</v>
      </c>
      <c r="AK260" s="95">
        <f t="shared" si="158"/>
        <v>-0.15</v>
      </c>
      <c r="AL260" s="95">
        <f t="shared" si="127"/>
        <v>-0.2</v>
      </c>
      <c r="AM260" s="1" t="str">
        <f t="shared" si="128"/>
        <v>same</v>
      </c>
      <c r="AP260" s="5">
        <f>MAX(I260:I261)-MIN(I260:I261)</f>
        <v>0.45</v>
      </c>
      <c r="AS260" s="95">
        <f t="shared" si="129"/>
        <v>0.05</v>
      </c>
      <c r="AT260" s="95">
        <f t="shared" si="130"/>
        <v>0.05</v>
      </c>
      <c r="AU260" s="1" t="str">
        <f t="shared" si="131"/>
        <v>same</v>
      </c>
      <c r="AW260" s="95">
        <f t="shared" si="132"/>
        <v>0.05</v>
      </c>
      <c r="AX260" s="1" t="str">
        <f t="shared" ref="AX260:AX261" si="165">IF(AS260="","",IF(AS260*AW260&gt;0.0000001,"same",IF(AS260*AW260&lt;-0.0000001,"different","n/a")))</f>
        <v>same</v>
      </c>
      <c r="AZ260" s="1">
        <f t="shared" si="133"/>
        <v>0</v>
      </c>
      <c r="BA260" s="1" t="str">
        <f t="shared" si="134"/>
        <v>more</v>
      </c>
      <c r="BB260" s="2" t="str">
        <f t="shared" si="135"/>
        <v>more</v>
      </c>
      <c r="BC260" s="2" t="str">
        <f t="shared" si="136"/>
        <v/>
      </c>
    </row>
    <row r="261" spans="1:55" s="21" customFormat="1" x14ac:dyDescent="0.25">
      <c r="A261" s="16"/>
      <c r="B261" s="17" t="s">
        <v>26</v>
      </c>
      <c r="C261" s="17">
        <v>41</v>
      </c>
      <c r="D261" s="19">
        <v>41749</v>
      </c>
      <c r="E261" s="17">
        <v>10</v>
      </c>
      <c r="F261" s="19">
        <v>41799</v>
      </c>
      <c r="G261" s="19">
        <v>41809</v>
      </c>
      <c r="H261" s="20">
        <v>0.6</v>
      </c>
      <c r="I261" s="20">
        <v>0.5</v>
      </c>
      <c r="J261" s="20">
        <v>0.45</v>
      </c>
      <c r="K261" s="20">
        <v>0.6</v>
      </c>
      <c r="L261" s="17">
        <v>0.15</v>
      </c>
      <c r="M261" s="17" t="s">
        <v>13</v>
      </c>
      <c r="N261" s="17">
        <v>0</v>
      </c>
      <c r="P261" s="16">
        <f t="shared" si="122"/>
        <v>50</v>
      </c>
      <c r="R261" s="20">
        <f>AVERAGE(H260:H261)</f>
        <v>0.35</v>
      </c>
      <c r="S261" s="20">
        <f>AVERAGE(I260:I261)</f>
        <v>0.27500000000000002</v>
      </c>
      <c r="T261" s="20">
        <f t="shared" ref="T261:V261" si="166">AVERAGE(J260:J261)</f>
        <v>0.25</v>
      </c>
      <c r="U261" s="20">
        <f t="shared" si="166"/>
        <v>0.32500000000000001</v>
      </c>
      <c r="V261" s="20">
        <f t="shared" si="166"/>
        <v>0.16999999999999998</v>
      </c>
      <c r="X261" s="16">
        <f t="shared" ref="X261" si="167">IF(V261="","",IF(M261="y",1,0))</f>
        <v>0</v>
      </c>
      <c r="AA261" s="20">
        <v>0.35</v>
      </c>
      <c r="AB261" s="20">
        <v>0.27500000000000002</v>
      </c>
      <c r="AC261" s="20">
        <v>0.25</v>
      </c>
      <c r="AD261" s="20">
        <v>0.32500000000000001</v>
      </c>
      <c r="AE261" s="20">
        <v>0.16999999999999998</v>
      </c>
      <c r="AG261" s="96">
        <f t="shared" si="156"/>
        <v>0.32499999999999996</v>
      </c>
      <c r="AH261" s="96">
        <f t="shared" si="157"/>
        <v>0.22499999999999998</v>
      </c>
      <c r="AI261" s="16" t="str">
        <f t="shared" ref="AI261" si="168">IF(AG261="","",IF(AG261*AH261&gt;0.0000001,"same",IF(AG261*AH261&lt;-0.0000001,"different","n/a")))</f>
        <v>same</v>
      </c>
      <c r="AK261" s="96">
        <f t="shared" si="158"/>
        <v>0.35</v>
      </c>
      <c r="AL261" s="96">
        <f t="shared" ref="AL261" si="169">IF(J261="","",J261-AC261)</f>
        <v>0.2</v>
      </c>
      <c r="AM261" s="16" t="str">
        <f t="shared" ref="AM261" si="170">IF(AK261="","",IF(AK261*AL261&gt;0.0000001,"same",IF(AK261*AL261&lt;-0.0000001,"different","n/a")))</f>
        <v>same</v>
      </c>
      <c r="AP261" s="20"/>
      <c r="AS261" s="96">
        <f t="shared" ref="AS261" si="171">IF(H261="","",H261-K261)</f>
        <v>0</v>
      </c>
      <c r="AT261" s="96">
        <f t="shared" ref="AT261" si="172">IF(H261="","",H261-I261)</f>
        <v>9.9999999999999978E-2</v>
      </c>
      <c r="AU261" s="16" t="str">
        <f t="shared" ref="AU261" si="173">IF(AS261="","",IF(AS261*AT261&gt;0.0000001,"same",IF(AS261*AT261&lt;-0.0000001,"different","n/a")))</f>
        <v>n/a</v>
      </c>
      <c r="AW261" s="96">
        <f t="shared" ref="AW261" si="174">IF(H261="","",H261-J261)</f>
        <v>0.14999999999999997</v>
      </c>
      <c r="AX261" s="16" t="str">
        <f t="shared" si="165"/>
        <v>n/a</v>
      </c>
      <c r="AZ261" s="16">
        <f t="shared" ref="AZ261" si="175">IF(M261="","",IF(M261="y",1,IF(M261="n",0,"ERROR")))</f>
        <v>0</v>
      </c>
      <c r="BA261" s="16" t="str">
        <f t="shared" ref="BA261" si="176">IF(AZ261="","",IF(AZ261=0,IF(AS261&lt;0,"less",IF(AS261&gt;0,"more","n/a")),IF(AZ261=1,IF(AS261&lt;0,"more",IF(AS261&gt;0,"less","n/a")))))</f>
        <v>n/a</v>
      </c>
      <c r="BB261" s="21" t="str">
        <f t="shared" ref="BB261" si="177">IF(AZ261="","",IF(AU261="same",BA261,""))</f>
        <v/>
      </c>
      <c r="BC261" s="21" t="str">
        <f t="shared" ref="BC261" si="178">IF(AZ261="","",IF(AU261="different",BA261,""))</f>
        <v/>
      </c>
    </row>
    <row r="262" spans="1:55" x14ac:dyDescent="0.25">
      <c r="B262" s="3"/>
      <c r="C262" s="3"/>
      <c r="D262" s="4"/>
      <c r="E262" s="3"/>
      <c r="F262" s="4"/>
      <c r="G262" s="4"/>
      <c r="H262" s="5"/>
      <c r="I262" s="5"/>
      <c r="J262" s="5"/>
      <c r="K262" s="5"/>
      <c r="L262" s="3"/>
      <c r="M262" s="3"/>
      <c r="R262" s="5"/>
      <c r="S262" s="5"/>
      <c r="T262" s="5"/>
      <c r="U262" s="5"/>
      <c r="V262" s="5"/>
      <c r="AA262" s="5"/>
      <c r="AB262" s="5"/>
      <c r="AC262" s="5"/>
      <c r="AD262" s="5"/>
      <c r="AE262" s="5"/>
      <c r="AP262" s="5"/>
    </row>
    <row r="263" spans="1:55" x14ac:dyDescent="0.25">
      <c r="B263" s="3"/>
      <c r="C263" s="3"/>
      <c r="D263" s="4"/>
      <c r="E263" s="3"/>
      <c r="F263" s="4"/>
      <c r="G263" s="4"/>
      <c r="H263" s="5"/>
      <c r="I263" s="5"/>
      <c r="J263" s="5"/>
      <c r="K263" s="5"/>
      <c r="L263" s="3"/>
      <c r="M263" s="3"/>
      <c r="R263" s="5"/>
      <c r="S263" s="5"/>
      <c r="T263" s="5"/>
      <c r="U263" s="5"/>
      <c r="V263" s="5"/>
      <c r="AA263" s="5"/>
      <c r="AB263" s="5"/>
      <c r="AC263" s="5"/>
      <c r="AD263" s="5"/>
      <c r="AE263" s="5"/>
      <c r="AH263" s="2" t="s">
        <v>74</v>
      </c>
      <c r="AI263" s="1">
        <f>COUNTIF(AI4:AI261,"same")</f>
        <v>129</v>
      </c>
      <c r="AL263" s="2" t="s">
        <v>74</v>
      </c>
      <c r="AM263" s="1">
        <f>COUNTIF(AM4:AM261,"same")</f>
        <v>136</v>
      </c>
      <c r="AO263" s="1" t="s">
        <v>77</v>
      </c>
      <c r="AP263" s="103">
        <f>COUNTIF(AP4:AP261,"&gt;.5")</f>
        <v>23</v>
      </c>
      <c r="AT263" s="2" t="s">
        <v>74</v>
      </c>
      <c r="AU263" s="1">
        <f>COUNTIF(AU4:AU261,"same")</f>
        <v>153</v>
      </c>
      <c r="AW263" s="2" t="s">
        <v>74</v>
      </c>
      <c r="AX263" s="1">
        <f>COUNTIF(AX4:AX261,"same")</f>
        <v>179</v>
      </c>
      <c r="AZ263" s="1" t="s">
        <v>82</v>
      </c>
      <c r="BA263" s="91">
        <f>COUNTIF(BA4:BA261,"more")</f>
        <v>113</v>
      </c>
      <c r="BB263" s="91">
        <f t="shared" ref="BB263:BC263" si="179">COUNTIF(BB4:BB261,"more")</f>
        <v>72</v>
      </c>
      <c r="BC263" s="91">
        <f t="shared" si="179"/>
        <v>32</v>
      </c>
    </row>
    <row r="264" spans="1:55" x14ac:dyDescent="0.25">
      <c r="B264" s="3"/>
      <c r="C264" s="3"/>
      <c r="D264" s="4"/>
      <c r="E264" s="3"/>
      <c r="F264" s="4"/>
      <c r="G264" s="4"/>
      <c r="H264" s="5"/>
      <c r="I264" s="5"/>
      <c r="J264" s="5"/>
      <c r="K264" s="5"/>
      <c r="L264" s="3"/>
      <c r="M264" s="3"/>
      <c r="R264" s="5"/>
      <c r="S264" s="5"/>
      <c r="T264" s="5"/>
      <c r="U264" s="5"/>
      <c r="V264" s="5"/>
      <c r="AA264" s="5"/>
      <c r="AB264" s="5"/>
      <c r="AC264" s="5"/>
      <c r="AD264" s="5"/>
      <c r="AE264" s="5"/>
      <c r="AH264" s="2" t="s">
        <v>75</v>
      </c>
      <c r="AI264" s="1">
        <f>COUNTIF(AI4:AI261,"different")</f>
        <v>82</v>
      </c>
      <c r="AL264" s="2" t="s">
        <v>75</v>
      </c>
      <c r="AM264" s="1">
        <f>COUNTIF(AM4:AM261,"different")</f>
        <v>81</v>
      </c>
      <c r="AO264" s="1"/>
      <c r="AP264" s="5"/>
      <c r="AT264" s="2" t="s">
        <v>75</v>
      </c>
      <c r="AU264" s="1">
        <f>COUNTIF(AU4:AU261,"different")</f>
        <v>37</v>
      </c>
      <c r="AW264" s="2" t="s">
        <v>75</v>
      </c>
      <c r="AX264" s="1">
        <f>COUNTIF(AX4:AX261,"different")</f>
        <v>9</v>
      </c>
      <c r="AZ264" s="1" t="s">
        <v>83</v>
      </c>
      <c r="BA264" s="1">
        <f>COUNTIF(BA4:BA261,"less")</f>
        <v>91</v>
      </c>
      <c r="BB264" s="1">
        <f t="shared" ref="BB264:BC264" si="180">COUNTIF(BB4:BB261,"less")</f>
        <v>81</v>
      </c>
      <c r="BC264" s="1">
        <f t="shared" si="180"/>
        <v>5</v>
      </c>
    </row>
    <row r="265" spans="1:55" x14ac:dyDescent="0.25">
      <c r="B265" s="3"/>
      <c r="C265" s="3"/>
      <c r="D265" s="4"/>
      <c r="E265" s="3"/>
      <c r="F265" s="4"/>
      <c r="G265" s="4"/>
      <c r="H265" s="5"/>
      <c r="I265" s="5"/>
      <c r="J265" s="5"/>
      <c r="K265" s="5"/>
      <c r="L265" s="3"/>
      <c r="M265" s="3"/>
      <c r="R265" s="5"/>
      <c r="S265" s="5"/>
      <c r="T265" s="5"/>
      <c r="U265" s="5"/>
      <c r="V265" s="5"/>
      <c r="AA265" s="5"/>
      <c r="AB265" s="5"/>
      <c r="AC265" s="5"/>
      <c r="AD265" s="5"/>
      <c r="AE265" s="5"/>
      <c r="AP265" s="5"/>
    </row>
    <row r="266" spans="1:55" x14ac:dyDescent="0.25">
      <c r="B266" s="3"/>
      <c r="C266" s="3"/>
      <c r="D266" s="4"/>
      <c r="E266" s="3"/>
      <c r="F266" s="4"/>
      <c r="G266" s="4"/>
      <c r="H266" s="5"/>
      <c r="I266" s="5"/>
      <c r="J266" s="5"/>
      <c r="K266" s="5"/>
      <c r="L266" s="3"/>
      <c r="M266" s="3"/>
      <c r="R266" s="5"/>
      <c r="S266" s="5"/>
      <c r="T266" s="5"/>
      <c r="U266" s="5"/>
      <c r="V266" s="5"/>
      <c r="AA266" s="5"/>
      <c r="AB266" s="5"/>
      <c r="AC266" s="5"/>
      <c r="AD266" s="5"/>
      <c r="AE266" s="5"/>
      <c r="AP266" s="5"/>
    </row>
    <row r="267" spans="1:55" x14ac:dyDescent="0.25">
      <c r="B267" s="3"/>
      <c r="C267" s="3"/>
      <c r="D267" s="4"/>
      <c r="E267" s="3"/>
      <c r="F267" s="4"/>
      <c r="G267" s="4"/>
      <c r="H267" s="5"/>
      <c r="I267" s="5"/>
      <c r="J267" s="5"/>
      <c r="K267" s="5"/>
      <c r="L267" s="3"/>
      <c r="M267" s="3"/>
      <c r="R267" s="5"/>
      <c r="S267" s="5"/>
      <c r="T267" s="5"/>
      <c r="U267" s="5"/>
      <c r="V267" s="5"/>
      <c r="AA267" s="5"/>
      <c r="AB267" s="5"/>
      <c r="AC267" s="5"/>
      <c r="AD267" s="5"/>
      <c r="AE267" s="5"/>
      <c r="AP267" s="5"/>
    </row>
    <row r="268" spans="1:55" x14ac:dyDescent="0.25">
      <c r="B268" s="3"/>
      <c r="C268" s="3"/>
      <c r="D268" s="4"/>
      <c r="E268" s="3"/>
      <c r="F268" s="4"/>
      <c r="G268" s="4"/>
      <c r="H268" s="5"/>
      <c r="I268" s="5"/>
      <c r="J268" s="5"/>
      <c r="K268" s="5"/>
      <c r="L268" s="3"/>
      <c r="M268" s="3"/>
      <c r="R268" s="5"/>
      <c r="S268" s="5"/>
      <c r="T268" s="5"/>
      <c r="U268" s="5"/>
      <c r="V268" s="5"/>
      <c r="AA268" s="5"/>
      <c r="AB268" s="5"/>
      <c r="AC268" s="5"/>
      <c r="AD268" s="5"/>
      <c r="AE268" s="5"/>
      <c r="AP268" s="5"/>
    </row>
    <row r="269" spans="1:55" x14ac:dyDescent="0.25">
      <c r="B269" s="3"/>
      <c r="C269" s="3"/>
      <c r="D269" s="4"/>
      <c r="E269" s="3"/>
      <c r="F269" s="4"/>
      <c r="G269" s="4"/>
      <c r="H269" s="5"/>
      <c r="I269" s="5"/>
      <c r="J269" s="5"/>
      <c r="K269" s="5"/>
      <c r="L269" s="3"/>
      <c r="M269" s="3"/>
      <c r="R269" s="5"/>
      <c r="S269" s="5"/>
      <c r="T269" s="5"/>
      <c r="U269" s="5"/>
      <c r="V269" s="5"/>
      <c r="AA269" s="5"/>
      <c r="AB269" s="5"/>
      <c r="AC269" s="5"/>
      <c r="AD269" s="5"/>
      <c r="AE269" s="5"/>
      <c r="AP269" s="5"/>
    </row>
    <row r="270" spans="1:55" x14ac:dyDescent="0.25">
      <c r="B270" s="3"/>
      <c r="C270" s="3"/>
      <c r="D270" s="4"/>
      <c r="E270" s="3"/>
      <c r="F270" s="4"/>
      <c r="G270" s="4"/>
      <c r="H270" s="5"/>
      <c r="I270" s="5"/>
      <c r="J270" s="5"/>
      <c r="K270" s="5"/>
      <c r="L270" s="3"/>
      <c r="M270" s="3"/>
      <c r="R270" s="5"/>
      <c r="S270" s="5"/>
      <c r="T270" s="5"/>
      <c r="U270" s="5"/>
      <c r="V270" s="5"/>
      <c r="AA270" s="5"/>
      <c r="AB270" s="5"/>
      <c r="AC270" s="5"/>
      <c r="AD270" s="5"/>
      <c r="AE270" s="5"/>
      <c r="AP270" s="5"/>
    </row>
    <row r="271" spans="1:55" x14ac:dyDescent="0.25">
      <c r="B271" s="3"/>
      <c r="C271" s="3"/>
      <c r="D271" s="4"/>
      <c r="E271" s="3"/>
      <c r="F271" s="4"/>
      <c r="G271" s="4"/>
      <c r="H271" s="5"/>
      <c r="I271" s="5"/>
      <c r="J271" s="5"/>
      <c r="K271" s="5"/>
      <c r="L271" s="3"/>
      <c r="M271" s="3"/>
      <c r="R271" s="5"/>
      <c r="S271" s="5"/>
      <c r="T271" s="5"/>
      <c r="U271" s="5"/>
      <c r="V271" s="5"/>
      <c r="AA271" s="5"/>
      <c r="AB271" s="5"/>
      <c r="AC271" s="5"/>
      <c r="AD271" s="5"/>
      <c r="AE271" s="5"/>
      <c r="AP271" s="5"/>
    </row>
    <row r="272" spans="1:55" x14ac:dyDescent="0.25">
      <c r="B272" s="3"/>
      <c r="C272" s="3"/>
      <c r="D272" s="4"/>
      <c r="E272" s="3"/>
      <c r="F272" s="4"/>
      <c r="G272" s="4"/>
      <c r="H272" s="5"/>
      <c r="I272" s="5"/>
      <c r="J272" s="5"/>
      <c r="K272" s="5"/>
      <c r="L272" s="3"/>
      <c r="M272" s="3"/>
      <c r="R272" s="5"/>
      <c r="S272" s="5"/>
      <c r="T272" s="5"/>
      <c r="U272" s="5"/>
      <c r="V272" s="5"/>
      <c r="AA272" s="5"/>
      <c r="AB272" s="5"/>
      <c r="AC272" s="5"/>
      <c r="AD272" s="5"/>
      <c r="AE272" s="5"/>
      <c r="AP272" s="5"/>
    </row>
    <row r="273" spans="2:42" x14ac:dyDescent="0.25">
      <c r="B273" s="3"/>
      <c r="C273" s="3"/>
      <c r="D273" s="4"/>
      <c r="E273" s="3"/>
      <c r="F273" s="4"/>
      <c r="G273" s="4"/>
      <c r="H273" s="5"/>
      <c r="I273" s="5"/>
      <c r="J273" s="5"/>
      <c r="K273" s="5"/>
      <c r="L273" s="3"/>
      <c r="M273" s="3"/>
      <c r="R273" s="5"/>
      <c r="S273" s="5"/>
      <c r="T273" s="5"/>
      <c r="U273" s="5"/>
      <c r="V273" s="5"/>
      <c r="AA273" s="5"/>
      <c r="AB273" s="5"/>
      <c r="AC273" s="5"/>
      <c r="AD273" s="5"/>
      <c r="AE273" s="5"/>
      <c r="AP273" s="5"/>
    </row>
    <row r="274" spans="2:42" x14ac:dyDescent="0.25">
      <c r="B274" s="3"/>
      <c r="C274" s="3"/>
      <c r="D274" s="4"/>
      <c r="E274" s="3"/>
      <c r="F274" s="4"/>
      <c r="G274" s="4"/>
      <c r="H274" s="5"/>
      <c r="I274" s="5"/>
      <c r="J274" s="5"/>
      <c r="K274" s="5"/>
      <c r="L274" s="3"/>
      <c r="M274" s="3"/>
      <c r="R274" s="5"/>
      <c r="S274" s="5"/>
      <c r="T274" s="5"/>
      <c r="U274" s="5"/>
      <c r="V274" s="5"/>
      <c r="AA274" s="5"/>
      <c r="AB274" s="5"/>
      <c r="AC274" s="5"/>
      <c r="AD274" s="5"/>
      <c r="AE274" s="5"/>
      <c r="AP274" s="5"/>
    </row>
    <row r="275" spans="2:42" x14ac:dyDescent="0.25">
      <c r="B275" s="3"/>
      <c r="C275" s="3"/>
      <c r="D275" s="4"/>
      <c r="E275" s="3"/>
      <c r="F275" s="4"/>
      <c r="G275" s="4"/>
      <c r="H275" s="5"/>
      <c r="I275" s="5"/>
      <c r="J275" s="5"/>
      <c r="K275" s="5"/>
      <c r="L275" s="3"/>
      <c r="M275" s="3"/>
      <c r="R275" s="5"/>
      <c r="S275" s="5"/>
      <c r="T275" s="5"/>
      <c r="U275" s="5"/>
      <c r="V275" s="5"/>
      <c r="AA275" s="5"/>
      <c r="AB275" s="5"/>
      <c r="AC275" s="5"/>
      <c r="AD275" s="5"/>
      <c r="AE275" s="5"/>
      <c r="AP275" s="5"/>
    </row>
    <row r="276" spans="2:42" x14ac:dyDescent="0.25">
      <c r="B276" s="3"/>
      <c r="C276" s="3"/>
      <c r="D276" s="4"/>
      <c r="E276" s="3"/>
      <c r="F276" s="4"/>
      <c r="G276" s="4"/>
      <c r="H276" s="5"/>
      <c r="I276" s="5"/>
      <c r="J276" s="5"/>
      <c r="K276" s="5"/>
      <c r="L276" s="3"/>
      <c r="M276" s="3"/>
      <c r="R276" s="5"/>
      <c r="S276" s="5"/>
      <c r="T276" s="5"/>
      <c r="U276" s="5"/>
      <c r="V276" s="5"/>
      <c r="AA276" s="5"/>
      <c r="AB276" s="5"/>
      <c r="AC276" s="5"/>
      <c r="AD276" s="5"/>
      <c r="AE276" s="5"/>
      <c r="AP276" s="5"/>
    </row>
    <row r="277" spans="2:42" x14ac:dyDescent="0.25">
      <c r="B277" s="3"/>
      <c r="C277" s="3"/>
      <c r="D277" s="4"/>
      <c r="E277" s="3"/>
      <c r="F277" s="4"/>
      <c r="G277" s="4"/>
      <c r="H277" s="5"/>
      <c r="I277" s="5"/>
      <c r="J277" s="5"/>
      <c r="K277" s="5"/>
      <c r="L277" s="3"/>
      <c r="M277" s="3"/>
      <c r="R277" s="5"/>
      <c r="S277" s="5"/>
      <c r="T277" s="5"/>
      <c r="U277" s="5"/>
      <c r="V277" s="5"/>
      <c r="AA277" s="5"/>
      <c r="AB277" s="5"/>
      <c r="AC277" s="5"/>
      <c r="AD277" s="5"/>
      <c r="AE277" s="5"/>
      <c r="AP277" s="5"/>
    </row>
    <row r="278" spans="2:42" x14ac:dyDescent="0.25">
      <c r="B278" s="3"/>
      <c r="C278" s="3"/>
      <c r="D278" s="4"/>
      <c r="E278" s="3"/>
      <c r="F278" s="4"/>
      <c r="G278" s="4"/>
      <c r="H278" s="5"/>
      <c r="I278" s="5"/>
      <c r="J278" s="5"/>
      <c r="K278" s="5"/>
      <c r="L278" s="3"/>
      <c r="M278" s="3"/>
      <c r="R278" s="5"/>
      <c r="S278" s="5"/>
      <c r="T278" s="5"/>
      <c r="U278" s="5"/>
      <c r="V278" s="5"/>
      <c r="AA278" s="5"/>
      <c r="AB278" s="5"/>
      <c r="AC278" s="5"/>
      <c r="AD278" s="5"/>
      <c r="AE278" s="5"/>
      <c r="AP278" s="5"/>
    </row>
    <row r="279" spans="2:42" x14ac:dyDescent="0.25">
      <c r="B279" s="3"/>
      <c r="C279" s="3"/>
      <c r="D279" s="4"/>
      <c r="E279" s="3"/>
      <c r="F279" s="4"/>
      <c r="G279" s="4"/>
      <c r="H279" s="5"/>
      <c r="I279" s="5"/>
      <c r="J279" s="5"/>
      <c r="K279" s="5"/>
      <c r="L279" s="3"/>
      <c r="M279" s="3"/>
      <c r="R279" s="5"/>
      <c r="S279" s="5"/>
      <c r="T279" s="5"/>
      <c r="U279" s="5"/>
      <c r="V279" s="5"/>
      <c r="AA279" s="5"/>
      <c r="AB279" s="5"/>
      <c r="AC279" s="5"/>
      <c r="AD279" s="5"/>
      <c r="AE279" s="5"/>
      <c r="AP279" s="5"/>
    </row>
    <row r="280" spans="2:42" x14ac:dyDescent="0.25">
      <c r="B280" s="3"/>
      <c r="C280" s="3"/>
      <c r="D280" s="4"/>
      <c r="E280" s="3"/>
      <c r="F280" s="4"/>
      <c r="G280" s="4"/>
      <c r="H280" s="5"/>
      <c r="I280" s="5"/>
      <c r="J280" s="5"/>
      <c r="K280" s="5"/>
      <c r="L280" s="3"/>
      <c r="M280" s="3"/>
      <c r="R280" s="5"/>
      <c r="S280" s="5"/>
      <c r="T280" s="5"/>
      <c r="U280" s="5"/>
      <c r="V280" s="5"/>
      <c r="AA280" s="5"/>
      <c r="AB280" s="5"/>
      <c r="AC280" s="5"/>
      <c r="AD280" s="5"/>
      <c r="AE280" s="5"/>
      <c r="AP280" s="5"/>
    </row>
    <row r="281" spans="2:42" x14ac:dyDescent="0.25">
      <c r="B281" s="3"/>
      <c r="C281" s="3"/>
      <c r="D281" s="4"/>
      <c r="E281" s="3"/>
      <c r="F281" s="4"/>
      <c r="G281" s="4"/>
      <c r="H281" s="5"/>
      <c r="I281" s="5"/>
      <c r="J281" s="5"/>
      <c r="K281" s="5"/>
      <c r="L281" s="3"/>
      <c r="M281" s="3"/>
      <c r="R281" s="5"/>
      <c r="S281" s="5"/>
      <c r="T281" s="5"/>
      <c r="U281" s="5"/>
      <c r="V281" s="5"/>
      <c r="AA281" s="5"/>
      <c r="AB281" s="5"/>
      <c r="AC281" s="5"/>
      <c r="AD281" s="5"/>
      <c r="AE281" s="5"/>
      <c r="AP281" s="5"/>
    </row>
    <row r="282" spans="2:42" x14ac:dyDescent="0.25">
      <c r="B282" s="3"/>
      <c r="C282" s="3"/>
      <c r="D282" s="4"/>
      <c r="E282" s="3"/>
      <c r="F282" s="4"/>
      <c r="G282" s="4"/>
      <c r="H282" s="5"/>
      <c r="I282" s="5"/>
      <c r="J282" s="5"/>
      <c r="K282" s="5"/>
      <c r="L282" s="3"/>
      <c r="M282" s="3"/>
      <c r="R282" s="5"/>
      <c r="S282" s="5"/>
      <c r="T282" s="5"/>
      <c r="U282" s="5"/>
      <c r="V282" s="5"/>
      <c r="AA282" s="5"/>
      <c r="AB282" s="5"/>
      <c r="AC282" s="5"/>
      <c r="AD282" s="5"/>
      <c r="AE282" s="5"/>
      <c r="AP282" s="5"/>
    </row>
    <row r="283" spans="2:42" x14ac:dyDescent="0.25">
      <c r="B283" s="3"/>
      <c r="C283" s="3"/>
      <c r="D283" s="4"/>
      <c r="E283" s="3"/>
      <c r="F283" s="4"/>
      <c r="G283" s="4"/>
      <c r="H283" s="5"/>
      <c r="I283" s="5"/>
      <c r="J283" s="5"/>
      <c r="K283" s="5"/>
      <c r="L283" s="3"/>
      <c r="M283" s="3"/>
      <c r="R283" s="5"/>
      <c r="S283" s="5"/>
      <c r="T283" s="5"/>
      <c r="U283" s="5"/>
      <c r="V283" s="5"/>
      <c r="AA283" s="5"/>
      <c r="AB283" s="5"/>
      <c r="AC283" s="5"/>
      <c r="AD283" s="5"/>
      <c r="AE283" s="5"/>
      <c r="AP283" s="5"/>
    </row>
    <row r="284" spans="2:42" x14ac:dyDescent="0.25">
      <c r="B284" s="3"/>
      <c r="C284" s="3"/>
      <c r="D284" s="4"/>
      <c r="E284" s="3"/>
      <c r="F284" s="4"/>
      <c r="G284" s="4"/>
      <c r="H284" s="5"/>
      <c r="I284" s="5"/>
      <c r="J284" s="5"/>
      <c r="K284" s="5"/>
      <c r="L284" s="3"/>
      <c r="M284" s="3"/>
      <c r="R284" s="5"/>
      <c r="S284" s="5"/>
      <c r="T284" s="5"/>
      <c r="U284" s="5"/>
      <c r="V284" s="5"/>
      <c r="AA284" s="5"/>
      <c r="AB284" s="5"/>
      <c r="AC284" s="5"/>
      <c r="AD284" s="5"/>
      <c r="AE284" s="5"/>
      <c r="AP284" s="5"/>
    </row>
    <row r="285" spans="2:42" x14ac:dyDescent="0.25">
      <c r="B285" s="3"/>
      <c r="C285" s="3"/>
      <c r="D285" s="4"/>
      <c r="E285" s="3"/>
      <c r="F285" s="4"/>
      <c r="G285" s="4"/>
      <c r="H285" s="5"/>
      <c r="I285" s="5"/>
      <c r="J285" s="5"/>
      <c r="K285" s="5"/>
      <c r="L285" s="3"/>
      <c r="M285" s="3"/>
      <c r="R285" s="5"/>
      <c r="S285" s="5"/>
      <c r="T285" s="5"/>
      <c r="U285" s="5"/>
      <c r="V285" s="5"/>
      <c r="AA285" s="5"/>
      <c r="AB285" s="5"/>
      <c r="AC285" s="5"/>
      <c r="AD285" s="5"/>
      <c r="AE285" s="5"/>
      <c r="AP285" s="5"/>
    </row>
    <row r="286" spans="2:42" x14ac:dyDescent="0.25">
      <c r="B286" s="3"/>
      <c r="C286" s="3"/>
      <c r="D286" s="4"/>
      <c r="E286" s="3"/>
      <c r="F286" s="4"/>
      <c r="G286" s="4"/>
      <c r="H286" s="5"/>
      <c r="I286" s="5"/>
      <c r="J286" s="5"/>
      <c r="K286" s="5"/>
      <c r="L286" s="3"/>
      <c r="M286" s="3"/>
      <c r="R286" s="5"/>
      <c r="S286" s="5"/>
      <c r="T286" s="5"/>
      <c r="U286" s="5"/>
      <c r="V286" s="5"/>
      <c r="AA286" s="5"/>
      <c r="AB286" s="5"/>
      <c r="AC286" s="5"/>
      <c r="AD286" s="5"/>
      <c r="AE286" s="5"/>
      <c r="AP286" s="5"/>
    </row>
    <row r="287" spans="2:42" x14ac:dyDescent="0.25">
      <c r="B287" s="3"/>
      <c r="C287" s="3"/>
      <c r="D287" s="4"/>
      <c r="E287" s="3"/>
      <c r="F287" s="4"/>
      <c r="G287" s="4"/>
      <c r="H287" s="5"/>
      <c r="I287" s="5"/>
      <c r="J287" s="5"/>
      <c r="K287" s="5"/>
      <c r="L287" s="3"/>
      <c r="M287" s="3"/>
      <c r="R287" s="5"/>
      <c r="S287" s="5"/>
      <c r="T287" s="5"/>
      <c r="U287" s="5"/>
      <c r="V287" s="5"/>
      <c r="AA287" s="5"/>
      <c r="AB287" s="5"/>
      <c r="AC287" s="5"/>
      <c r="AD287" s="5"/>
      <c r="AE287" s="5"/>
      <c r="AP287" s="5"/>
    </row>
  </sheetData>
  <pageMargins left="0.7" right="0.7" top="0.75" bottom="0.75" header="0.3" footer="0.3"/>
  <ignoredErrors>
    <ignoredError sqref="R6:V261 AP4:AP26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What's Here</vt:lpstr>
      <vt:lpstr>Data</vt:lpstr>
      <vt:lpstr>PreAnalysis Calcs</vt:lpstr>
      <vt:lpstr>Imput vs ICPM accuracy</vt:lpstr>
      <vt:lpstr>Personal vs Imputed patterns</vt:lpstr>
    </vt:vector>
  </TitlesOfParts>
  <Company>U.S.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E Lehner</dc:creator>
  <cp:lastModifiedBy>Paul E Lehner</cp:lastModifiedBy>
  <dcterms:created xsi:type="dcterms:W3CDTF">2017-08-22T20:10:43Z</dcterms:created>
  <dcterms:modified xsi:type="dcterms:W3CDTF">2018-03-19T16:33:22Z</dcterms:modified>
</cp:coreProperties>
</file>