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9440" windowHeight="15600"/>
  </bookViews>
  <sheets>
    <sheet name="Sheet1" sheetId="1" r:id="rId1"/>
    <sheet name="Info" sheetId="2" r:id="rId2"/>
  </sheets>
  <calcPr calcId="145621"/>
</workbook>
</file>

<file path=xl/calcChain.xml><?xml version="1.0" encoding="utf-8"?>
<calcChain xmlns="http://schemas.openxmlformats.org/spreadsheetml/2006/main">
  <c r="AB208" i="1" l="1"/>
  <c r="AE208" i="1"/>
  <c r="AF208" i="1"/>
  <c r="AK208" i="1"/>
  <c r="AT208" i="1"/>
  <c r="BO208" i="1"/>
  <c r="BR208" i="1"/>
  <c r="BS208" i="1"/>
  <c r="BX208" i="1"/>
  <c r="AB192" i="1"/>
  <c r="AE192" i="1"/>
  <c r="AF192" i="1"/>
  <c r="AK192" i="1"/>
  <c r="AT192" i="1"/>
  <c r="BO192" i="1"/>
  <c r="BR192" i="1"/>
  <c r="BS192" i="1"/>
  <c r="BX192" i="1"/>
  <c r="AB156" i="1"/>
  <c r="AE156" i="1"/>
  <c r="AF156" i="1"/>
  <c r="AK156" i="1"/>
  <c r="AT156" i="1"/>
  <c r="BO156" i="1"/>
  <c r="BR156" i="1"/>
  <c r="BS156" i="1"/>
  <c r="BX156" i="1"/>
  <c r="AB148" i="1"/>
  <c r="AE148" i="1"/>
  <c r="AF148" i="1"/>
  <c r="AK148" i="1"/>
  <c r="AT148" i="1"/>
  <c r="BR148" i="1"/>
  <c r="BS148" i="1"/>
  <c r="BX148" i="1"/>
  <c r="AB136" i="1"/>
  <c r="AE136" i="1"/>
  <c r="AF136" i="1"/>
  <c r="AK136" i="1"/>
  <c r="AT136" i="1"/>
  <c r="BO136" i="1"/>
  <c r="BR136" i="1"/>
  <c r="BS136" i="1"/>
  <c r="BX136" i="1"/>
  <c r="AB29" i="1"/>
  <c r="AE29" i="1"/>
  <c r="AF29" i="1"/>
  <c r="AJ29" i="1"/>
  <c r="AK29" i="1"/>
  <c r="AT29" i="1"/>
  <c r="BO29" i="1"/>
  <c r="BR29" i="1"/>
  <c r="BS29" i="1"/>
  <c r="BX29" i="1"/>
  <c r="AB21" i="1"/>
  <c r="AE21" i="1"/>
  <c r="AF21" i="1"/>
  <c r="AK21" i="1"/>
  <c r="AT21" i="1"/>
  <c r="BO21" i="1"/>
  <c r="BR21" i="1"/>
  <c r="BS21" i="1"/>
  <c r="BX21" i="1"/>
  <c r="BG207" i="1" l="1"/>
  <c r="BH207" i="1"/>
  <c r="BI207" i="1"/>
  <c r="BF207" i="1"/>
  <c r="BE207" i="1"/>
  <c r="BD207" i="1"/>
  <c r="BC207" i="1"/>
  <c r="BB207" i="1"/>
  <c r="BA207" i="1"/>
  <c r="AZ207" i="1"/>
  <c r="AY207" i="1"/>
  <c r="AX207" i="1"/>
  <c r="AW207" i="1"/>
  <c r="AR207" i="1"/>
  <c r="AQ207" i="1"/>
  <c r="AP207" i="1"/>
  <c r="AO207" i="1"/>
  <c r="Z207" i="1"/>
  <c r="Y207" i="1"/>
  <c r="V207" i="1"/>
  <c r="U207" i="1"/>
  <c r="T207" i="1"/>
  <c r="S207" i="1"/>
  <c r="R207" i="1"/>
  <c r="Q207" i="1"/>
  <c r="P207" i="1"/>
  <c r="O207" i="1"/>
  <c r="N207" i="1"/>
  <c r="M207" i="1"/>
  <c r="L207" i="1"/>
  <c r="K207" i="1"/>
  <c r="J207" i="1"/>
  <c r="F207" i="1"/>
  <c r="E207" i="1"/>
  <c r="D207" i="1"/>
  <c r="BW206" i="1"/>
  <c r="BW208" i="1" s="1"/>
  <c r="BV206" i="1"/>
  <c r="BV208" i="1" s="1"/>
  <c r="BU206" i="1"/>
  <c r="BU208" i="1" s="1"/>
  <c r="BT206" i="1"/>
  <c r="BT208" i="1" s="1"/>
  <c r="BQ206" i="1"/>
  <c r="BQ208" i="1" s="1"/>
  <c r="BP206" i="1"/>
  <c r="BP208" i="1" s="1"/>
  <c r="BM206" i="1"/>
  <c r="BG206" i="1"/>
  <c r="BH206" i="1"/>
  <c r="BI206" i="1"/>
  <c r="BJ206" i="1"/>
  <c r="BJ208" i="1" s="1"/>
  <c r="BK206" i="1"/>
  <c r="BK208" i="1" s="1"/>
  <c r="BL206" i="1"/>
  <c r="BF206" i="1"/>
  <c r="BE206" i="1"/>
  <c r="BD206" i="1"/>
  <c r="BC206" i="1"/>
  <c r="BB206" i="1"/>
  <c r="BA206" i="1"/>
  <c r="AZ206" i="1"/>
  <c r="AY206" i="1"/>
  <c r="AX206" i="1"/>
  <c r="AW206" i="1"/>
  <c r="AS206" i="1"/>
  <c r="AR206" i="1"/>
  <c r="AQ206" i="1"/>
  <c r="AP206" i="1"/>
  <c r="AO206" i="1"/>
  <c r="AJ206" i="1"/>
  <c r="AJ208" i="1" s="1"/>
  <c r="AI206" i="1"/>
  <c r="AI208" i="1" s="1"/>
  <c r="AH206" i="1"/>
  <c r="AH208" i="1" s="1"/>
  <c r="AG206" i="1"/>
  <c r="AG208" i="1" s="1"/>
  <c r="AD206" i="1"/>
  <c r="AD208" i="1" s="1"/>
  <c r="AC206" i="1"/>
  <c r="AC208" i="1" s="1"/>
  <c r="W206" i="1"/>
  <c r="W208" i="1" s="1"/>
  <c r="X206" i="1"/>
  <c r="X208" i="1" s="1"/>
  <c r="Y206" i="1"/>
  <c r="Z206" i="1"/>
  <c r="V206" i="1"/>
  <c r="U206" i="1"/>
  <c r="T206" i="1"/>
  <c r="S206" i="1"/>
  <c r="R206" i="1"/>
  <c r="Q206" i="1"/>
  <c r="P206" i="1"/>
  <c r="O206" i="1"/>
  <c r="N206" i="1"/>
  <c r="M206" i="1"/>
  <c r="L206" i="1"/>
  <c r="K206" i="1"/>
  <c r="J206" i="1"/>
  <c r="F206" i="1"/>
  <c r="E206" i="1"/>
  <c r="D206" i="1"/>
  <c r="BQ191" i="1"/>
  <c r="BN191" i="1"/>
  <c r="BM191" i="1"/>
  <c r="BL191" i="1"/>
  <c r="BJ191" i="1"/>
  <c r="BI191" i="1"/>
  <c r="BH191" i="1"/>
  <c r="BG191" i="1"/>
  <c r="BF191" i="1"/>
  <c r="BE191" i="1"/>
  <c r="BD191" i="1"/>
  <c r="BC191" i="1"/>
  <c r="BB191" i="1"/>
  <c r="BA191" i="1"/>
  <c r="AZ191" i="1"/>
  <c r="AY191" i="1"/>
  <c r="AX191" i="1"/>
  <c r="AW191" i="1"/>
  <c r="AS191" i="1"/>
  <c r="AR191" i="1"/>
  <c r="AQ191" i="1"/>
  <c r="AP191" i="1"/>
  <c r="AO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F191" i="1"/>
  <c r="E191" i="1"/>
  <c r="D191" i="1"/>
  <c r="BW190" i="1"/>
  <c r="BW192" i="1" s="1"/>
  <c r="BV190" i="1"/>
  <c r="BV192" i="1" s="1"/>
  <c r="BU190" i="1"/>
  <c r="BU192" i="1" s="1"/>
  <c r="BT190" i="1"/>
  <c r="BT192" i="1" s="1"/>
  <c r="BQ190" i="1"/>
  <c r="BP190" i="1"/>
  <c r="BM190" i="1"/>
  <c r="BL190" i="1"/>
  <c r="BK190" i="1"/>
  <c r="BK192" i="1" s="1"/>
  <c r="BJ190" i="1"/>
  <c r="BI190" i="1"/>
  <c r="BH190" i="1"/>
  <c r="BG190" i="1"/>
  <c r="BF190" i="1"/>
  <c r="BE190" i="1"/>
  <c r="BD190" i="1"/>
  <c r="BC190" i="1"/>
  <c r="BB190" i="1"/>
  <c r="BA190" i="1"/>
  <c r="AZ190" i="1"/>
  <c r="AY190" i="1"/>
  <c r="AX190" i="1"/>
  <c r="AW190" i="1"/>
  <c r="AS190" i="1"/>
  <c r="AR190" i="1"/>
  <c r="AQ190" i="1"/>
  <c r="AP190" i="1"/>
  <c r="AO190" i="1"/>
  <c r="AJ190" i="1"/>
  <c r="AJ192" i="1" s="1"/>
  <c r="AI190" i="1"/>
  <c r="AI192" i="1" s="1"/>
  <c r="AH190" i="1"/>
  <c r="AH192" i="1" s="1"/>
  <c r="AG190" i="1"/>
  <c r="AG192" i="1" s="1"/>
  <c r="AD190" i="1"/>
  <c r="AD192" i="1" s="1"/>
  <c r="AC190" i="1"/>
  <c r="AC192" i="1" s="1"/>
  <c r="U190" i="1"/>
  <c r="V190" i="1"/>
  <c r="W190" i="1"/>
  <c r="W192" i="1" s="1"/>
  <c r="X190" i="1"/>
  <c r="X192" i="1" s="1"/>
  <c r="Y190" i="1"/>
  <c r="Z190" i="1"/>
  <c r="T190" i="1"/>
  <c r="S190" i="1"/>
  <c r="R190" i="1"/>
  <c r="Q190" i="1"/>
  <c r="P190" i="1"/>
  <c r="O190" i="1"/>
  <c r="N190" i="1"/>
  <c r="M190" i="1"/>
  <c r="L190" i="1"/>
  <c r="K190" i="1"/>
  <c r="J190" i="1"/>
  <c r="F190" i="1"/>
  <c r="E190" i="1"/>
  <c r="D190" i="1"/>
  <c r="BW155" i="1"/>
  <c r="BW156" i="1" s="1"/>
  <c r="BV155" i="1"/>
  <c r="BV156" i="1" s="1"/>
  <c r="BU155" i="1"/>
  <c r="BU156" i="1" s="1"/>
  <c r="BT155" i="1"/>
  <c r="BT156" i="1" s="1"/>
  <c r="BQ155" i="1"/>
  <c r="BQ156" i="1" s="1"/>
  <c r="BP155" i="1"/>
  <c r="BP156" i="1" s="1"/>
  <c r="BK155" i="1"/>
  <c r="BK156" i="1" s="1"/>
  <c r="BL155" i="1"/>
  <c r="BM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S155" i="1"/>
  <c r="AR155" i="1"/>
  <c r="AQ155" i="1"/>
  <c r="AP155" i="1"/>
  <c r="AO155" i="1"/>
  <c r="AJ155" i="1"/>
  <c r="AJ156" i="1" s="1"/>
  <c r="AI155" i="1"/>
  <c r="AI156" i="1" s="1"/>
  <c r="AH155" i="1"/>
  <c r="AH156" i="1" s="1"/>
  <c r="AG155" i="1"/>
  <c r="AG156" i="1" s="1"/>
  <c r="AD155" i="1"/>
  <c r="AC155" i="1"/>
  <c r="Y155" i="1"/>
  <c r="Z155" i="1"/>
  <c r="X155" i="1"/>
  <c r="X156" i="1" s="1"/>
  <c r="W155" i="1"/>
  <c r="W156" i="1" s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F155" i="1"/>
  <c r="E155" i="1"/>
  <c r="D155" i="1"/>
  <c r="BO147" i="1"/>
  <c r="BO148" i="1" s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S147" i="1"/>
  <c r="AR147" i="1"/>
  <c r="AQ147" i="1"/>
  <c r="AP147" i="1"/>
  <c r="AO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F147" i="1"/>
  <c r="E147" i="1"/>
  <c r="D147" i="1"/>
  <c r="BW146" i="1"/>
  <c r="BW148" i="1" s="1"/>
  <c r="BV146" i="1"/>
  <c r="BV148" i="1" s="1"/>
  <c r="BU146" i="1"/>
  <c r="BU148" i="1" s="1"/>
  <c r="BT146" i="1"/>
  <c r="BQ146" i="1"/>
  <c r="BP146" i="1"/>
  <c r="BM146" i="1"/>
  <c r="BL146" i="1"/>
  <c r="BK146" i="1"/>
  <c r="BJ146" i="1"/>
  <c r="BJ148" i="1" s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S146" i="1"/>
  <c r="AR146" i="1"/>
  <c r="AQ146" i="1"/>
  <c r="AP146" i="1"/>
  <c r="AO146" i="1"/>
  <c r="AJ146" i="1"/>
  <c r="AJ148" i="1" s="1"/>
  <c r="AI146" i="1"/>
  <c r="AI148" i="1" s="1"/>
  <c r="AH146" i="1"/>
  <c r="AH148" i="1" s="1"/>
  <c r="AG146" i="1"/>
  <c r="AG148" i="1" s="1"/>
  <c r="AD146" i="1"/>
  <c r="AD148" i="1" s="1"/>
  <c r="AC146" i="1"/>
  <c r="AC148" i="1" s="1"/>
  <c r="Y146" i="1"/>
  <c r="Z146" i="1"/>
  <c r="X146" i="1"/>
  <c r="X148" i="1" s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F146" i="1"/>
  <c r="E146" i="1"/>
  <c r="D146" i="1"/>
  <c r="BM135" i="1"/>
  <c r="BN135" i="1"/>
  <c r="BL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S135" i="1"/>
  <c r="AR135" i="1"/>
  <c r="AQ135" i="1"/>
  <c r="AP135" i="1"/>
  <c r="AO135" i="1"/>
  <c r="AA135" i="1"/>
  <c r="Z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BW134" i="1"/>
  <c r="BW136" i="1" s="1"/>
  <c r="BV134" i="1"/>
  <c r="BV136" i="1" s="1"/>
  <c r="BU134" i="1"/>
  <c r="BU136" i="1" s="1"/>
  <c r="BT134" i="1"/>
  <c r="BT136" i="1" s="1"/>
  <c r="BQ134" i="1"/>
  <c r="BP134" i="1"/>
  <c r="BP136" i="1" s="1"/>
  <c r="BK134" i="1"/>
  <c r="BK136" i="1" s="1"/>
  <c r="BL134" i="1"/>
  <c r="BM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E134" i="1"/>
  <c r="AS134" i="1"/>
  <c r="AR134" i="1"/>
  <c r="AQ134" i="1"/>
  <c r="AP134" i="1"/>
  <c r="AO134" i="1"/>
  <c r="AJ134" i="1"/>
  <c r="AJ136" i="1" s="1"/>
  <c r="AI134" i="1"/>
  <c r="AI136" i="1" s="1"/>
  <c r="AH134" i="1"/>
  <c r="AH136" i="1" s="1"/>
  <c r="AG134" i="1"/>
  <c r="AG136" i="1" s="1"/>
  <c r="AD134" i="1"/>
  <c r="AC134" i="1"/>
  <c r="AC136" i="1" s="1"/>
  <c r="Z134" i="1"/>
  <c r="X134" i="1"/>
  <c r="X136" i="1" s="1"/>
  <c r="Y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F134" i="1"/>
  <c r="D134" i="1"/>
  <c r="F135" i="1"/>
  <c r="E135" i="1"/>
  <c r="D135" i="1"/>
  <c r="BE28" i="1"/>
  <c r="BF28" i="1"/>
  <c r="BD28" i="1"/>
  <c r="BB28" i="1"/>
  <c r="BA28" i="1"/>
  <c r="AZ28" i="1"/>
  <c r="AY28" i="1"/>
  <c r="AX28" i="1"/>
  <c r="AW28" i="1"/>
  <c r="AR28" i="1"/>
  <c r="AQ28" i="1"/>
  <c r="AP28" i="1"/>
  <c r="AO28" i="1"/>
  <c r="AG28" i="1"/>
  <c r="AD28" i="1"/>
  <c r="AC28" i="1"/>
  <c r="AA28" i="1"/>
  <c r="Z28" i="1"/>
  <c r="Y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F28" i="1"/>
  <c r="E28" i="1"/>
  <c r="D28" i="1"/>
  <c r="BF19" i="1"/>
  <c r="BE19" i="1"/>
  <c r="BD19" i="1"/>
  <c r="BC19" i="1"/>
  <c r="BB19" i="1"/>
  <c r="BA19" i="1"/>
  <c r="AZ19" i="1"/>
  <c r="AY19" i="1"/>
  <c r="AX19" i="1"/>
  <c r="AW19" i="1"/>
  <c r="AS19" i="1"/>
  <c r="AR19" i="1"/>
  <c r="AQ19" i="1"/>
  <c r="AP19" i="1"/>
  <c r="AO19" i="1"/>
  <c r="AC19" i="1"/>
  <c r="Z19" i="1"/>
  <c r="Y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F19" i="1"/>
  <c r="E19" i="1"/>
  <c r="D19" i="1"/>
  <c r="BW20" i="1"/>
  <c r="BW21" i="1" s="1"/>
  <c r="BV20" i="1"/>
  <c r="BV21" i="1" s="1"/>
  <c r="BU20" i="1"/>
  <c r="BU21" i="1" s="1"/>
  <c r="BT20" i="1"/>
  <c r="BT21" i="1" s="1"/>
  <c r="BQ20" i="1"/>
  <c r="BQ21" i="1" s="1"/>
  <c r="BP20" i="1"/>
  <c r="BP21" i="1" s="1"/>
  <c r="BM20" i="1"/>
  <c r="BM21" i="1" s="1"/>
  <c r="BL20" i="1"/>
  <c r="BL21" i="1" s="1"/>
  <c r="BK20" i="1"/>
  <c r="BK21" i="1" s="1"/>
  <c r="BJ20" i="1"/>
  <c r="BJ21" i="1" s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S20" i="1"/>
  <c r="AR20" i="1"/>
  <c r="AQ20" i="1"/>
  <c r="AP20" i="1"/>
  <c r="AO20" i="1"/>
  <c r="AJ20" i="1"/>
  <c r="AJ21" i="1" s="1"/>
  <c r="AI20" i="1"/>
  <c r="AI21" i="1" s="1"/>
  <c r="AH20" i="1"/>
  <c r="AH21" i="1" s="1"/>
  <c r="AG20" i="1"/>
  <c r="AG21" i="1" s="1"/>
  <c r="AD20" i="1"/>
  <c r="AC20" i="1"/>
  <c r="Z20" i="1"/>
  <c r="Y20" i="1"/>
  <c r="X20" i="1"/>
  <c r="X21" i="1" s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F20" i="1"/>
  <c r="E20" i="1"/>
  <c r="D20" i="1"/>
  <c r="BJ192" i="1" l="1"/>
  <c r="BJ136" i="1"/>
  <c r="W148" i="1"/>
  <c r="BK148" i="1"/>
  <c r="W136" i="1"/>
  <c r="G155" i="1"/>
  <c r="H155" i="1" s="1"/>
  <c r="I155" i="1" s="1"/>
  <c r="AU190" i="1"/>
  <c r="AV190" i="1" s="1"/>
  <c r="G146" i="1"/>
  <c r="H146" i="1" s="1"/>
  <c r="I146" i="1" s="1"/>
  <c r="W21" i="1"/>
  <c r="BY207" i="1"/>
  <c r="BZ207" i="1" s="1"/>
  <c r="AU206" i="1"/>
  <c r="AV206" i="1" s="1"/>
  <c r="AL207" i="1"/>
  <c r="AM207" i="1" s="1"/>
  <c r="BY155" i="1"/>
  <c r="BZ155" i="1" s="1"/>
  <c r="G190" i="1"/>
  <c r="H190" i="1" s="1"/>
  <c r="I190" i="1" s="1"/>
  <c r="G135" i="1"/>
  <c r="H135" i="1" s="1"/>
  <c r="I135" i="1" s="1"/>
  <c r="G207" i="1"/>
  <c r="H207" i="1" s="1"/>
  <c r="I207" i="1" s="1"/>
  <c r="G19" i="1"/>
  <c r="H19" i="1" s="1"/>
  <c r="I19" i="1" s="1"/>
  <c r="G134" i="1"/>
  <c r="H134" i="1" s="1"/>
  <c r="I134" i="1" s="1"/>
  <c r="BY206" i="1"/>
  <c r="BZ206" i="1" s="1"/>
  <c r="BY135" i="1"/>
  <c r="BZ135" i="1" s="1"/>
  <c r="AL191" i="1"/>
  <c r="AM191" i="1" s="1"/>
  <c r="AU207" i="1"/>
  <c r="AV207" i="1" s="1"/>
  <c r="BY190" i="1"/>
  <c r="BZ190" i="1" s="1"/>
  <c r="G191" i="1"/>
  <c r="H191" i="1" s="1"/>
  <c r="I191" i="1" s="1"/>
  <c r="BY191" i="1"/>
  <c r="BZ191" i="1" s="1"/>
  <c r="AL206" i="1"/>
  <c r="AM206" i="1" s="1"/>
  <c r="BY146" i="1"/>
  <c r="BZ146" i="1" s="1"/>
  <c r="AU191" i="1"/>
  <c r="AV191" i="1" s="1"/>
  <c r="AU135" i="1"/>
  <c r="AV135" i="1" s="1"/>
  <c r="AL190" i="1"/>
  <c r="AM190" i="1" s="1"/>
  <c r="G206" i="1"/>
  <c r="H206" i="1" s="1"/>
  <c r="I206" i="1" s="1"/>
  <c r="BY134" i="1"/>
  <c r="BZ134" i="1" s="1"/>
  <c r="AL147" i="1"/>
  <c r="AM147" i="1" s="1"/>
  <c r="AU146" i="1"/>
  <c r="AV146" i="1" s="1"/>
  <c r="AL155" i="1"/>
  <c r="AM155" i="1" s="1"/>
  <c r="AU155" i="1"/>
  <c r="AV155" i="1" s="1"/>
  <c r="AU147" i="1"/>
  <c r="AV147" i="1" s="1"/>
  <c r="AL135" i="1"/>
  <c r="AL146" i="1"/>
  <c r="AM146" i="1" s="1"/>
  <c r="AU20" i="1"/>
  <c r="AV20" i="1" s="1"/>
  <c r="AU19" i="1"/>
  <c r="AV19" i="1" s="1"/>
  <c r="G28" i="1"/>
  <c r="H28" i="1" s="1"/>
  <c r="I28" i="1" s="1"/>
  <c r="BY147" i="1"/>
  <c r="BZ147" i="1" s="1"/>
  <c r="AU134" i="1"/>
  <c r="AV134" i="1" s="1"/>
  <c r="AL134" i="1"/>
  <c r="AM134" i="1" s="1"/>
  <c r="G147" i="1"/>
  <c r="H147" i="1" s="1"/>
  <c r="I147" i="1" s="1"/>
  <c r="AL20" i="1"/>
  <c r="AM20" i="1" s="1"/>
  <c r="AL28" i="1"/>
  <c r="AM28" i="1" s="1"/>
  <c r="BY28" i="1"/>
  <c r="BZ28" i="1" s="1"/>
  <c r="BY20" i="1"/>
  <c r="BZ20" i="1" s="1"/>
  <c r="G20" i="1"/>
  <c r="H20" i="1" s="1"/>
  <c r="BY19" i="1"/>
  <c r="AU28" i="1"/>
  <c r="AV28" i="1" s="1"/>
  <c r="AL19" i="1"/>
  <c r="CB207" i="1" l="1"/>
  <c r="CB135" i="1"/>
  <c r="AM135" i="1"/>
  <c r="AM19" i="1"/>
  <c r="BZ19" i="1"/>
  <c r="I20" i="1"/>
  <c r="CB155" i="1"/>
  <c r="CB147" i="1"/>
  <c r="CB190" i="1"/>
  <c r="CB20" i="1"/>
  <c r="CB146" i="1"/>
  <c r="CB206" i="1"/>
  <c r="CB191" i="1"/>
  <c r="CB28" i="1"/>
  <c r="CB134" i="1"/>
  <c r="CB19" i="1"/>
  <c r="BS256" i="1" l="1"/>
  <c r="BX256" i="1"/>
  <c r="AT251" i="1"/>
  <c r="BO251" i="1"/>
  <c r="AB247" i="1"/>
  <c r="AE247" i="1"/>
  <c r="AF247" i="1"/>
  <c r="AK247" i="1"/>
  <c r="AT247" i="1"/>
  <c r="BO247" i="1"/>
  <c r="BR247" i="1"/>
  <c r="BS247" i="1"/>
  <c r="BX247" i="1"/>
  <c r="AB243" i="1"/>
  <c r="AE243" i="1"/>
  <c r="AF243" i="1"/>
  <c r="AK243" i="1"/>
  <c r="AT243" i="1"/>
  <c r="BO243" i="1"/>
  <c r="BR243" i="1"/>
  <c r="BS243" i="1"/>
  <c r="BX243" i="1"/>
  <c r="AB239" i="1"/>
  <c r="AE239" i="1"/>
  <c r="AF239" i="1"/>
  <c r="AK239" i="1"/>
  <c r="AT239" i="1"/>
  <c r="BO239" i="1"/>
  <c r="BR239" i="1"/>
  <c r="BS239" i="1"/>
  <c r="BX239" i="1"/>
  <c r="AB235" i="1"/>
  <c r="AE235" i="1"/>
  <c r="AF235" i="1"/>
  <c r="AK235" i="1"/>
  <c r="AT235" i="1"/>
  <c r="BO235" i="1"/>
  <c r="BR235" i="1"/>
  <c r="BS235" i="1"/>
  <c r="BX235" i="1"/>
  <c r="AB231" i="1"/>
  <c r="AE231" i="1"/>
  <c r="AF231" i="1"/>
  <c r="AK231" i="1"/>
  <c r="AT231" i="1"/>
  <c r="BO231" i="1"/>
  <c r="BR231" i="1"/>
  <c r="BS231" i="1"/>
  <c r="BX231" i="1"/>
  <c r="AB227" i="1"/>
  <c r="AF227" i="1"/>
  <c r="AK227" i="1"/>
  <c r="AT227" i="1"/>
  <c r="BO227" i="1"/>
  <c r="BR227" i="1"/>
  <c r="BS227" i="1"/>
  <c r="BX227" i="1"/>
  <c r="AB223" i="1"/>
  <c r="AE223" i="1"/>
  <c r="AF223" i="1"/>
  <c r="AK223" i="1"/>
  <c r="AT223" i="1"/>
  <c r="BO223" i="1"/>
  <c r="BR223" i="1"/>
  <c r="BS223" i="1"/>
  <c r="BX223" i="1"/>
  <c r="AF219" i="1"/>
  <c r="AK219" i="1"/>
  <c r="AT219" i="1"/>
  <c r="BO219" i="1"/>
  <c r="BR219" i="1"/>
  <c r="BS219" i="1"/>
  <c r="BX219" i="1"/>
  <c r="AF215" i="1"/>
  <c r="AK215" i="1"/>
  <c r="AT215" i="1"/>
  <c r="BO215" i="1"/>
  <c r="BR215" i="1"/>
  <c r="BS215" i="1"/>
  <c r="BX215" i="1"/>
  <c r="AB211" i="1"/>
  <c r="AE211" i="1"/>
  <c r="AF211" i="1"/>
  <c r="AK211" i="1"/>
  <c r="AT211" i="1"/>
  <c r="BO211" i="1"/>
  <c r="BR211" i="1"/>
  <c r="BS211" i="1"/>
  <c r="BX211" i="1"/>
  <c r="AB204" i="1"/>
  <c r="AE204" i="1"/>
  <c r="AF204" i="1"/>
  <c r="AK204" i="1"/>
  <c r="AT204" i="1"/>
  <c r="BO204" i="1"/>
  <c r="BR204" i="1"/>
  <c r="BS204" i="1"/>
  <c r="BX204" i="1"/>
  <c r="AB200" i="1"/>
  <c r="AE200" i="1"/>
  <c r="AF200" i="1"/>
  <c r="AK200" i="1"/>
  <c r="AT200" i="1"/>
  <c r="BO200" i="1"/>
  <c r="BR200" i="1"/>
  <c r="BS200" i="1"/>
  <c r="BX200" i="1"/>
  <c r="AF196" i="1"/>
  <c r="AK196" i="1"/>
  <c r="AT196" i="1"/>
  <c r="BO196" i="1"/>
  <c r="BR196" i="1"/>
  <c r="BS196" i="1"/>
  <c r="BX196" i="1"/>
  <c r="AB188" i="1"/>
  <c r="AE188" i="1"/>
  <c r="AF188" i="1"/>
  <c r="AK188" i="1"/>
  <c r="AT188" i="1"/>
  <c r="BO188" i="1"/>
  <c r="BR188" i="1"/>
  <c r="BS188" i="1"/>
  <c r="BX188" i="1"/>
  <c r="AE184" i="1"/>
  <c r="AF184" i="1"/>
  <c r="AK184" i="1"/>
  <c r="AT184" i="1"/>
  <c r="BO184" i="1"/>
  <c r="BR184" i="1"/>
  <c r="BS184" i="1"/>
  <c r="BX184" i="1"/>
  <c r="AB180" i="1"/>
  <c r="AE180" i="1"/>
  <c r="AF180" i="1"/>
  <c r="AK180" i="1"/>
  <c r="AT180" i="1"/>
  <c r="BS180" i="1"/>
  <c r="BX180" i="1"/>
  <c r="AB176" i="1"/>
  <c r="AE176" i="1"/>
  <c r="AF176" i="1"/>
  <c r="AK176" i="1"/>
  <c r="AT176" i="1"/>
  <c r="BO176" i="1"/>
  <c r="BR176" i="1"/>
  <c r="BS176" i="1"/>
  <c r="BX176" i="1"/>
  <c r="AB172" i="1"/>
  <c r="AE172" i="1"/>
  <c r="AF172" i="1"/>
  <c r="AK172" i="1"/>
  <c r="AT172" i="1"/>
  <c r="BR172" i="1"/>
  <c r="BS172" i="1"/>
  <c r="BX172" i="1"/>
  <c r="AE168" i="1"/>
  <c r="AF168" i="1"/>
  <c r="AK168" i="1"/>
  <c r="AT168" i="1"/>
  <c r="BO168" i="1"/>
  <c r="BR168" i="1"/>
  <c r="BS168" i="1"/>
  <c r="BX168" i="1"/>
  <c r="AB164" i="1"/>
  <c r="AE164" i="1"/>
  <c r="AF164" i="1"/>
  <c r="AK164" i="1"/>
  <c r="AT164" i="1"/>
  <c r="BS164" i="1"/>
  <c r="BX164" i="1"/>
  <c r="AB160" i="1"/>
  <c r="AE160" i="1"/>
  <c r="AF160" i="1"/>
  <c r="AK160" i="1"/>
  <c r="AT160" i="1"/>
  <c r="BS160" i="1"/>
  <c r="BX160" i="1"/>
  <c r="AB152" i="1"/>
  <c r="AE152" i="1"/>
  <c r="AF152" i="1"/>
  <c r="AK152" i="1"/>
  <c r="AT152" i="1"/>
  <c r="BO152" i="1"/>
  <c r="BR152" i="1"/>
  <c r="BS152" i="1"/>
  <c r="BX152" i="1"/>
  <c r="AB144" i="1"/>
  <c r="AE144" i="1"/>
  <c r="AF144" i="1"/>
  <c r="AK144" i="1"/>
  <c r="AT144" i="1"/>
  <c r="BO144" i="1"/>
  <c r="BR144" i="1"/>
  <c r="BS144" i="1"/>
  <c r="BX144" i="1"/>
  <c r="AB140" i="1"/>
  <c r="AE140" i="1"/>
  <c r="AF140" i="1"/>
  <c r="AK140" i="1"/>
  <c r="AT140" i="1"/>
  <c r="BS140" i="1"/>
  <c r="BX140" i="1"/>
  <c r="AB132" i="1"/>
  <c r="AE132" i="1"/>
  <c r="AF132" i="1"/>
  <c r="AK132" i="1"/>
  <c r="AT132" i="1"/>
  <c r="BS132" i="1"/>
  <c r="BX132" i="1"/>
  <c r="AB128" i="1"/>
  <c r="AE128" i="1"/>
  <c r="AF128" i="1"/>
  <c r="AK128" i="1"/>
  <c r="AT128" i="1"/>
  <c r="BO128" i="1"/>
  <c r="BR128" i="1"/>
  <c r="BS128" i="1"/>
  <c r="BX128" i="1"/>
  <c r="AB124" i="1"/>
  <c r="AE124" i="1"/>
  <c r="AF124" i="1"/>
  <c r="AK124" i="1"/>
  <c r="AT124" i="1"/>
  <c r="BO124" i="1"/>
  <c r="BR124" i="1"/>
  <c r="BS124" i="1"/>
  <c r="BX124" i="1"/>
  <c r="AB120" i="1"/>
  <c r="AE120" i="1"/>
  <c r="AF120" i="1"/>
  <c r="AK120" i="1"/>
  <c r="AT120" i="1"/>
  <c r="BR120" i="1"/>
  <c r="BS120" i="1"/>
  <c r="BX120" i="1"/>
  <c r="AF116" i="1"/>
  <c r="AK116" i="1"/>
  <c r="AT116" i="1"/>
  <c r="BO116" i="1"/>
  <c r="BR116" i="1"/>
  <c r="BS116" i="1"/>
  <c r="BX116" i="1"/>
  <c r="AA112" i="1"/>
  <c r="AB112" i="1"/>
  <c r="AE112" i="1"/>
  <c r="AF112" i="1"/>
  <c r="AK112" i="1"/>
  <c r="AT112" i="1"/>
  <c r="BR112" i="1"/>
  <c r="BS112" i="1"/>
  <c r="BX112" i="1"/>
  <c r="AF108" i="1"/>
  <c r="AK108" i="1"/>
  <c r="AT108" i="1"/>
  <c r="BO108" i="1"/>
  <c r="BR108" i="1"/>
  <c r="BS108" i="1"/>
  <c r="BX108" i="1"/>
  <c r="AB104" i="1"/>
  <c r="AE104" i="1"/>
  <c r="AF104" i="1"/>
  <c r="AK104" i="1"/>
  <c r="AT104" i="1"/>
  <c r="BR104" i="1"/>
  <c r="BS104" i="1"/>
  <c r="BX104" i="1"/>
  <c r="AB100" i="1"/>
  <c r="AE100" i="1"/>
  <c r="AF100" i="1"/>
  <c r="AK100" i="1"/>
  <c r="AT100" i="1"/>
  <c r="BO100" i="1"/>
  <c r="BR100" i="1"/>
  <c r="BS100" i="1"/>
  <c r="BX100" i="1"/>
  <c r="AB96" i="1"/>
  <c r="AF96" i="1"/>
  <c r="AK96" i="1"/>
  <c r="AT96" i="1"/>
  <c r="BO96" i="1"/>
  <c r="BR96" i="1"/>
  <c r="BS96" i="1"/>
  <c r="BX96" i="1"/>
  <c r="AB92" i="1"/>
  <c r="AE92" i="1"/>
  <c r="AF92" i="1"/>
  <c r="AK92" i="1"/>
  <c r="AT92" i="1"/>
  <c r="BO92" i="1"/>
  <c r="BR92" i="1"/>
  <c r="BS92" i="1"/>
  <c r="BX92" i="1"/>
  <c r="AB88" i="1"/>
  <c r="AE88" i="1"/>
  <c r="AF88" i="1"/>
  <c r="AK88" i="1"/>
  <c r="AT88" i="1"/>
  <c r="BO88" i="1"/>
  <c r="BR88" i="1"/>
  <c r="BS88" i="1"/>
  <c r="BX88" i="1"/>
  <c r="AB84" i="1"/>
  <c r="AE84" i="1"/>
  <c r="AF84" i="1"/>
  <c r="AK84" i="1"/>
  <c r="AT84" i="1"/>
  <c r="BO84" i="1"/>
  <c r="BR84" i="1"/>
  <c r="BS84" i="1"/>
  <c r="BX84" i="1"/>
  <c r="AB80" i="1"/>
  <c r="AE80" i="1"/>
  <c r="AF80" i="1"/>
  <c r="AK80" i="1"/>
  <c r="AT80" i="1"/>
  <c r="BS80" i="1"/>
  <c r="BX80" i="1"/>
  <c r="AF76" i="1"/>
  <c r="AK76" i="1"/>
  <c r="AT76" i="1"/>
  <c r="BO76" i="1"/>
  <c r="BR76" i="1"/>
  <c r="BS76" i="1"/>
  <c r="BX76" i="1"/>
  <c r="AB72" i="1"/>
  <c r="AE72" i="1"/>
  <c r="AF72" i="1"/>
  <c r="AK72" i="1"/>
  <c r="AT72" i="1"/>
  <c r="BO72" i="1"/>
  <c r="BR72" i="1"/>
  <c r="BS72" i="1"/>
  <c r="BX72" i="1"/>
  <c r="AT68" i="1"/>
  <c r="BO68" i="1"/>
  <c r="BR68" i="1"/>
  <c r="BS68" i="1"/>
  <c r="BX68" i="1"/>
  <c r="AF68" i="1"/>
  <c r="AK68" i="1"/>
  <c r="AB64" i="1"/>
  <c r="AE64" i="1"/>
  <c r="AF64" i="1"/>
  <c r="AK64" i="1"/>
  <c r="AT64" i="1"/>
  <c r="BO64" i="1"/>
  <c r="BR64" i="1"/>
  <c r="BS64" i="1"/>
  <c r="BX64" i="1"/>
  <c r="AF60" i="1"/>
  <c r="AK60" i="1"/>
  <c r="AT60" i="1"/>
  <c r="BO60" i="1"/>
  <c r="BR60" i="1"/>
  <c r="BS60" i="1"/>
  <c r="BX60" i="1"/>
  <c r="AB56" i="1"/>
  <c r="AE56" i="1"/>
  <c r="AF56" i="1"/>
  <c r="AK56" i="1"/>
  <c r="AT56" i="1"/>
  <c r="BO56" i="1"/>
  <c r="BR56" i="1"/>
  <c r="BS56" i="1"/>
  <c r="BX56" i="1"/>
  <c r="AF52" i="1"/>
  <c r="AK52" i="1"/>
  <c r="AT52" i="1"/>
  <c r="BO52" i="1"/>
  <c r="BR52" i="1"/>
  <c r="BS52" i="1"/>
  <c r="BX52" i="1"/>
  <c r="AB48" i="1"/>
  <c r="AE48" i="1"/>
  <c r="AF48" i="1"/>
  <c r="AK48" i="1"/>
  <c r="AT48" i="1"/>
  <c r="BO48" i="1"/>
  <c r="BR48" i="1"/>
  <c r="BS48" i="1"/>
  <c r="BX48" i="1"/>
  <c r="AF44" i="1"/>
  <c r="AK44" i="1"/>
  <c r="AT44" i="1"/>
  <c r="BN44" i="1"/>
  <c r="BO44" i="1"/>
  <c r="BR44" i="1"/>
  <c r="BS44" i="1"/>
  <c r="BX44" i="1"/>
  <c r="AB41" i="1"/>
  <c r="AE41" i="1"/>
  <c r="AF41" i="1"/>
  <c r="AK41" i="1"/>
  <c r="AT41" i="1"/>
  <c r="BO41" i="1"/>
  <c r="BR41" i="1"/>
  <c r="BS41" i="1"/>
  <c r="BX41" i="1"/>
  <c r="AB37" i="1"/>
  <c r="AE37" i="1"/>
  <c r="AF37" i="1"/>
  <c r="AK37" i="1"/>
  <c r="AT37" i="1"/>
  <c r="BO37" i="1"/>
  <c r="BR37" i="1"/>
  <c r="BS37" i="1"/>
  <c r="BX37" i="1"/>
  <c r="AB33" i="1"/>
  <c r="AE33" i="1"/>
  <c r="AF33" i="1"/>
  <c r="AK33" i="1"/>
  <c r="AT33" i="1"/>
  <c r="BO33" i="1"/>
  <c r="BR33" i="1"/>
  <c r="BS33" i="1"/>
  <c r="BX33" i="1"/>
  <c r="AE25" i="1"/>
  <c r="AF25" i="1"/>
  <c r="AK25" i="1"/>
  <c r="AT25" i="1"/>
  <c r="BS25" i="1"/>
  <c r="BX25" i="1"/>
  <c r="AB17" i="1"/>
  <c r="AF17" i="1"/>
  <c r="AK17" i="1"/>
  <c r="AT17" i="1"/>
  <c r="BO17" i="1"/>
  <c r="BR17" i="1"/>
  <c r="BS17" i="1"/>
  <c r="BX17" i="1"/>
  <c r="AB13" i="1"/>
  <c r="AE13" i="1"/>
  <c r="AF13" i="1"/>
  <c r="AK13" i="1"/>
  <c r="AT13" i="1"/>
  <c r="BO13" i="1"/>
  <c r="BR13" i="1"/>
  <c r="BS13" i="1"/>
  <c r="BX13" i="1"/>
  <c r="AB9" i="1"/>
  <c r="AE9" i="1"/>
  <c r="AF9" i="1"/>
  <c r="AK9" i="1"/>
  <c r="AT9" i="1"/>
  <c r="BO9" i="1"/>
  <c r="BR9" i="1"/>
  <c r="BS9" i="1"/>
  <c r="BX9" i="1"/>
  <c r="AB5" i="1"/>
  <c r="AE5" i="1"/>
  <c r="AF5" i="1"/>
  <c r="AK5" i="1"/>
  <c r="AT5" i="1"/>
  <c r="BO5" i="1"/>
  <c r="BR5" i="1"/>
  <c r="BS5" i="1"/>
  <c r="BX5" i="1"/>
  <c r="BV255" i="1" l="1"/>
  <c r="BU255" i="1"/>
  <c r="BT255" i="1"/>
  <c r="BR255" i="1"/>
  <c r="BR256" i="1" s="1"/>
  <c r="BQ255" i="1"/>
  <c r="BP255" i="1"/>
  <c r="BO255" i="1"/>
  <c r="BO256" i="1" s="1"/>
  <c r="BM255" i="1"/>
  <c r="BN255" i="1"/>
  <c r="BL255" i="1"/>
  <c r="BK255" i="1"/>
  <c r="BJ255" i="1"/>
  <c r="BI255" i="1"/>
  <c r="BH255" i="1"/>
  <c r="BG255" i="1"/>
  <c r="BF255" i="1"/>
  <c r="BE255" i="1"/>
  <c r="BD255" i="1"/>
  <c r="BC255" i="1"/>
  <c r="BB255" i="1"/>
  <c r="BA255" i="1"/>
  <c r="AZ255" i="1"/>
  <c r="AY255" i="1"/>
  <c r="AX255" i="1"/>
  <c r="AW255" i="1"/>
  <c r="AS255" i="1"/>
  <c r="AR255" i="1"/>
  <c r="AQ255" i="1"/>
  <c r="AP255" i="1"/>
  <c r="AO255" i="1"/>
  <c r="AI255" i="1"/>
  <c r="AH255" i="1"/>
  <c r="AG255" i="1"/>
  <c r="AE255" i="1"/>
  <c r="AD255" i="1"/>
  <c r="AC255" i="1"/>
  <c r="AB255" i="1"/>
  <c r="AA255" i="1"/>
  <c r="Z255" i="1"/>
  <c r="Y255" i="1"/>
  <c r="X255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F255" i="1"/>
  <c r="E255" i="1"/>
  <c r="D255" i="1"/>
  <c r="BU254" i="1"/>
  <c r="BV254" i="1"/>
  <c r="BW254" i="1"/>
  <c r="BW256" i="1" s="1"/>
  <c r="BT254" i="1"/>
  <c r="BQ254" i="1"/>
  <c r="BP254" i="1"/>
  <c r="BM254" i="1"/>
  <c r="BL254" i="1"/>
  <c r="BK254" i="1"/>
  <c r="BK256" i="1" s="1"/>
  <c r="BJ254" i="1"/>
  <c r="BI254" i="1"/>
  <c r="BH254" i="1"/>
  <c r="BG254" i="1"/>
  <c r="BF254" i="1"/>
  <c r="BE254" i="1"/>
  <c r="BD254" i="1"/>
  <c r="BC254" i="1"/>
  <c r="BB254" i="1"/>
  <c r="BA254" i="1"/>
  <c r="AZ254" i="1"/>
  <c r="AY254" i="1"/>
  <c r="AX254" i="1"/>
  <c r="AW254" i="1"/>
  <c r="AS254" i="1"/>
  <c r="AR254" i="1"/>
  <c r="AQ254" i="1"/>
  <c r="AP254" i="1"/>
  <c r="AO254" i="1"/>
  <c r="AJ254" i="1"/>
  <c r="AI254" i="1"/>
  <c r="AH254" i="1"/>
  <c r="AG254" i="1"/>
  <c r="AD254" i="1"/>
  <c r="AC254" i="1"/>
  <c r="Z254" i="1"/>
  <c r="Y254" i="1"/>
  <c r="X254" i="1"/>
  <c r="W254" i="1"/>
  <c r="W256" i="1" s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F254" i="1"/>
  <c r="E254" i="1"/>
  <c r="D254" i="1"/>
  <c r="BW250" i="1"/>
  <c r="BV250" i="1"/>
  <c r="BU250" i="1"/>
  <c r="BT250" i="1"/>
  <c r="BQ250" i="1"/>
  <c r="BP250" i="1"/>
  <c r="BM250" i="1"/>
  <c r="BL250" i="1"/>
  <c r="BK250" i="1"/>
  <c r="BJ250" i="1"/>
  <c r="BI250" i="1"/>
  <c r="BH250" i="1"/>
  <c r="BG250" i="1"/>
  <c r="BF250" i="1"/>
  <c r="BE250" i="1"/>
  <c r="BD250" i="1"/>
  <c r="BC250" i="1"/>
  <c r="BB250" i="1"/>
  <c r="BA250" i="1"/>
  <c r="AZ250" i="1"/>
  <c r="AY250" i="1"/>
  <c r="AX250" i="1"/>
  <c r="AW250" i="1"/>
  <c r="AS250" i="1"/>
  <c r="AR250" i="1"/>
  <c r="AQ250" i="1"/>
  <c r="AP250" i="1"/>
  <c r="AO250" i="1"/>
  <c r="AI250" i="1"/>
  <c r="AJ250" i="1"/>
  <c r="AH250" i="1"/>
  <c r="AG250" i="1"/>
  <c r="AD250" i="1"/>
  <c r="AC250" i="1"/>
  <c r="Z250" i="1"/>
  <c r="Y250" i="1"/>
  <c r="X250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F250" i="1"/>
  <c r="E250" i="1"/>
  <c r="D250" i="1"/>
  <c r="BW246" i="1"/>
  <c r="BV246" i="1"/>
  <c r="BU246" i="1"/>
  <c r="BT246" i="1"/>
  <c r="BQ246" i="1"/>
  <c r="BP246" i="1"/>
  <c r="BM246" i="1"/>
  <c r="BL246" i="1"/>
  <c r="BK246" i="1"/>
  <c r="BJ246" i="1"/>
  <c r="BI246" i="1"/>
  <c r="BH246" i="1"/>
  <c r="BG246" i="1"/>
  <c r="BF246" i="1"/>
  <c r="BE246" i="1"/>
  <c r="BD246" i="1"/>
  <c r="BC246" i="1"/>
  <c r="BB246" i="1"/>
  <c r="BA246" i="1"/>
  <c r="AZ246" i="1"/>
  <c r="AY246" i="1"/>
  <c r="AX246" i="1"/>
  <c r="AW246" i="1"/>
  <c r="AS246" i="1"/>
  <c r="AR246" i="1"/>
  <c r="AQ246" i="1"/>
  <c r="AP246" i="1"/>
  <c r="AO246" i="1"/>
  <c r="AJ246" i="1"/>
  <c r="AI246" i="1"/>
  <c r="AH246" i="1"/>
  <c r="AG246" i="1"/>
  <c r="AD246" i="1"/>
  <c r="AC246" i="1"/>
  <c r="Z246" i="1"/>
  <c r="Y246" i="1"/>
  <c r="X246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F246" i="1"/>
  <c r="E246" i="1"/>
  <c r="D246" i="1"/>
  <c r="BW242" i="1"/>
  <c r="BV242" i="1"/>
  <c r="BU242" i="1"/>
  <c r="BT242" i="1"/>
  <c r="BQ242" i="1"/>
  <c r="BP242" i="1"/>
  <c r="BJ242" i="1"/>
  <c r="BK242" i="1"/>
  <c r="BL242" i="1"/>
  <c r="BM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W242" i="1"/>
  <c r="AS242" i="1"/>
  <c r="AR242" i="1"/>
  <c r="AQ242" i="1"/>
  <c r="AP242" i="1"/>
  <c r="AO242" i="1"/>
  <c r="AJ242" i="1"/>
  <c r="AI242" i="1"/>
  <c r="AH242" i="1"/>
  <c r="AG242" i="1"/>
  <c r="AD242" i="1"/>
  <c r="AC242" i="1"/>
  <c r="W242" i="1"/>
  <c r="X242" i="1"/>
  <c r="Y242" i="1"/>
  <c r="Z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F242" i="1"/>
  <c r="E242" i="1"/>
  <c r="D242" i="1"/>
  <c r="BW238" i="1"/>
  <c r="BV238" i="1"/>
  <c r="BU238" i="1"/>
  <c r="BT238" i="1"/>
  <c r="BQ238" i="1"/>
  <c r="BP238" i="1"/>
  <c r="BH238" i="1"/>
  <c r="BI238" i="1"/>
  <c r="BJ238" i="1"/>
  <c r="BK238" i="1"/>
  <c r="BL238" i="1"/>
  <c r="BM238" i="1"/>
  <c r="BG238" i="1"/>
  <c r="BF238" i="1"/>
  <c r="BE238" i="1"/>
  <c r="BD238" i="1"/>
  <c r="BC238" i="1"/>
  <c r="BB238" i="1"/>
  <c r="BA238" i="1"/>
  <c r="AZ238" i="1"/>
  <c r="AY238" i="1"/>
  <c r="AX238" i="1"/>
  <c r="AW238" i="1"/>
  <c r="AS238" i="1"/>
  <c r="AR238" i="1"/>
  <c r="AQ238" i="1"/>
  <c r="AP238" i="1"/>
  <c r="AO238" i="1"/>
  <c r="AH238" i="1"/>
  <c r="AI238" i="1"/>
  <c r="AJ238" i="1"/>
  <c r="AG238" i="1"/>
  <c r="AD238" i="1"/>
  <c r="AC238" i="1"/>
  <c r="Z238" i="1"/>
  <c r="X238" i="1"/>
  <c r="Y238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F238" i="1"/>
  <c r="E238" i="1"/>
  <c r="D238" i="1"/>
  <c r="BW234" i="1"/>
  <c r="BV234" i="1"/>
  <c r="BU234" i="1"/>
  <c r="BT234" i="1"/>
  <c r="BQ234" i="1"/>
  <c r="BP234" i="1"/>
  <c r="BG234" i="1"/>
  <c r="BH234" i="1"/>
  <c r="BI234" i="1"/>
  <c r="BJ234" i="1"/>
  <c r="BK234" i="1"/>
  <c r="BL234" i="1"/>
  <c r="BM234" i="1"/>
  <c r="BF234" i="1"/>
  <c r="BE234" i="1"/>
  <c r="BD234" i="1"/>
  <c r="BC234" i="1"/>
  <c r="BB234" i="1"/>
  <c r="BA234" i="1"/>
  <c r="AZ234" i="1"/>
  <c r="AY234" i="1"/>
  <c r="AX234" i="1"/>
  <c r="AW234" i="1"/>
  <c r="AS234" i="1"/>
  <c r="AR234" i="1"/>
  <c r="AQ234" i="1"/>
  <c r="AP234" i="1"/>
  <c r="AO234" i="1"/>
  <c r="AJ234" i="1"/>
  <c r="AI234" i="1"/>
  <c r="AH234" i="1"/>
  <c r="AG234" i="1"/>
  <c r="AD234" i="1"/>
  <c r="AC234" i="1"/>
  <c r="Z234" i="1"/>
  <c r="Y234" i="1"/>
  <c r="X234" i="1"/>
  <c r="W234" i="1"/>
  <c r="V234" i="1"/>
  <c r="U234" i="1"/>
  <c r="T234" i="1"/>
  <c r="S234" i="1"/>
  <c r="R234" i="1"/>
  <c r="Q234" i="1"/>
  <c r="P234" i="1"/>
  <c r="O234" i="1"/>
  <c r="N234" i="1"/>
  <c r="M234" i="1"/>
  <c r="L234" i="1"/>
  <c r="K234" i="1"/>
  <c r="J234" i="1"/>
  <c r="F234" i="1"/>
  <c r="E234" i="1"/>
  <c r="D234" i="1"/>
  <c r="BW230" i="1"/>
  <c r="BV230" i="1"/>
  <c r="BU230" i="1"/>
  <c r="BT230" i="1"/>
  <c r="BQ230" i="1"/>
  <c r="BP230" i="1"/>
  <c r="BK230" i="1"/>
  <c r="BL230" i="1"/>
  <c r="BM230" i="1"/>
  <c r="BJ230" i="1"/>
  <c r="BI230" i="1"/>
  <c r="BH230" i="1"/>
  <c r="BG230" i="1"/>
  <c r="BF230" i="1"/>
  <c r="BE230" i="1"/>
  <c r="BD230" i="1"/>
  <c r="BC230" i="1"/>
  <c r="BB230" i="1"/>
  <c r="BA230" i="1"/>
  <c r="AZ230" i="1"/>
  <c r="AY230" i="1"/>
  <c r="AX230" i="1"/>
  <c r="AW230" i="1"/>
  <c r="AS230" i="1"/>
  <c r="AR230" i="1"/>
  <c r="AQ230" i="1"/>
  <c r="AP230" i="1"/>
  <c r="AO230" i="1"/>
  <c r="AJ230" i="1"/>
  <c r="AI230" i="1"/>
  <c r="AH230" i="1"/>
  <c r="AG230" i="1"/>
  <c r="AD230" i="1"/>
  <c r="AC230" i="1"/>
  <c r="Z230" i="1"/>
  <c r="Y230" i="1"/>
  <c r="X230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F230" i="1"/>
  <c r="E230" i="1"/>
  <c r="D230" i="1"/>
  <c r="BW226" i="1"/>
  <c r="BV226" i="1"/>
  <c r="BU226" i="1"/>
  <c r="BT226" i="1"/>
  <c r="BQ226" i="1"/>
  <c r="BP226" i="1"/>
  <c r="BH226" i="1"/>
  <c r="BI226" i="1"/>
  <c r="BJ226" i="1"/>
  <c r="BK226" i="1"/>
  <c r="BL226" i="1"/>
  <c r="BM226" i="1"/>
  <c r="BG226" i="1"/>
  <c r="BF226" i="1"/>
  <c r="BE226" i="1"/>
  <c r="BD226" i="1"/>
  <c r="BC226" i="1"/>
  <c r="BB226" i="1"/>
  <c r="BA226" i="1"/>
  <c r="AZ226" i="1"/>
  <c r="AY226" i="1"/>
  <c r="AX226" i="1"/>
  <c r="AW226" i="1"/>
  <c r="AS226" i="1"/>
  <c r="AR226" i="1"/>
  <c r="AQ226" i="1"/>
  <c r="AP226" i="1"/>
  <c r="AO226" i="1"/>
  <c r="AJ226" i="1"/>
  <c r="AI226" i="1"/>
  <c r="AH226" i="1"/>
  <c r="AG226" i="1"/>
  <c r="AD226" i="1"/>
  <c r="AC226" i="1"/>
  <c r="Z226" i="1"/>
  <c r="Y226" i="1"/>
  <c r="X226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F226" i="1"/>
  <c r="E226" i="1"/>
  <c r="D226" i="1"/>
  <c r="BW222" i="1"/>
  <c r="BV222" i="1"/>
  <c r="BU222" i="1"/>
  <c r="BT222" i="1"/>
  <c r="BQ222" i="1"/>
  <c r="BP222" i="1"/>
  <c r="BH222" i="1"/>
  <c r="BI222" i="1"/>
  <c r="BJ222" i="1"/>
  <c r="BK222" i="1"/>
  <c r="BL222" i="1"/>
  <c r="BM222" i="1"/>
  <c r="BG222" i="1"/>
  <c r="BF222" i="1"/>
  <c r="BE222" i="1"/>
  <c r="BD222" i="1"/>
  <c r="BC222" i="1"/>
  <c r="BB222" i="1"/>
  <c r="BA222" i="1"/>
  <c r="AZ222" i="1"/>
  <c r="AY222" i="1"/>
  <c r="AX222" i="1"/>
  <c r="AW222" i="1"/>
  <c r="AS222" i="1"/>
  <c r="AR222" i="1"/>
  <c r="AQ222" i="1"/>
  <c r="AP222" i="1"/>
  <c r="AO222" i="1"/>
  <c r="AJ222" i="1"/>
  <c r="AI222" i="1"/>
  <c r="AH222" i="1"/>
  <c r="AG222" i="1"/>
  <c r="AD222" i="1"/>
  <c r="AC222" i="1"/>
  <c r="X222" i="1"/>
  <c r="Y222" i="1"/>
  <c r="Z222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F222" i="1"/>
  <c r="E222" i="1"/>
  <c r="D222" i="1"/>
  <c r="BW218" i="1"/>
  <c r="BW219" i="1" s="1"/>
  <c r="BV218" i="1"/>
  <c r="BV219" i="1" s="1"/>
  <c r="BU218" i="1"/>
  <c r="BU219" i="1" s="1"/>
  <c r="BT218" i="1"/>
  <c r="BT219" i="1" s="1"/>
  <c r="BQ218" i="1"/>
  <c r="BQ219" i="1" s="1"/>
  <c r="BP218" i="1"/>
  <c r="BP219" i="1" s="1"/>
  <c r="BH218" i="1"/>
  <c r="BI218" i="1"/>
  <c r="BJ218" i="1"/>
  <c r="BJ219" i="1" s="1"/>
  <c r="BK218" i="1"/>
  <c r="BK219" i="1" s="1"/>
  <c r="BL218" i="1"/>
  <c r="BL219" i="1" s="1"/>
  <c r="BM218" i="1"/>
  <c r="BM219" i="1" s="1"/>
  <c r="BG218" i="1"/>
  <c r="BF218" i="1"/>
  <c r="BE218" i="1"/>
  <c r="BD218" i="1"/>
  <c r="BC218" i="1"/>
  <c r="BB218" i="1"/>
  <c r="BA218" i="1"/>
  <c r="AZ218" i="1"/>
  <c r="AY218" i="1"/>
  <c r="AX218" i="1"/>
  <c r="AW218" i="1"/>
  <c r="AS218" i="1"/>
  <c r="AR218" i="1"/>
  <c r="AQ218" i="1"/>
  <c r="AP218" i="1"/>
  <c r="AO218" i="1"/>
  <c r="AH218" i="1"/>
  <c r="AH219" i="1" s="1"/>
  <c r="AI218" i="1"/>
  <c r="AI219" i="1" s="1"/>
  <c r="AJ218" i="1"/>
  <c r="AJ219" i="1" s="1"/>
  <c r="AG218" i="1"/>
  <c r="AD218" i="1"/>
  <c r="AC218" i="1"/>
  <c r="Z218" i="1"/>
  <c r="Y218" i="1"/>
  <c r="X218" i="1"/>
  <c r="X219" i="1" s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F218" i="1"/>
  <c r="E218" i="1"/>
  <c r="D218" i="1"/>
  <c r="BI217" i="1"/>
  <c r="BF217" i="1"/>
  <c r="BE217" i="1"/>
  <c r="BD217" i="1"/>
  <c r="BC217" i="1"/>
  <c r="BB217" i="1"/>
  <c r="BA217" i="1"/>
  <c r="AZ217" i="1"/>
  <c r="AY217" i="1"/>
  <c r="AX217" i="1"/>
  <c r="AW217" i="1"/>
  <c r="AS217" i="1"/>
  <c r="AR217" i="1"/>
  <c r="AQ217" i="1"/>
  <c r="AP217" i="1"/>
  <c r="AO217" i="1"/>
  <c r="AG217" i="1"/>
  <c r="AE217" i="1"/>
  <c r="AE219" i="1" s="1"/>
  <c r="AD217" i="1"/>
  <c r="AC217" i="1"/>
  <c r="AB217" i="1"/>
  <c r="AB219" i="1" s="1"/>
  <c r="AA217" i="1"/>
  <c r="Z217" i="1"/>
  <c r="Y217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F217" i="1"/>
  <c r="E217" i="1"/>
  <c r="D217" i="1"/>
  <c r="BW210" i="1"/>
  <c r="BV210" i="1"/>
  <c r="BU210" i="1"/>
  <c r="BT210" i="1"/>
  <c r="BQ210" i="1"/>
  <c r="BP210" i="1"/>
  <c r="BH210" i="1"/>
  <c r="BI210" i="1"/>
  <c r="BJ210" i="1"/>
  <c r="BK210" i="1"/>
  <c r="BL210" i="1"/>
  <c r="BM210" i="1"/>
  <c r="BG210" i="1"/>
  <c r="BF210" i="1"/>
  <c r="BE210" i="1"/>
  <c r="BD210" i="1"/>
  <c r="BC210" i="1"/>
  <c r="BB210" i="1"/>
  <c r="BA210" i="1"/>
  <c r="AZ210" i="1"/>
  <c r="AY210" i="1"/>
  <c r="AX210" i="1"/>
  <c r="AW210" i="1"/>
  <c r="AS210" i="1"/>
  <c r="AR210" i="1"/>
  <c r="AQ210" i="1"/>
  <c r="AP210" i="1"/>
  <c r="AO210" i="1"/>
  <c r="AH210" i="1"/>
  <c r="AI210" i="1"/>
  <c r="AJ210" i="1"/>
  <c r="AG210" i="1"/>
  <c r="AD210" i="1"/>
  <c r="AC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F210" i="1"/>
  <c r="E210" i="1"/>
  <c r="D210" i="1"/>
  <c r="BW203" i="1"/>
  <c r="BV203" i="1"/>
  <c r="BU203" i="1"/>
  <c r="BT203" i="1"/>
  <c r="BQ203" i="1"/>
  <c r="BP203" i="1"/>
  <c r="BH203" i="1"/>
  <c r="BI203" i="1"/>
  <c r="BJ203" i="1"/>
  <c r="BK203" i="1"/>
  <c r="BL203" i="1"/>
  <c r="BM203" i="1"/>
  <c r="BG203" i="1"/>
  <c r="BF203" i="1"/>
  <c r="BE203" i="1"/>
  <c r="BD203" i="1"/>
  <c r="BC203" i="1"/>
  <c r="BB203" i="1"/>
  <c r="BA203" i="1"/>
  <c r="AZ203" i="1"/>
  <c r="AY203" i="1"/>
  <c r="AX203" i="1"/>
  <c r="AW203" i="1"/>
  <c r="AS203" i="1"/>
  <c r="AR203" i="1"/>
  <c r="AQ203" i="1"/>
  <c r="AP203" i="1"/>
  <c r="AO203" i="1"/>
  <c r="AJ203" i="1"/>
  <c r="AI203" i="1"/>
  <c r="AH203" i="1"/>
  <c r="AG203" i="1"/>
  <c r="AD203" i="1"/>
  <c r="AC203" i="1"/>
  <c r="Z203" i="1"/>
  <c r="X203" i="1"/>
  <c r="Y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F203" i="1"/>
  <c r="E203" i="1"/>
  <c r="D203" i="1"/>
  <c r="BW199" i="1"/>
  <c r="BV199" i="1"/>
  <c r="BU199" i="1"/>
  <c r="BT199" i="1"/>
  <c r="BQ199" i="1"/>
  <c r="BP199" i="1"/>
  <c r="BH199" i="1"/>
  <c r="BI199" i="1"/>
  <c r="BJ199" i="1"/>
  <c r="BK199" i="1"/>
  <c r="BL199" i="1"/>
  <c r="BM199" i="1"/>
  <c r="BG199" i="1"/>
  <c r="BF199" i="1"/>
  <c r="BE199" i="1"/>
  <c r="BD199" i="1"/>
  <c r="BC199" i="1"/>
  <c r="BB199" i="1"/>
  <c r="BA199" i="1"/>
  <c r="AZ199" i="1"/>
  <c r="AY199" i="1"/>
  <c r="AX199" i="1"/>
  <c r="AW199" i="1"/>
  <c r="AS199" i="1"/>
  <c r="AR199" i="1"/>
  <c r="AQ199" i="1"/>
  <c r="AP199" i="1"/>
  <c r="AO199" i="1"/>
  <c r="AJ199" i="1"/>
  <c r="AI199" i="1"/>
  <c r="AH199" i="1"/>
  <c r="AG199" i="1"/>
  <c r="AD199" i="1"/>
  <c r="AC199" i="1"/>
  <c r="X199" i="1"/>
  <c r="Y199" i="1"/>
  <c r="Z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F199" i="1"/>
  <c r="E199" i="1"/>
  <c r="D199" i="1"/>
  <c r="BW195" i="1"/>
  <c r="BV195" i="1"/>
  <c r="BU195" i="1"/>
  <c r="BT195" i="1"/>
  <c r="BQ195" i="1"/>
  <c r="BP195" i="1"/>
  <c r="BH195" i="1"/>
  <c r="BI195" i="1"/>
  <c r="BJ195" i="1"/>
  <c r="BK195" i="1"/>
  <c r="BL195" i="1"/>
  <c r="BM195" i="1"/>
  <c r="BG195" i="1"/>
  <c r="BF195" i="1"/>
  <c r="BE195" i="1"/>
  <c r="BD195" i="1"/>
  <c r="BC195" i="1"/>
  <c r="BB195" i="1"/>
  <c r="BA195" i="1"/>
  <c r="AZ195" i="1"/>
  <c r="AY195" i="1"/>
  <c r="AX195" i="1"/>
  <c r="AW195" i="1"/>
  <c r="AS195" i="1"/>
  <c r="AR195" i="1"/>
  <c r="AQ195" i="1"/>
  <c r="AP195" i="1"/>
  <c r="AO195" i="1"/>
  <c r="AH195" i="1"/>
  <c r="AI195" i="1"/>
  <c r="AJ195" i="1"/>
  <c r="AG195" i="1"/>
  <c r="AD195" i="1"/>
  <c r="AC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F195" i="1"/>
  <c r="E195" i="1"/>
  <c r="D195" i="1"/>
  <c r="BW187" i="1"/>
  <c r="BW188" i="1" s="1"/>
  <c r="BV187" i="1"/>
  <c r="BV188" i="1" s="1"/>
  <c r="BU187" i="1"/>
  <c r="BU188" i="1" s="1"/>
  <c r="BT187" i="1"/>
  <c r="BQ187" i="1"/>
  <c r="BP187" i="1"/>
  <c r="BM187" i="1"/>
  <c r="BL187" i="1"/>
  <c r="BK187" i="1"/>
  <c r="BK188" i="1" s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S187" i="1"/>
  <c r="AR187" i="1"/>
  <c r="AQ187" i="1"/>
  <c r="AP187" i="1"/>
  <c r="AO187" i="1"/>
  <c r="AJ187" i="1"/>
  <c r="AJ188" i="1" s="1"/>
  <c r="AI187" i="1"/>
  <c r="AI188" i="1" s="1"/>
  <c r="AH187" i="1"/>
  <c r="AH188" i="1" s="1"/>
  <c r="AG187" i="1"/>
  <c r="AG188" i="1" s="1"/>
  <c r="AD187" i="1"/>
  <c r="AD188" i="1" s="1"/>
  <c r="AC187" i="1"/>
  <c r="AC188" i="1" s="1"/>
  <c r="U187" i="1"/>
  <c r="V187" i="1"/>
  <c r="W187" i="1"/>
  <c r="W188" i="1" s="1"/>
  <c r="X187" i="1"/>
  <c r="X188" i="1" s="1"/>
  <c r="Y187" i="1"/>
  <c r="Y188" i="1" s="1"/>
  <c r="Z187" i="1"/>
  <c r="T187" i="1"/>
  <c r="S187" i="1"/>
  <c r="R187" i="1"/>
  <c r="Q187" i="1"/>
  <c r="P187" i="1"/>
  <c r="O187" i="1"/>
  <c r="N187" i="1"/>
  <c r="M187" i="1"/>
  <c r="L187" i="1"/>
  <c r="K187" i="1"/>
  <c r="J187" i="1"/>
  <c r="F187" i="1"/>
  <c r="E187" i="1"/>
  <c r="D187" i="1"/>
  <c r="BW183" i="1"/>
  <c r="BW184" i="1" s="1"/>
  <c r="BV183" i="1"/>
  <c r="BV184" i="1" s="1"/>
  <c r="BU183" i="1"/>
  <c r="BU184" i="1" s="1"/>
  <c r="BT183" i="1"/>
  <c r="BT184" i="1" s="1"/>
  <c r="BQ183" i="1"/>
  <c r="BQ184" i="1" s="1"/>
  <c r="BP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S183" i="1"/>
  <c r="AR183" i="1"/>
  <c r="AQ183" i="1"/>
  <c r="AP183" i="1"/>
  <c r="AO183" i="1"/>
  <c r="AJ183" i="1"/>
  <c r="AJ184" i="1" s="1"/>
  <c r="AI183" i="1"/>
  <c r="AI184" i="1" s="1"/>
  <c r="AH183" i="1"/>
  <c r="AH184" i="1" s="1"/>
  <c r="AG183" i="1"/>
  <c r="AD183" i="1"/>
  <c r="AC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F183" i="1"/>
  <c r="E183" i="1"/>
  <c r="D183" i="1"/>
  <c r="BU179" i="1"/>
  <c r="BU180" i="1" s="1"/>
  <c r="BV179" i="1"/>
  <c r="BV180" i="1" s="1"/>
  <c r="BW179" i="1"/>
  <c r="BW180" i="1" s="1"/>
  <c r="BT179" i="1"/>
  <c r="BQ179" i="1"/>
  <c r="BP179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S179" i="1"/>
  <c r="AR179" i="1"/>
  <c r="AQ179" i="1"/>
  <c r="AP179" i="1"/>
  <c r="AO179" i="1"/>
  <c r="AJ179" i="1"/>
  <c r="AJ180" i="1" s="1"/>
  <c r="AI179" i="1"/>
  <c r="AI180" i="1" s="1"/>
  <c r="AH179" i="1"/>
  <c r="AH180" i="1" s="1"/>
  <c r="AG179" i="1"/>
  <c r="AG180" i="1" s="1"/>
  <c r="AD179" i="1"/>
  <c r="AD180" i="1" s="1"/>
  <c r="AC179" i="1"/>
  <c r="AC180" i="1" s="1"/>
  <c r="U179" i="1"/>
  <c r="V179" i="1"/>
  <c r="W179" i="1"/>
  <c r="W180" i="1" s="1"/>
  <c r="X179" i="1"/>
  <c r="X180" i="1" s="1"/>
  <c r="Y179" i="1"/>
  <c r="Y180" i="1" s="1"/>
  <c r="Z179" i="1"/>
  <c r="T179" i="1"/>
  <c r="S179" i="1"/>
  <c r="R179" i="1"/>
  <c r="Q179" i="1"/>
  <c r="P179" i="1"/>
  <c r="O179" i="1"/>
  <c r="N179" i="1"/>
  <c r="M179" i="1"/>
  <c r="L179" i="1"/>
  <c r="K179" i="1"/>
  <c r="J179" i="1"/>
  <c r="F179" i="1"/>
  <c r="E179" i="1"/>
  <c r="D179" i="1"/>
  <c r="BW175" i="1"/>
  <c r="BV175" i="1"/>
  <c r="BU175" i="1"/>
  <c r="BT175" i="1"/>
  <c r="BQ175" i="1"/>
  <c r="BP175" i="1"/>
  <c r="BH175" i="1"/>
  <c r="BI175" i="1"/>
  <c r="BJ175" i="1"/>
  <c r="BK175" i="1"/>
  <c r="BL175" i="1"/>
  <c r="BM175" i="1"/>
  <c r="BG175" i="1"/>
  <c r="BF175" i="1"/>
  <c r="BE175" i="1"/>
  <c r="BD175" i="1"/>
  <c r="BC175" i="1"/>
  <c r="BB175" i="1"/>
  <c r="BA175" i="1"/>
  <c r="AZ175" i="1"/>
  <c r="AY175" i="1"/>
  <c r="AX175" i="1"/>
  <c r="AW175" i="1"/>
  <c r="AS175" i="1"/>
  <c r="AR175" i="1"/>
  <c r="AQ175" i="1"/>
  <c r="AP175" i="1"/>
  <c r="AO175" i="1"/>
  <c r="AJ175" i="1"/>
  <c r="AI175" i="1"/>
  <c r="AH175" i="1"/>
  <c r="AG175" i="1"/>
  <c r="AD175" i="1"/>
  <c r="AC175" i="1"/>
  <c r="Z175" i="1"/>
  <c r="Y175" i="1"/>
  <c r="X175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F175" i="1"/>
  <c r="E175" i="1"/>
  <c r="D175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S174" i="1"/>
  <c r="AR174" i="1"/>
  <c r="AQ174" i="1"/>
  <c r="AP174" i="1"/>
  <c r="AO174" i="1"/>
  <c r="AA174" i="1"/>
  <c r="Z174" i="1"/>
  <c r="Y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F174" i="1"/>
  <c r="E174" i="1"/>
  <c r="D174" i="1"/>
  <c r="BU171" i="1"/>
  <c r="BV171" i="1"/>
  <c r="BW171" i="1"/>
  <c r="BT171" i="1"/>
  <c r="BQ171" i="1"/>
  <c r="BP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S171" i="1"/>
  <c r="AR171" i="1"/>
  <c r="AQ171" i="1"/>
  <c r="AP171" i="1"/>
  <c r="AO171" i="1"/>
  <c r="AJ171" i="1"/>
  <c r="AI171" i="1"/>
  <c r="AH171" i="1"/>
  <c r="AG171" i="1"/>
  <c r="AD171" i="1"/>
  <c r="AC171" i="1"/>
  <c r="U171" i="1"/>
  <c r="V171" i="1"/>
  <c r="W171" i="1"/>
  <c r="X171" i="1"/>
  <c r="Y171" i="1"/>
  <c r="Z171" i="1"/>
  <c r="T171" i="1"/>
  <c r="S171" i="1"/>
  <c r="R171" i="1"/>
  <c r="Q171" i="1"/>
  <c r="P171" i="1"/>
  <c r="O171" i="1"/>
  <c r="N171" i="1"/>
  <c r="M171" i="1"/>
  <c r="L171" i="1"/>
  <c r="K171" i="1"/>
  <c r="J171" i="1"/>
  <c r="F171" i="1"/>
  <c r="E171" i="1"/>
  <c r="D171" i="1"/>
  <c r="BU167" i="1"/>
  <c r="BV167" i="1"/>
  <c r="BW167" i="1"/>
  <c r="BT167" i="1"/>
  <c r="BQ167" i="1"/>
  <c r="BP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S167" i="1"/>
  <c r="AR167" i="1"/>
  <c r="AQ167" i="1"/>
  <c r="AP167" i="1"/>
  <c r="AO167" i="1"/>
  <c r="AJ167" i="1"/>
  <c r="AI167" i="1"/>
  <c r="AH167" i="1"/>
  <c r="AG167" i="1"/>
  <c r="AD167" i="1"/>
  <c r="AC167" i="1"/>
  <c r="U167" i="1"/>
  <c r="V167" i="1"/>
  <c r="W167" i="1"/>
  <c r="X167" i="1"/>
  <c r="Y167" i="1"/>
  <c r="Z167" i="1"/>
  <c r="T167" i="1"/>
  <c r="S167" i="1"/>
  <c r="R167" i="1"/>
  <c r="Q167" i="1"/>
  <c r="P167" i="1"/>
  <c r="O167" i="1"/>
  <c r="N167" i="1"/>
  <c r="M167" i="1"/>
  <c r="L167" i="1"/>
  <c r="K167" i="1"/>
  <c r="J167" i="1"/>
  <c r="F167" i="1"/>
  <c r="E167" i="1"/>
  <c r="D167" i="1"/>
  <c r="BU163" i="1"/>
  <c r="BV163" i="1"/>
  <c r="BW163" i="1"/>
  <c r="BT163" i="1"/>
  <c r="BQ163" i="1"/>
  <c r="BP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S163" i="1"/>
  <c r="AR163" i="1"/>
  <c r="AQ163" i="1"/>
  <c r="AP163" i="1"/>
  <c r="AO163" i="1"/>
  <c r="AJ163" i="1"/>
  <c r="AI163" i="1"/>
  <c r="AH163" i="1"/>
  <c r="AG163" i="1"/>
  <c r="AD163" i="1"/>
  <c r="AC163" i="1"/>
  <c r="U163" i="1"/>
  <c r="V163" i="1"/>
  <c r="W163" i="1"/>
  <c r="X163" i="1"/>
  <c r="Y163" i="1"/>
  <c r="Z163" i="1"/>
  <c r="T163" i="1"/>
  <c r="S163" i="1"/>
  <c r="R163" i="1"/>
  <c r="Q163" i="1"/>
  <c r="P163" i="1"/>
  <c r="O163" i="1"/>
  <c r="N163" i="1"/>
  <c r="M163" i="1"/>
  <c r="L163" i="1"/>
  <c r="K163" i="1"/>
  <c r="J163" i="1"/>
  <c r="F163" i="1"/>
  <c r="E163" i="1"/>
  <c r="D163" i="1"/>
  <c r="BT162" i="1"/>
  <c r="BR162" i="1"/>
  <c r="BQ162" i="1"/>
  <c r="BP162" i="1"/>
  <c r="BO162" i="1"/>
  <c r="BN162" i="1"/>
  <c r="BM162" i="1"/>
  <c r="BL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S162" i="1"/>
  <c r="AR162" i="1"/>
  <c r="AQ162" i="1"/>
  <c r="AP162" i="1"/>
  <c r="AO162" i="1"/>
  <c r="S162" i="1"/>
  <c r="R162" i="1"/>
  <c r="Q162" i="1"/>
  <c r="P162" i="1"/>
  <c r="O162" i="1"/>
  <c r="N162" i="1"/>
  <c r="M162" i="1"/>
  <c r="L162" i="1"/>
  <c r="K162" i="1"/>
  <c r="J162" i="1"/>
  <c r="F162" i="1"/>
  <c r="E162" i="1"/>
  <c r="D162" i="1"/>
  <c r="BW159" i="1"/>
  <c r="BW160" i="1" s="1"/>
  <c r="BV159" i="1"/>
  <c r="BV160" i="1" s="1"/>
  <c r="BU159" i="1"/>
  <c r="BU160" i="1" s="1"/>
  <c r="BT159" i="1"/>
  <c r="BQ159" i="1"/>
  <c r="BP159" i="1"/>
  <c r="BM159" i="1"/>
  <c r="BL159" i="1"/>
  <c r="BK159" i="1"/>
  <c r="BK160" i="1" s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S159" i="1"/>
  <c r="AR159" i="1"/>
  <c r="AQ159" i="1"/>
  <c r="AP159" i="1"/>
  <c r="AO159" i="1"/>
  <c r="AJ159" i="1"/>
  <c r="AJ160" i="1" s="1"/>
  <c r="AI159" i="1"/>
  <c r="AI160" i="1" s="1"/>
  <c r="AH159" i="1"/>
  <c r="AH160" i="1" s="1"/>
  <c r="AG159" i="1"/>
  <c r="AG160" i="1" s="1"/>
  <c r="AD159" i="1"/>
  <c r="AD160" i="1" s="1"/>
  <c r="AC159" i="1"/>
  <c r="AC160" i="1" s="1"/>
  <c r="U159" i="1"/>
  <c r="V159" i="1"/>
  <c r="W159" i="1"/>
  <c r="X159" i="1"/>
  <c r="X160" i="1" s="1"/>
  <c r="Y159" i="1"/>
  <c r="Z159" i="1"/>
  <c r="T159" i="1"/>
  <c r="S159" i="1"/>
  <c r="R159" i="1"/>
  <c r="Q159" i="1"/>
  <c r="P159" i="1"/>
  <c r="O159" i="1"/>
  <c r="N159" i="1"/>
  <c r="M159" i="1"/>
  <c r="L159" i="1"/>
  <c r="K159" i="1"/>
  <c r="J159" i="1"/>
  <c r="F159" i="1"/>
  <c r="E159" i="1"/>
  <c r="D159" i="1"/>
  <c r="BW151" i="1"/>
  <c r="BW152" i="1" s="1"/>
  <c r="BV151" i="1"/>
  <c r="BV152" i="1" s="1"/>
  <c r="BU151" i="1"/>
  <c r="BU152" i="1" s="1"/>
  <c r="BT151" i="1"/>
  <c r="BT152" i="1" s="1"/>
  <c r="BQ151" i="1"/>
  <c r="BP151" i="1"/>
  <c r="BL151" i="1"/>
  <c r="BM151" i="1"/>
  <c r="BK151" i="1"/>
  <c r="BK152" i="1" s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S151" i="1"/>
  <c r="AR151" i="1"/>
  <c r="AQ151" i="1"/>
  <c r="AP151" i="1"/>
  <c r="AO151" i="1"/>
  <c r="AJ151" i="1"/>
  <c r="AJ152" i="1" s="1"/>
  <c r="AI151" i="1"/>
  <c r="AI152" i="1" s="1"/>
  <c r="AH151" i="1"/>
  <c r="AH152" i="1" s="1"/>
  <c r="AG151" i="1"/>
  <c r="AG152" i="1" s="1"/>
  <c r="AD151" i="1"/>
  <c r="AD152" i="1" s="1"/>
  <c r="AC151" i="1"/>
  <c r="AC152" i="1" s="1"/>
  <c r="U151" i="1"/>
  <c r="V151" i="1"/>
  <c r="W151" i="1"/>
  <c r="X151" i="1"/>
  <c r="X152" i="1" s="1"/>
  <c r="Y151" i="1"/>
  <c r="Z151" i="1"/>
  <c r="T151" i="1"/>
  <c r="S151" i="1"/>
  <c r="R151" i="1"/>
  <c r="Q151" i="1"/>
  <c r="P151" i="1"/>
  <c r="O151" i="1"/>
  <c r="N151" i="1"/>
  <c r="M151" i="1"/>
  <c r="L151" i="1"/>
  <c r="K151" i="1"/>
  <c r="J151" i="1"/>
  <c r="F151" i="1"/>
  <c r="E151" i="1"/>
  <c r="D151" i="1"/>
  <c r="BN150" i="1"/>
  <c r="BM150" i="1"/>
  <c r="BL150" i="1"/>
  <c r="BJ150" i="1"/>
  <c r="BJ152" i="1" s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S150" i="1"/>
  <c r="AR150" i="1"/>
  <c r="AQ150" i="1"/>
  <c r="AP150" i="1"/>
  <c r="AO150" i="1"/>
  <c r="W150" i="1"/>
  <c r="W152" i="1" s="1"/>
  <c r="V150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F150" i="1"/>
  <c r="E150" i="1"/>
  <c r="D150" i="1"/>
  <c r="BW143" i="1"/>
  <c r="BV143" i="1"/>
  <c r="BU143" i="1"/>
  <c r="BT143" i="1"/>
  <c r="BQ143" i="1"/>
  <c r="BP143" i="1"/>
  <c r="BL143" i="1"/>
  <c r="BM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S143" i="1"/>
  <c r="AR143" i="1"/>
  <c r="AQ143" i="1"/>
  <c r="AP143" i="1"/>
  <c r="AO143" i="1"/>
  <c r="AH143" i="1"/>
  <c r="AI143" i="1"/>
  <c r="AJ143" i="1"/>
  <c r="AG143" i="1"/>
  <c r="AD143" i="1"/>
  <c r="AC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F143" i="1"/>
  <c r="E143" i="1"/>
  <c r="D143" i="1"/>
  <c r="BU139" i="1"/>
  <c r="BV139" i="1"/>
  <c r="BW139" i="1"/>
  <c r="BT139" i="1"/>
  <c r="BQ139" i="1"/>
  <c r="BP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X139" i="1"/>
  <c r="AY139" i="1"/>
  <c r="AW139" i="1"/>
  <c r="AS139" i="1"/>
  <c r="AR139" i="1"/>
  <c r="AQ139" i="1"/>
  <c r="AP139" i="1"/>
  <c r="AO139" i="1"/>
  <c r="AH139" i="1"/>
  <c r="AI139" i="1"/>
  <c r="AJ139" i="1"/>
  <c r="AG139" i="1"/>
  <c r="AD139" i="1"/>
  <c r="AC139" i="1"/>
  <c r="U139" i="1"/>
  <c r="V139" i="1"/>
  <c r="W139" i="1"/>
  <c r="X139" i="1"/>
  <c r="Y139" i="1"/>
  <c r="Z139" i="1"/>
  <c r="T139" i="1"/>
  <c r="S139" i="1"/>
  <c r="R139" i="1"/>
  <c r="Q139" i="1"/>
  <c r="P139" i="1"/>
  <c r="O139" i="1"/>
  <c r="N139" i="1"/>
  <c r="M139" i="1"/>
  <c r="L139" i="1"/>
  <c r="K139" i="1"/>
  <c r="J139" i="1"/>
  <c r="F139" i="1"/>
  <c r="E139" i="1"/>
  <c r="D139" i="1"/>
  <c r="BU138" i="1"/>
  <c r="BT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S138" i="1"/>
  <c r="AR138" i="1"/>
  <c r="AQ138" i="1"/>
  <c r="AP138" i="1"/>
  <c r="AO138" i="1"/>
  <c r="V138" i="1"/>
  <c r="W138" i="1"/>
  <c r="U138" i="1"/>
  <c r="S138" i="1"/>
  <c r="R138" i="1"/>
  <c r="Q138" i="1"/>
  <c r="P138" i="1"/>
  <c r="O138" i="1"/>
  <c r="N138" i="1"/>
  <c r="M138" i="1"/>
  <c r="L138" i="1"/>
  <c r="K138" i="1"/>
  <c r="J138" i="1"/>
  <c r="F138" i="1"/>
  <c r="E138" i="1"/>
  <c r="D138" i="1"/>
  <c r="BP256" i="1" l="1"/>
  <c r="BT256" i="1"/>
  <c r="W219" i="1"/>
  <c r="G246" i="1"/>
  <c r="H246" i="1" s="1"/>
  <c r="I246" i="1" s="1"/>
  <c r="BU256" i="1"/>
  <c r="BJ256" i="1"/>
  <c r="BQ256" i="1"/>
  <c r="AH164" i="1"/>
  <c r="AG176" i="1"/>
  <c r="X204" i="1"/>
  <c r="X227" i="1"/>
  <c r="BQ227" i="1"/>
  <c r="AJ239" i="1"/>
  <c r="AJ243" i="1"/>
  <c r="BU140" i="1"/>
  <c r="AI164" i="1"/>
  <c r="BJ176" i="1"/>
  <c r="BQ200" i="1"/>
  <c r="BM227" i="1"/>
  <c r="AC231" i="1"/>
  <c r="BV231" i="1"/>
  <c r="AI239" i="1"/>
  <c r="AJ164" i="1"/>
  <c r="AD172" i="1"/>
  <c r="BU172" i="1"/>
  <c r="BV168" i="1"/>
  <c r="Z172" i="1"/>
  <c r="AG172" i="1"/>
  <c r="G174" i="1"/>
  <c r="H174" i="1" s="1"/>
  <c r="I174" i="1" s="1"/>
  <c r="W176" i="1"/>
  <c r="X176" i="1"/>
  <c r="AJ176" i="1"/>
  <c r="BQ176" i="1"/>
  <c r="AH196" i="1"/>
  <c r="BQ196" i="1"/>
  <c r="X200" i="1"/>
  <c r="BU200" i="1"/>
  <c r="BW204" i="1"/>
  <c r="AJ211" i="1"/>
  <c r="BT223" i="1"/>
  <c r="BK227" i="1"/>
  <c r="BV227" i="1"/>
  <c r="AG231" i="1"/>
  <c r="AI235" i="1"/>
  <c r="BP235" i="1"/>
  <c r="X239" i="1"/>
  <c r="BT239" i="1"/>
  <c r="AC243" i="1"/>
  <c r="BV243" i="1"/>
  <c r="AG247" i="1"/>
  <c r="G254" i="1"/>
  <c r="H254" i="1" s="1"/>
  <c r="I254" i="1" s="1"/>
  <c r="AU254" i="1"/>
  <c r="AV254" i="1" s="1"/>
  <c r="AL255" i="1"/>
  <c r="AU255" i="1"/>
  <c r="AV255" i="1" s="1"/>
  <c r="AG140" i="1"/>
  <c r="Y164" i="1"/>
  <c r="AI200" i="1"/>
  <c r="BV211" i="1"/>
  <c r="BQ243" i="1"/>
  <c r="AJ140" i="1"/>
  <c r="AC172" i="1"/>
  <c r="BV172" i="1"/>
  <c r="BJ211" i="1"/>
  <c r="BP223" i="1"/>
  <c r="BT227" i="1"/>
  <c r="BP239" i="1"/>
  <c r="BT144" i="1"/>
  <c r="BK140" i="1"/>
  <c r="Z140" i="1"/>
  <c r="AI144" i="1"/>
  <c r="BJ164" i="1"/>
  <c r="BW172" i="1"/>
  <c r="BT204" i="1"/>
  <c r="BK211" i="1"/>
  <c r="AJ227" i="1"/>
  <c r="BU231" i="1"/>
  <c r="Y140" i="1"/>
  <c r="AH144" i="1"/>
  <c r="X164" i="1"/>
  <c r="AJ196" i="1"/>
  <c r="AJ200" i="1"/>
  <c r="BU204" i="1"/>
  <c r="BW211" i="1"/>
  <c r="AC247" i="1"/>
  <c r="BV247" i="1"/>
  <c r="X140" i="1"/>
  <c r="BK172" i="1"/>
  <c r="BP176" i="1"/>
  <c r="BV204" i="1"/>
  <c r="AJ223" i="1"/>
  <c r="BL227" i="1"/>
  <c r="BW231" i="1"/>
  <c r="AH239" i="1"/>
  <c r="W243" i="1"/>
  <c r="BU243" i="1"/>
  <c r="BK247" i="1"/>
  <c r="AH140" i="1"/>
  <c r="BU144" i="1"/>
  <c r="AC168" i="1"/>
  <c r="BW164" i="1"/>
  <c r="AD168" i="1"/>
  <c r="BU168" i="1"/>
  <c r="Y172" i="1"/>
  <c r="BT176" i="1"/>
  <c r="BM196" i="1"/>
  <c r="BV200" i="1"/>
  <c r="AG204" i="1"/>
  <c r="X223" i="1"/>
  <c r="BU223" i="1"/>
  <c r="BJ227" i="1"/>
  <c r="AH231" i="1"/>
  <c r="X235" i="1"/>
  <c r="BQ235" i="1"/>
  <c r="AD243" i="1"/>
  <c r="AH247" i="1"/>
  <c r="BW144" i="1"/>
  <c r="AG168" i="1"/>
  <c r="AI172" i="1"/>
  <c r="BU176" i="1"/>
  <c r="BU196" i="1"/>
  <c r="BW200" i="1"/>
  <c r="AH211" i="1"/>
  <c r="BK223" i="1"/>
  <c r="BP231" i="1"/>
  <c r="AU234" i="1"/>
  <c r="AV234" i="1" s="1"/>
  <c r="BL235" i="1"/>
  <c r="BT235" i="1"/>
  <c r="BK239" i="1"/>
  <c r="BV239" i="1"/>
  <c r="AG243" i="1"/>
  <c r="BK243" i="1"/>
  <c r="W247" i="1"/>
  <c r="AI247" i="1"/>
  <c r="BT251" i="1"/>
  <c r="BV256" i="1"/>
  <c r="AC140" i="1"/>
  <c r="AG144" i="1"/>
  <c r="AD164" i="1"/>
  <c r="BK164" i="1"/>
  <c r="BU164" i="1"/>
  <c r="AH168" i="1"/>
  <c r="W172" i="1"/>
  <c r="AJ172" i="1"/>
  <c r="BK176" i="1"/>
  <c r="BV176" i="1"/>
  <c r="BK196" i="1"/>
  <c r="BV196" i="1"/>
  <c r="AG200" i="1"/>
  <c r="AI204" i="1"/>
  <c r="BP204" i="1"/>
  <c r="BM211" i="1"/>
  <c r="BT211" i="1"/>
  <c r="BJ223" i="1"/>
  <c r="BW223" i="1"/>
  <c r="AH227" i="1"/>
  <c r="X231" i="1"/>
  <c r="AJ231" i="1"/>
  <c r="BK235" i="1"/>
  <c r="BU235" i="1"/>
  <c r="BJ239" i="1"/>
  <c r="BW239" i="1"/>
  <c r="AH243" i="1"/>
  <c r="BJ243" i="1"/>
  <c r="X247" i="1"/>
  <c r="AJ247" i="1"/>
  <c r="AJ168" i="1"/>
  <c r="BP200" i="1"/>
  <c r="AH223" i="1"/>
  <c r="BW235" i="1"/>
  <c r="BU247" i="1"/>
  <c r="AH176" i="1"/>
  <c r="AI223" i="1"/>
  <c r="X243" i="1"/>
  <c r="BT243" i="1"/>
  <c r="AI140" i="1"/>
  <c r="W164" i="1"/>
  <c r="BW168" i="1"/>
  <c r="AI176" i="1"/>
  <c r="BP196" i="1"/>
  <c r="BT200" i="1"/>
  <c r="BK204" i="1"/>
  <c r="BQ223" i="1"/>
  <c r="BU227" i="1"/>
  <c r="AH235" i="1"/>
  <c r="BQ239" i="1"/>
  <c r="BW247" i="1"/>
  <c r="W140" i="1"/>
  <c r="BO140" i="1"/>
  <c r="BV144" i="1"/>
  <c r="BO164" i="1"/>
  <c r="BK168" i="1"/>
  <c r="AH172" i="1"/>
  <c r="BT196" i="1"/>
  <c r="BK200" i="1"/>
  <c r="W211" i="1"/>
  <c r="BP211" i="1"/>
  <c r="BL223" i="1"/>
  <c r="BW227" i="1"/>
  <c r="BK231" i="1"/>
  <c r="AJ235" i="1"/>
  <c r="BM235" i="1"/>
  <c r="BU239" i="1"/>
  <c r="BW243" i="1"/>
  <c r="BW140" i="1"/>
  <c r="AC164" i="1"/>
  <c r="X172" i="1"/>
  <c r="BL196" i="1"/>
  <c r="BJ200" i="1"/>
  <c r="AH204" i="1"/>
  <c r="X211" i="1"/>
  <c r="BQ211" i="1"/>
  <c r="AU218" i="1"/>
  <c r="AV218" i="1" s="1"/>
  <c r="BV223" i="1"/>
  <c r="AI231" i="1"/>
  <c r="AU250" i="1"/>
  <c r="AV250" i="1" s="1"/>
  <c r="BJ140" i="1"/>
  <c r="BR140" i="1"/>
  <c r="AD140" i="1"/>
  <c r="AJ144" i="1"/>
  <c r="BR164" i="1"/>
  <c r="Z164" i="1"/>
  <c r="AG164" i="1"/>
  <c r="AI168" i="1"/>
  <c r="BW176" i="1"/>
  <c r="BJ196" i="1"/>
  <c r="BW196" i="1"/>
  <c r="AH200" i="1"/>
  <c r="AJ204" i="1"/>
  <c r="BQ204" i="1"/>
  <c r="BL211" i="1"/>
  <c r="BU211" i="1"/>
  <c r="AG223" i="1"/>
  <c r="AI227" i="1"/>
  <c r="BP227" i="1"/>
  <c r="BT231" i="1"/>
  <c r="BJ235" i="1"/>
  <c r="BV235" i="1"/>
  <c r="AG239" i="1"/>
  <c r="AI243" i="1"/>
  <c r="BP243" i="1"/>
  <c r="BT247" i="1"/>
  <c r="G222" i="1"/>
  <c r="H222" i="1" s="1"/>
  <c r="I222" i="1" s="1"/>
  <c r="G139" i="1"/>
  <c r="H139" i="1" s="1"/>
  <c r="I139" i="1" s="1"/>
  <c r="G175" i="1"/>
  <c r="H175" i="1" s="1"/>
  <c r="I175" i="1" s="1"/>
  <c r="G217" i="1"/>
  <c r="H217" i="1" s="1"/>
  <c r="I217" i="1" s="1"/>
  <c r="AL254" i="1"/>
  <c r="BY230" i="1"/>
  <c r="BZ230" i="1" s="1"/>
  <c r="G230" i="1"/>
  <c r="H230" i="1" s="1"/>
  <c r="I230" i="1" s="1"/>
  <c r="BY199" i="1"/>
  <c r="BZ199" i="1" s="1"/>
  <c r="AL203" i="1"/>
  <c r="G226" i="1"/>
  <c r="H226" i="1" s="1"/>
  <c r="I226" i="1" s="1"/>
  <c r="G255" i="1"/>
  <c r="H255" i="1" s="1"/>
  <c r="I255" i="1" s="1"/>
  <c r="G234" i="1"/>
  <c r="H234" i="1" s="1"/>
  <c r="I234" i="1" s="1"/>
  <c r="AL230" i="1"/>
  <c r="AU222" i="1"/>
  <c r="AV222" i="1" s="1"/>
  <c r="BY226" i="1"/>
  <c r="BZ226" i="1" s="1"/>
  <c r="G179" i="1"/>
  <c r="H179" i="1" s="1"/>
  <c r="I179" i="1" s="1"/>
  <c r="AU183" i="1"/>
  <c r="AV183" i="1" s="1"/>
  <c r="G199" i="1"/>
  <c r="H199" i="1" s="1"/>
  <c r="I199" i="1" s="1"/>
  <c r="AU203" i="1"/>
  <c r="AV203" i="1" s="1"/>
  <c r="BY254" i="1"/>
  <c r="BZ254" i="1" s="1"/>
  <c r="BY255" i="1"/>
  <c r="BZ255" i="1" s="1"/>
  <c r="G203" i="1"/>
  <c r="H203" i="1" s="1"/>
  <c r="I203" i="1" s="1"/>
  <c r="BY217" i="1"/>
  <c r="BZ217" i="1" s="1"/>
  <c r="AL250" i="1"/>
  <c r="G150" i="1"/>
  <c r="H150" i="1" s="1"/>
  <c r="I150" i="1" s="1"/>
  <c r="AL183" i="1"/>
  <c r="AU187" i="1"/>
  <c r="AV187" i="1" s="1"/>
  <c r="BY203" i="1"/>
  <c r="BZ203" i="1" s="1"/>
  <c r="AL217" i="1"/>
  <c r="AL222" i="1"/>
  <c r="BY234" i="1"/>
  <c r="BZ234" i="1" s="1"/>
  <c r="BY242" i="1"/>
  <c r="BZ242" i="1" s="1"/>
  <c r="G183" i="1"/>
  <c r="H183" i="1" s="1"/>
  <c r="I183" i="1" s="1"/>
  <c r="AU217" i="1"/>
  <c r="AV217" i="1" s="1"/>
  <c r="BY222" i="1"/>
  <c r="BZ222" i="1" s="1"/>
  <c r="AL242" i="1"/>
  <c r="AU242" i="1"/>
  <c r="AV242" i="1" s="1"/>
  <c r="BY250" i="1"/>
  <c r="BZ250" i="1" s="1"/>
  <c r="AL171" i="1"/>
  <c r="AU163" i="1"/>
  <c r="AV163" i="1" s="1"/>
  <c r="AU199" i="1"/>
  <c r="AV199" i="1" s="1"/>
  <c r="AU210" i="1"/>
  <c r="AV210" i="1" s="1"/>
  <c r="BY218" i="1"/>
  <c r="BZ218" i="1" s="1"/>
  <c r="AU226" i="1"/>
  <c r="AV226" i="1" s="1"/>
  <c r="AU230" i="1"/>
  <c r="AV230" i="1" s="1"/>
  <c r="AU238" i="1"/>
  <c r="AV238" i="1" s="1"/>
  <c r="G242" i="1"/>
  <c r="H242" i="1" s="1"/>
  <c r="I242" i="1" s="1"/>
  <c r="AU167" i="1"/>
  <c r="AV167" i="1" s="1"/>
  <c r="BY210" i="1"/>
  <c r="BZ210" i="1" s="1"/>
  <c r="BY246" i="1"/>
  <c r="BZ246" i="1" s="1"/>
  <c r="G250" i="1"/>
  <c r="H250" i="1" s="1"/>
  <c r="I250" i="1" s="1"/>
  <c r="AU150" i="1"/>
  <c r="AV150" i="1" s="1"/>
  <c r="AU139" i="1"/>
  <c r="AV139" i="1" s="1"/>
  <c r="AU143" i="1"/>
  <c r="AV143" i="1" s="1"/>
  <c r="AL162" i="1"/>
  <c r="BY195" i="1"/>
  <c r="BZ195" i="1" s="1"/>
  <c r="AL199" i="1"/>
  <c r="AL210" i="1"/>
  <c r="AL218" i="1"/>
  <c r="AL226" i="1"/>
  <c r="AL238" i="1"/>
  <c r="AU246" i="1"/>
  <c r="AV246" i="1" s="1"/>
  <c r="AL163" i="1"/>
  <c r="BY238" i="1"/>
  <c r="BZ238" i="1" s="1"/>
  <c r="AL139" i="1"/>
  <c r="G151" i="1"/>
  <c r="H151" i="1" s="1"/>
  <c r="I151" i="1" s="1"/>
  <c r="AU159" i="1"/>
  <c r="AV159" i="1" s="1"/>
  <c r="G171" i="1"/>
  <c r="H171" i="1" s="1"/>
  <c r="I171" i="1" s="1"/>
  <c r="G187" i="1"/>
  <c r="H187" i="1" s="1"/>
  <c r="I187" i="1" s="1"/>
  <c r="G210" i="1"/>
  <c r="H210" i="1" s="1"/>
  <c r="I210" i="1" s="1"/>
  <c r="G218" i="1"/>
  <c r="H218" i="1" s="1"/>
  <c r="I218" i="1" s="1"/>
  <c r="G238" i="1"/>
  <c r="H238" i="1" s="1"/>
  <c r="I238" i="1" s="1"/>
  <c r="AL246" i="1"/>
  <c r="BY150" i="1"/>
  <c r="BZ150" i="1" s="1"/>
  <c r="G163" i="1"/>
  <c r="H163" i="1" s="1"/>
  <c r="I163" i="1" s="1"/>
  <c r="BY138" i="1"/>
  <c r="BZ138" i="1" s="1"/>
  <c r="AU151" i="1"/>
  <c r="AV151" i="1" s="1"/>
  <c r="AU162" i="1"/>
  <c r="AV162" i="1" s="1"/>
  <c r="BY171" i="1"/>
  <c r="BZ171" i="1" s="1"/>
  <c r="BY175" i="1"/>
  <c r="BZ175" i="1" s="1"/>
  <c r="AU179" i="1"/>
  <c r="AV179" i="1" s="1"/>
  <c r="G138" i="1"/>
  <c r="H138" i="1" s="1"/>
  <c r="I138" i="1" s="1"/>
  <c r="BY151" i="1"/>
  <c r="BZ151" i="1" s="1"/>
  <c r="AL159" i="1"/>
  <c r="BY183" i="1"/>
  <c r="BZ183" i="1" s="1"/>
  <c r="AU195" i="1"/>
  <c r="AV195" i="1" s="1"/>
  <c r="AL143" i="1"/>
  <c r="G159" i="1"/>
  <c r="H159" i="1" s="1"/>
  <c r="I159" i="1" s="1"/>
  <c r="BY174" i="1"/>
  <c r="BZ174" i="1" s="1"/>
  <c r="G143" i="1"/>
  <c r="H143" i="1" s="1"/>
  <c r="I143" i="1" s="1"/>
  <c r="AL151" i="1"/>
  <c r="G167" i="1"/>
  <c r="H167" i="1" s="1"/>
  <c r="I167" i="1" s="1"/>
  <c r="AU175" i="1"/>
  <c r="AV175" i="1" s="1"/>
  <c r="AL179" i="1"/>
  <c r="AL187" i="1"/>
  <c r="BY179" i="1"/>
  <c r="BZ179" i="1" s="1"/>
  <c r="AL234" i="1"/>
  <c r="AL138" i="1"/>
  <c r="AL195" i="1"/>
  <c r="G162" i="1"/>
  <c r="H162" i="1" s="1"/>
  <c r="I162" i="1" s="1"/>
  <c r="BY163" i="1"/>
  <c r="BZ163" i="1" s="1"/>
  <c r="AL174" i="1"/>
  <c r="AL175" i="1"/>
  <c r="BY187" i="1"/>
  <c r="BZ187" i="1" s="1"/>
  <c r="G195" i="1"/>
  <c r="H195" i="1" s="1"/>
  <c r="I195" i="1" s="1"/>
  <c r="BY162" i="1"/>
  <c r="BZ162" i="1" s="1"/>
  <c r="AL167" i="1"/>
  <c r="BY143" i="1"/>
  <c r="BZ143" i="1" s="1"/>
  <c r="AU174" i="1"/>
  <c r="AV174" i="1" s="1"/>
  <c r="AU138" i="1"/>
  <c r="AV138" i="1" s="1"/>
  <c r="BY139" i="1"/>
  <c r="BZ139" i="1" s="1"/>
  <c r="AL150" i="1"/>
  <c r="BY159" i="1"/>
  <c r="BZ159" i="1" s="1"/>
  <c r="BY167" i="1"/>
  <c r="BZ167" i="1" s="1"/>
  <c r="AU171" i="1"/>
  <c r="AV171" i="1" s="1"/>
  <c r="AM234" i="1" l="1"/>
  <c r="CB234" i="1"/>
  <c r="AM246" i="1"/>
  <c r="CB246" i="1"/>
  <c r="CB139" i="1"/>
  <c r="AM139" i="1"/>
  <c r="AM199" i="1"/>
  <c r="CB199" i="1"/>
  <c r="CB203" i="1"/>
  <c r="AM203" i="1"/>
  <c r="AM150" i="1"/>
  <c r="CB150" i="1"/>
  <c r="AM250" i="1"/>
  <c r="CB250" i="1"/>
  <c r="AM143" i="1"/>
  <c r="CB143" i="1"/>
  <c r="CB163" i="1"/>
  <c r="AM163" i="1"/>
  <c r="CB179" i="1"/>
  <c r="AM179" i="1"/>
  <c r="CB222" i="1"/>
  <c r="AM222" i="1"/>
  <c r="CB238" i="1"/>
  <c r="AM238" i="1"/>
  <c r="CB217" i="1"/>
  <c r="AM217" i="1"/>
  <c r="AM230" i="1"/>
  <c r="CB230" i="1"/>
  <c r="AM254" i="1"/>
  <c r="CB254" i="1"/>
  <c r="CB138" i="1"/>
  <c r="AM138" i="1"/>
  <c r="AM183" i="1"/>
  <c r="CB183" i="1"/>
  <c r="CB175" i="1"/>
  <c r="AM175" i="1"/>
  <c r="CB174" i="1"/>
  <c r="AM174" i="1"/>
  <c r="AM159" i="1"/>
  <c r="CB159" i="1"/>
  <c r="AM226" i="1"/>
  <c r="CB226" i="1"/>
  <c r="AM242" i="1"/>
  <c r="CB242" i="1"/>
  <c r="AM210" i="1"/>
  <c r="CB210" i="1"/>
  <c r="CB187" i="1"/>
  <c r="AM187" i="1"/>
  <c r="AM162" i="1"/>
  <c r="CB162" i="1"/>
  <c r="AM171" i="1"/>
  <c r="CB171" i="1"/>
  <c r="CB167" i="1"/>
  <c r="AM167" i="1"/>
  <c r="AM195" i="1"/>
  <c r="CB195" i="1"/>
  <c r="CB151" i="1"/>
  <c r="AM151" i="1"/>
  <c r="AM218" i="1"/>
  <c r="CB218" i="1"/>
  <c r="AM255" i="1"/>
  <c r="CB255" i="1"/>
  <c r="BW131" i="1"/>
  <c r="BV131" i="1"/>
  <c r="BU131" i="1"/>
  <c r="BT131" i="1"/>
  <c r="BQ131" i="1"/>
  <c r="BP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S131" i="1"/>
  <c r="AR131" i="1"/>
  <c r="AQ131" i="1"/>
  <c r="AP131" i="1"/>
  <c r="AO131" i="1"/>
  <c r="AJ131" i="1"/>
  <c r="AI131" i="1"/>
  <c r="AH131" i="1"/>
  <c r="AG131" i="1"/>
  <c r="AD131" i="1"/>
  <c r="AC131" i="1"/>
  <c r="Q131" i="1"/>
  <c r="R131" i="1"/>
  <c r="S131" i="1"/>
  <c r="T131" i="1"/>
  <c r="U131" i="1"/>
  <c r="V131" i="1"/>
  <c r="W131" i="1"/>
  <c r="X131" i="1"/>
  <c r="Y131" i="1"/>
  <c r="Z131" i="1"/>
  <c r="P131" i="1"/>
  <c r="O131" i="1"/>
  <c r="N131" i="1"/>
  <c r="M131" i="1"/>
  <c r="L131" i="1"/>
  <c r="K131" i="1"/>
  <c r="J131" i="1"/>
  <c r="F131" i="1"/>
  <c r="E131" i="1"/>
  <c r="D131" i="1"/>
  <c r="BW127" i="1"/>
  <c r="BW128" i="1" s="1"/>
  <c r="BV127" i="1"/>
  <c r="BV128" i="1" s="1"/>
  <c r="BU127" i="1"/>
  <c r="BU128" i="1" s="1"/>
  <c r="BT127" i="1"/>
  <c r="BT128" i="1" s="1"/>
  <c r="BQ127" i="1"/>
  <c r="BQ128" i="1" s="1"/>
  <c r="BP127" i="1"/>
  <c r="BP128" i="1" s="1"/>
  <c r="BJ127" i="1"/>
  <c r="BJ128" i="1" s="1"/>
  <c r="BK127" i="1"/>
  <c r="BK128" i="1" s="1"/>
  <c r="BL127" i="1"/>
  <c r="BM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S127" i="1"/>
  <c r="AR127" i="1"/>
  <c r="AQ127" i="1"/>
  <c r="AP127" i="1"/>
  <c r="AO127" i="1"/>
  <c r="AJ127" i="1"/>
  <c r="AJ128" i="1" s="1"/>
  <c r="AI127" i="1"/>
  <c r="AI128" i="1" s="1"/>
  <c r="AH127" i="1"/>
  <c r="AH128" i="1" s="1"/>
  <c r="AG127" i="1"/>
  <c r="AG128" i="1" s="1"/>
  <c r="AD127" i="1"/>
  <c r="AC127" i="1"/>
  <c r="X127" i="1"/>
  <c r="X128" i="1" s="1"/>
  <c r="Y127" i="1"/>
  <c r="Z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F127" i="1"/>
  <c r="E127" i="1"/>
  <c r="D127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S126" i="1"/>
  <c r="AR126" i="1"/>
  <c r="AQ126" i="1"/>
  <c r="AP126" i="1"/>
  <c r="AO126" i="1"/>
  <c r="Z126" i="1"/>
  <c r="Y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F126" i="1"/>
  <c r="E126" i="1"/>
  <c r="D126" i="1"/>
  <c r="BW123" i="1"/>
  <c r="BW124" i="1" s="1"/>
  <c r="BV123" i="1"/>
  <c r="BV124" i="1" s="1"/>
  <c r="BU123" i="1"/>
  <c r="BU124" i="1" s="1"/>
  <c r="BT123" i="1"/>
  <c r="BT124" i="1" s="1"/>
  <c r="BQ123" i="1"/>
  <c r="BQ124" i="1" s="1"/>
  <c r="BP123" i="1"/>
  <c r="BP124" i="1" s="1"/>
  <c r="BH123" i="1"/>
  <c r="BI123" i="1"/>
  <c r="BJ123" i="1"/>
  <c r="BJ124" i="1" s="1"/>
  <c r="BK123" i="1"/>
  <c r="BK124" i="1" s="1"/>
  <c r="BL123" i="1"/>
  <c r="BM123" i="1"/>
  <c r="BG123" i="1"/>
  <c r="BF123" i="1"/>
  <c r="BE123" i="1"/>
  <c r="BD123" i="1"/>
  <c r="BC123" i="1"/>
  <c r="BB123" i="1"/>
  <c r="BA123" i="1"/>
  <c r="AZ123" i="1"/>
  <c r="AY123" i="1"/>
  <c r="AX123" i="1"/>
  <c r="AW123" i="1"/>
  <c r="AS123" i="1"/>
  <c r="AR123" i="1"/>
  <c r="AQ123" i="1"/>
  <c r="AP123" i="1"/>
  <c r="AO123" i="1"/>
  <c r="AH123" i="1"/>
  <c r="AH124" i="1" s="1"/>
  <c r="AI123" i="1"/>
  <c r="AI124" i="1" s="1"/>
  <c r="AJ123" i="1"/>
  <c r="AJ124" i="1" s="1"/>
  <c r="AG123" i="1"/>
  <c r="AG124" i="1" s="1"/>
  <c r="AD123" i="1"/>
  <c r="AC123" i="1"/>
  <c r="X123" i="1"/>
  <c r="X124" i="1" s="1"/>
  <c r="Y123" i="1"/>
  <c r="Z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F123" i="1"/>
  <c r="E123" i="1"/>
  <c r="D123" i="1"/>
  <c r="BU119" i="1"/>
  <c r="BV119" i="1"/>
  <c r="BW119" i="1"/>
  <c r="BT119" i="1"/>
  <c r="BQ119" i="1"/>
  <c r="BP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S119" i="1"/>
  <c r="AR119" i="1"/>
  <c r="AQ119" i="1"/>
  <c r="AP119" i="1"/>
  <c r="AO119" i="1"/>
  <c r="AH119" i="1"/>
  <c r="AI119" i="1"/>
  <c r="AJ119" i="1"/>
  <c r="AG119" i="1"/>
  <c r="AD119" i="1"/>
  <c r="AC119" i="1"/>
  <c r="U119" i="1"/>
  <c r="V119" i="1"/>
  <c r="W119" i="1"/>
  <c r="X119" i="1"/>
  <c r="Y119" i="1"/>
  <c r="Z119" i="1"/>
  <c r="T119" i="1"/>
  <c r="S119" i="1"/>
  <c r="R119" i="1"/>
  <c r="Q119" i="1"/>
  <c r="P119" i="1"/>
  <c r="O119" i="1"/>
  <c r="N119" i="1"/>
  <c r="M119" i="1"/>
  <c r="L119" i="1"/>
  <c r="K119" i="1"/>
  <c r="J119" i="1"/>
  <c r="F119" i="1"/>
  <c r="E119" i="1"/>
  <c r="D119" i="1"/>
  <c r="BU115" i="1"/>
  <c r="BV115" i="1"/>
  <c r="BW115" i="1"/>
  <c r="BT115" i="1"/>
  <c r="BQ115" i="1"/>
  <c r="BP115" i="1"/>
  <c r="BH115" i="1"/>
  <c r="BI115" i="1"/>
  <c r="BJ115" i="1"/>
  <c r="BK115" i="1"/>
  <c r="BL115" i="1"/>
  <c r="BM115" i="1"/>
  <c r="BG115" i="1"/>
  <c r="BF115" i="1"/>
  <c r="BE115" i="1"/>
  <c r="BD115" i="1"/>
  <c r="BC115" i="1"/>
  <c r="BB115" i="1"/>
  <c r="BA115" i="1"/>
  <c r="AZ115" i="1"/>
  <c r="AY115" i="1"/>
  <c r="AX115" i="1"/>
  <c r="AW115" i="1"/>
  <c r="AS115" i="1"/>
  <c r="AR115" i="1"/>
  <c r="AQ115" i="1"/>
  <c r="AP115" i="1"/>
  <c r="AO115" i="1"/>
  <c r="AJ115" i="1"/>
  <c r="AI115" i="1"/>
  <c r="AH115" i="1"/>
  <c r="AG115" i="1"/>
  <c r="AD115" i="1"/>
  <c r="AC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F115" i="1"/>
  <c r="E115" i="1"/>
  <c r="D115" i="1"/>
  <c r="BW111" i="1"/>
  <c r="BV111" i="1"/>
  <c r="BU111" i="1"/>
  <c r="BT111" i="1"/>
  <c r="BQ111" i="1"/>
  <c r="BP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S111" i="1"/>
  <c r="AR111" i="1"/>
  <c r="AQ111" i="1"/>
  <c r="AP111" i="1"/>
  <c r="AO111" i="1"/>
  <c r="AJ111" i="1"/>
  <c r="AI111" i="1"/>
  <c r="AH111" i="1"/>
  <c r="AG111" i="1"/>
  <c r="AD111" i="1"/>
  <c r="AC111" i="1"/>
  <c r="U111" i="1"/>
  <c r="V111" i="1"/>
  <c r="W111" i="1"/>
  <c r="X111" i="1"/>
  <c r="Y111" i="1"/>
  <c r="Z111" i="1"/>
  <c r="T111" i="1"/>
  <c r="S111" i="1"/>
  <c r="R111" i="1"/>
  <c r="Q111" i="1"/>
  <c r="P111" i="1"/>
  <c r="O111" i="1"/>
  <c r="N111" i="1"/>
  <c r="M111" i="1"/>
  <c r="L111" i="1"/>
  <c r="K111" i="1"/>
  <c r="J111" i="1"/>
  <c r="F111" i="1"/>
  <c r="E111" i="1"/>
  <c r="D111" i="1"/>
  <c r="BW103" i="1"/>
  <c r="BV103" i="1"/>
  <c r="BU103" i="1"/>
  <c r="BT103" i="1"/>
  <c r="BQ103" i="1"/>
  <c r="BP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S103" i="1"/>
  <c r="AR103" i="1"/>
  <c r="AQ103" i="1"/>
  <c r="AP103" i="1"/>
  <c r="AO103" i="1"/>
  <c r="AJ103" i="1"/>
  <c r="AI103" i="1"/>
  <c r="AH103" i="1"/>
  <c r="AG103" i="1"/>
  <c r="AD103" i="1"/>
  <c r="AC103" i="1"/>
  <c r="U103" i="1"/>
  <c r="V103" i="1"/>
  <c r="W103" i="1"/>
  <c r="X103" i="1"/>
  <c r="Y103" i="1"/>
  <c r="Z103" i="1"/>
  <c r="T103" i="1"/>
  <c r="S103" i="1"/>
  <c r="R103" i="1"/>
  <c r="Q103" i="1"/>
  <c r="P103" i="1"/>
  <c r="O103" i="1"/>
  <c r="N103" i="1"/>
  <c r="M103" i="1"/>
  <c r="L103" i="1"/>
  <c r="K103" i="1"/>
  <c r="J103" i="1"/>
  <c r="F103" i="1"/>
  <c r="E103" i="1"/>
  <c r="D103" i="1"/>
  <c r="BQ102" i="1"/>
  <c r="BP102" i="1"/>
  <c r="BO102" i="1"/>
  <c r="BN102" i="1"/>
  <c r="BM102" i="1"/>
  <c r="BL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S102" i="1"/>
  <c r="AR102" i="1"/>
  <c r="AQ102" i="1"/>
  <c r="AP102" i="1"/>
  <c r="AO102" i="1"/>
  <c r="V102" i="1"/>
  <c r="U102" i="1"/>
  <c r="S102" i="1"/>
  <c r="R102" i="1"/>
  <c r="Q102" i="1"/>
  <c r="P102" i="1"/>
  <c r="O102" i="1"/>
  <c r="N102" i="1"/>
  <c r="M102" i="1"/>
  <c r="L102" i="1"/>
  <c r="K102" i="1"/>
  <c r="J102" i="1"/>
  <c r="F102" i="1"/>
  <c r="E102" i="1"/>
  <c r="D102" i="1"/>
  <c r="BW99" i="1"/>
  <c r="BV99" i="1"/>
  <c r="BU99" i="1"/>
  <c r="BT99" i="1"/>
  <c r="BQ99" i="1"/>
  <c r="BP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S99" i="1"/>
  <c r="AR99" i="1"/>
  <c r="AQ99" i="1"/>
  <c r="AP99" i="1"/>
  <c r="AO99" i="1"/>
  <c r="AJ99" i="1"/>
  <c r="AI99" i="1"/>
  <c r="AH99" i="1"/>
  <c r="AG99" i="1"/>
  <c r="AD99" i="1"/>
  <c r="AC99" i="1"/>
  <c r="U99" i="1"/>
  <c r="V99" i="1"/>
  <c r="W99" i="1"/>
  <c r="X99" i="1"/>
  <c r="Y99" i="1"/>
  <c r="Z99" i="1"/>
  <c r="T99" i="1"/>
  <c r="S99" i="1"/>
  <c r="R99" i="1"/>
  <c r="Q99" i="1"/>
  <c r="P99" i="1"/>
  <c r="O99" i="1"/>
  <c r="N99" i="1"/>
  <c r="M99" i="1"/>
  <c r="L99" i="1"/>
  <c r="K99" i="1"/>
  <c r="J99" i="1"/>
  <c r="F99" i="1"/>
  <c r="E99" i="1"/>
  <c r="D99" i="1"/>
  <c r="BW95" i="1"/>
  <c r="BV95" i="1"/>
  <c r="BU95" i="1"/>
  <c r="BT95" i="1"/>
  <c r="BQ95" i="1"/>
  <c r="BP95" i="1"/>
  <c r="BH95" i="1"/>
  <c r="BI95" i="1"/>
  <c r="BJ95" i="1"/>
  <c r="BK95" i="1"/>
  <c r="BL95" i="1"/>
  <c r="BM95" i="1"/>
  <c r="BG95" i="1"/>
  <c r="BF95" i="1"/>
  <c r="BE95" i="1"/>
  <c r="BD95" i="1"/>
  <c r="BC95" i="1"/>
  <c r="BB95" i="1"/>
  <c r="BA95" i="1"/>
  <c r="AZ95" i="1"/>
  <c r="AY95" i="1"/>
  <c r="AX95" i="1"/>
  <c r="AW95" i="1"/>
  <c r="AS95" i="1"/>
  <c r="AR95" i="1"/>
  <c r="AQ95" i="1"/>
  <c r="AP95" i="1"/>
  <c r="AO95" i="1"/>
  <c r="AH95" i="1"/>
  <c r="AI95" i="1"/>
  <c r="AJ95" i="1"/>
  <c r="AG95" i="1"/>
  <c r="AD95" i="1"/>
  <c r="AC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F95" i="1"/>
  <c r="E95" i="1"/>
  <c r="D95" i="1"/>
  <c r="BU91" i="1"/>
  <c r="BU92" i="1" s="1"/>
  <c r="BV91" i="1"/>
  <c r="BV92" i="1" s="1"/>
  <c r="BW91" i="1"/>
  <c r="BW92" i="1" s="1"/>
  <c r="BT91" i="1"/>
  <c r="BT92" i="1" s="1"/>
  <c r="BQ91" i="1"/>
  <c r="BP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S91" i="1"/>
  <c r="AR91" i="1"/>
  <c r="AQ91" i="1"/>
  <c r="AP91" i="1"/>
  <c r="AO91" i="1"/>
  <c r="AJ91" i="1"/>
  <c r="AJ92" i="1" s="1"/>
  <c r="AI91" i="1"/>
  <c r="AI92" i="1" s="1"/>
  <c r="AH91" i="1"/>
  <c r="AH92" i="1" s="1"/>
  <c r="AG91" i="1"/>
  <c r="AG92" i="1" s="1"/>
  <c r="AD91" i="1"/>
  <c r="AD92" i="1" s="1"/>
  <c r="AC91" i="1"/>
  <c r="AC92" i="1" s="1"/>
  <c r="X91" i="1"/>
  <c r="X92" i="1" s="1"/>
  <c r="Y91" i="1"/>
  <c r="Z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F91" i="1"/>
  <c r="E91" i="1"/>
  <c r="D91" i="1"/>
  <c r="BW87" i="1"/>
  <c r="BV87" i="1"/>
  <c r="BU87" i="1"/>
  <c r="BT87" i="1"/>
  <c r="BQ87" i="1"/>
  <c r="BP87" i="1"/>
  <c r="BH87" i="1"/>
  <c r="BI87" i="1"/>
  <c r="BJ87" i="1"/>
  <c r="BK87" i="1"/>
  <c r="BL87" i="1"/>
  <c r="BM87" i="1"/>
  <c r="BG87" i="1"/>
  <c r="BF87" i="1"/>
  <c r="BE87" i="1"/>
  <c r="BD87" i="1"/>
  <c r="BC87" i="1"/>
  <c r="BB87" i="1"/>
  <c r="BA87" i="1"/>
  <c r="AZ87" i="1"/>
  <c r="AY87" i="1"/>
  <c r="AX87" i="1"/>
  <c r="AW87" i="1"/>
  <c r="AS87" i="1"/>
  <c r="AR87" i="1"/>
  <c r="AQ87" i="1"/>
  <c r="AP87" i="1"/>
  <c r="AO87" i="1"/>
  <c r="AJ87" i="1"/>
  <c r="AI87" i="1"/>
  <c r="AH87" i="1"/>
  <c r="AG87" i="1"/>
  <c r="AD87" i="1"/>
  <c r="AC87" i="1"/>
  <c r="X87" i="1"/>
  <c r="Y87" i="1"/>
  <c r="Z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F87" i="1"/>
  <c r="E87" i="1"/>
  <c r="D87" i="1"/>
  <c r="BW83" i="1"/>
  <c r="BW84" i="1" s="1"/>
  <c r="BV83" i="1"/>
  <c r="BV84" i="1" s="1"/>
  <c r="BU83" i="1"/>
  <c r="BU84" i="1" s="1"/>
  <c r="BT83" i="1"/>
  <c r="BT84" i="1" s="1"/>
  <c r="BQ83" i="1"/>
  <c r="BQ84" i="1" s="1"/>
  <c r="BP83" i="1"/>
  <c r="BP84" i="1" s="1"/>
  <c r="BH83" i="1"/>
  <c r="BI83" i="1"/>
  <c r="BJ83" i="1"/>
  <c r="BK83" i="1"/>
  <c r="BK84" i="1" s="1"/>
  <c r="BL83" i="1"/>
  <c r="BM83" i="1"/>
  <c r="BG83" i="1"/>
  <c r="BF83" i="1"/>
  <c r="BE83" i="1"/>
  <c r="BD83" i="1"/>
  <c r="BC83" i="1"/>
  <c r="BB83" i="1"/>
  <c r="BA83" i="1"/>
  <c r="AZ83" i="1"/>
  <c r="AY83" i="1"/>
  <c r="AX83" i="1"/>
  <c r="AW83" i="1"/>
  <c r="AS83" i="1"/>
  <c r="AR83" i="1"/>
  <c r="AQ83" i="1"/>
  <c r="AP83" i="1"/>
  <c r="AO83" i="1"/>
  <c r="AH83" i="1"/>
  <c r="AH84" i="1" s="1"/>
  <c r="AI83" i="1"/>
  <c r="AI84" i="1" s="1"/>
  <c r="AJ83" i="1"/>
  <c r="AJ84" i="1" s="1"/>
  <c r="AG83" i="1"/>
  <c r="AG84" i="1" s="1"/>
  <c r="AD83" i="1"/>
  <c r="AD84" i="1" s="1"/>
  <c r="AC83" i="1"/>
  <c r="Y83" i="1"/>
  <c r="Z83" i="1"/>
  <c r="X83" i="1"/>
  <c r="X84" i="1" s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F83" i="1"/>
  <c r="E83" i="1"/>
  <c r="D83" i="1"/>
  <c r="BW79" i="1"/>
  <c r="BV79" i="1"/>
  <c r="BU79" i="1"/>
  <c r="BT79" i="1"/>
  <c r="BQ79" i="1"/>
  <c r="BP79" i="1"/>
  <c r="BM79" i="1"/>
  <c r="BL79" i="1"/>
  <c r="BK79" i="1"/>
  <c r="BK80" i="1" s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S79" i="1"/>
  <c r="AR79" i="1"/>
  <c r="AQ79" i="1"/>
  <c r="AP79" i="1"/>
  <c r="AO79" i="1"/>
  <c r="AJ79" i="1"/>
  <c r="AJ80" i="1" s="1"/>
  <c r="AI79" i="1"/>
  <c r="AI80" i="1" s="1"/>
  <c r="AH79" i="1"/>
  <c r="AH80" i="1" s="1"/>
  <c r="AG79" i="1"/>
  <c r="AG80" i="1" s="1"/>
  <c r="AD79" i="1"/>
  <c r="AD80" i="1" s="1"/>
  <c r="AC79" i="1"/>
  <c r="AC80" i="1" s="1"/>
  <c r="Q79" i="1"/>
  <c r="R79" i="1"/>
  <c r="S79" i="1"/>
  <c r="T79" i="1"/>
  <c r="T80" i="1" s="1"/>
  <c r="U79" i="1"/>
  <c r="V79" i="1"/>
  <c r="W79" i="1"/>
  <c r="W80" i="1" s="1"/>
  <c r="X79" i="1"/>
  <c r="X80" i="1" s="1"/>
  <c r="Y79" i="1"/>
  <c r="Y80" i="1" s="1"/>
  <c r="Z79" i="1"/>
  <c r="Z80" i="1" s="1"/>
  <c r="P79" i="1"/>
  <c r="O79" i="1"/>
  <c r="N79" i="1"/>
  <c r="M79" i="1"/>
  <c r="L79" i="1"/>
  <c r="K79" i="1"/>
  <c r="J79" i="1"/>
  <c r="F79" i="1"/>
  <c r="E79" i="1"/>
  <c r="D79" i="1"/>
  <c r="BV78" i="1"/>
  <c r="BU78" i="1"/>
  <c r="BT78" i="1"/>
  <c r="BR78" i="1"/>
  <c r="BR80" i="1" s="1"/>
  <c r="BQ78" i="1"/>
  <c r="BP78" i="1"/>
  <c r="BO78" i="1"/>
  <c r="BO80" i="1" s="1"/>
  <c r="BN78" i="1"/>
  <c r="BM78" i="1"/>
  <c r="BL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S78" i="1"/>
  <c r="AR78" i="1"/>
  <c r="AQ78" i="1"/>
  <c r="AP78" i="1"/>
  <c r="AO78" i="1"/>
  <c r="S78" i="1"/>
  <c r="R78" i="1"/>
  <c r="Q78" i="1"/>
  <c r="O78" i="1"/>
  <c r="N78" i="1"/>
  <c r="M78" i="1"/>
  <c r="L78" i="1"/>
  <c r="K78" i="1"/>
  <c r="J78" i="1"/>
  <c r="F78" i="1"/>
  <c r="E78" i="1"/>
  <c r="D78" i="1"/>
  <c r="BU75" i="1"/>
  <c r="BV75" i="1"/>
  <c r="BW75" i="1"/>
  <c r="BT75" i="1"/>
  <c r="BQ75" i="1"/>
  <c r="BP75" i="1"/>
  <c r="BH75" i="1"/>
  <c r="BI75" i="1"/>
  <c r="BJ75" i="1"/>
  <c r="BK75" i="1"/>
  <c r="BL75" i="1"/>
  <c r="BM75" i="1"/>
  <c r="BG75" i="1"/>
  <c r="BF75" i="1"/>
  <c r="BE75" i="1"/>
  <c r="BD75" i="1"/>
  <c r="BC75" i="1"/>
  <c r="BB75" i="1"/>
  <c r="BA75" i="1"/>
  <c r="AZ75" i="1"/>
  <c r="AY75" i="1"/>
  <c r="AX75" i="1"/>
  <c r="AW75" i="1"/>
  <c r="AS75" i="1"/>
  <c r="AR75" i="1"/>
  <c r="AQ75" i="1"/>
  <c r="AP75" i="1"/>
  <c r="AO75" i="1"/>
  <c r="AH75" i="1"/>
  <c r="AI75" i="1"/>
  <c r="AJ75" i="1"/>
  <c r="AG75" i="1"/>
  <c r="AD75" i="1"/>
  <c r="AC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F75" i="1"/>
  <c r="E75" i="1"/>
  <c r="D75" i="1"/>
  <c r="BJ74" i="1"/>
  <c r="BI74" i="1"/>
  <c r="BH74" i="1"/>
  <c r="BF74" i="1"/>
  <c r="BE74" i="1"/>
  <c r="BD74" i="1"/>
  <c r="BC74" i="1"/>
  <c r="BB74" i="1"/>
  <c r="BA74" i="1"/>
  <c r="AZ74" i="1"/>
  <c r="AY74" i="1"/>
  <c r="AX74" i="1"/>
  <c r="AW74" i="1"/>
  <c r="AS74" i="1"/>
  <c r="AR74" i="1"/>
  <c r="AQ74" i="1"/>
  <c r="AP74" i="1"/>
  <c r="AO74" i="1"/>
  <c r="AG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F74" i="1"/>
  <c r="E74" i="1"/>
  <c r="D74" i="1"/>
  <c r="BU71" i="1"/>
  <c r="BV71" i="1"/>
  <c r="BW71" i="1"/>
  <c r="BT71" i="1"/>
  <c r="BQ71" i="1"/>
  <c r="BP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S71" i="1"/>
  <c r="AR71" i="1"/>
  <c r="AQ71" i="1"/>
  <c r="AP71" i="1"/>
  <c r="AO71" i="1"/>
  <c r="AH71" i="1"/>
  <c r="AI71" i="1"/>
  <c r="AJ71" i="1"/>
  <c r="AG71" i="1"/>
  <c r="AD71" i="1"/>
  <c r="AC71" i="1"/>
  <c r="U71" i="1"/>
  <c r="V71" i="1"/>
  <c r="W71" i="1"/>
  <c r="X71" i="1"/>
  <c r="Y71" i="1"/>
  <c r="Z71" i="1"/>
  <c r="T71" i="1"/>
  <c r="S71" i="1"/>
  <c r="R71" i="1"/>
  <c r="Q71" i="1"/>
  <c r="P71" i="1"/>
  <c r="O71" i="1"/>
  <c r="N71" i="1"/>
  <c r="M71" i="1"/>
  <c r="L71" i="1"/>
  <c r="K71" i="1"/>
  <c r="J71" i="1"/>
  <c r="F71" i="1"/>
  <c r="E71" i="1"/>
  <c r="D71" i="1"/>
  <c r="BQ70" i="1"/>
  <c r="BP70" i="1"/>
  <c r="BN70" i="1"/>
  <c r="BM70" i="1"/>
  <c r="BL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S70" i="1"/>
  <c r="AR70" i="1"/>
  <c r="AQ70" i="1"/>
  <c r="AP70" i="1"/>
  <c r="AO70" i="1"/>
  <c r="U70" i="1"/>
  <c r="S70" i="1"/>
  <c r="R70" i="1"/>
  <c r="Q70" i="1"/>
  <c r="P70" i="1"/>
  <c r="O70" i="1"/>
  <c r="N70" i="1"/>
  <c r="M70" i="1"/>
  <c r="L70" i="1"/>
  <c r="K70" i="1"/>
  <c r="J70" i="1"/>
  <c r="F70" i="1"/>
  <c r="E70" i="1"/>
  <c r="D70" i="1"/>
  <c r="BF66" i="1"/>
  <c r="BE66" i="1"/>
  <c r="BD66" i="1"/>
  <c r="BC66" i="1"/>
  <c r="BB66" i="1"/>
  <c r="BA66" i="1"/>
  <c r="AZ66" i="1"/>
  <c r="AY66" i="1"/>
  <c r="AX66" i="1"/>
  <c r="AW66" i="1"/>
  <c r="AS66" i="1"/>
  <c r="AR66" i="1"/>
  <c r="AQ66" i="1"/>
  <c r="AP66" i="1"/>
  <c r="AO66" i="1"/>
  <c r="AH66" i="1"/>
  <c r="AG66" i="1"/>
  <c r="AE66" i="1"/>
  <c r="AD66" i="1"/>
  <c r="AC66" i="1"/>
  <c r="AB66" i="1"/>
  <c r="AA66" i="1"/>
  <c r="Z66" i="1"/>
  <c r="Y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F66" i="1"/>
  <c r="E66" i="1"/>
  <c r="D66" i="1"/>
  <c r="BW63" i="1"/>
  <c r="BW64" i="1" s="1"/>
  <c r="BV63" i="1"/>
  <c r="BV64" i="1" s="1"/>
  <c r="BU63" i="1"/>
  <c r="BU64" i="1" s="1"/>
  <c r="BT63" i="1"/>
  <c r="BT64" i="1" s="1"/>
  <c r="BQ63" i="1"/>
  <c r="BQ64" i="1" s="1"/>
  <c r="BP63" i="1"/>
  <c r="BP64" i="1" s="1"/>
  <c r="BH63" i="1"/>
  <c r="BI63" i="1"/>
  <c r="BJ63" i="1"/>
  <c r="BK63" i="1"/>
  <c r="BK64" i="1" s="1"/>
  <c r="BL63" i="1"/>
  <c r="BL64" i="1" s="1"/>
  <c r="BM63" i="1"/>
  <c r="BM64" i="1" s="1"/>
  <c r="BG63" i="1"/>
  <c r="BF63" i="1"/>
  <c r="BE63" i="1"/>
  <c r="BD63" i="1"/>
  <c r="BC63" i="1"/>
  <c r="BB63" i="1"/>
  <c r="BA63" i="1"/>
  <c r="AZ63" i="1"/>
  <c r="AY63" i="1"/>
  <c r="AX63" i="1"/>
  <c r="AW63" i="1"/>
  <c r="AS63" i="1"/>
  <c r="AR63" i="1"/>
  <c r="AQ63" i="1"/>
  <c r="AP63" i="1"/>
  <c r="AO63" i="1"/>
  <c r="AH63" i="1"/>
  <c r="AH64" i="1" s="1"/>
  <c r="AI63" i="1"/>
  <c r="AI64" i="1" s="1"/>
  <c r="AJ63" i="1"/>
  <c r="AJ64" i="1" s="1"/>
  <c r="AG63" i="1"/>
  <c r="AG64" i="1" s="1"/>
  <c r="AD63" i="1"/>
  <c r="AC63" i="1"/>
  <c r="Z63" i="1"/>
  <c r="Y63" i="1"/>
  <c r="X63" i="1"/>
  <c r="X64" i="1" s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F63" i="1"/>
  <c r="E63" i="1"/>
  <c r="D63" i="1"/>
  <c r="BJ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S62" i="1"/>
  <c r="AR62" i="1"/>
  <c r="AQ62" i="1"/>
  <c r="AP62" i="1"/>
  <c r="AO62" i="1"/>
  <c r="AD62" i="1"/>
  <c r="AD64" i="1" s="1"/>
  <c r="AC62" i="1"/>
  <c r="AC64" i="1" s="1"/>
  <c r="AA62" i="1"/>
  <c r="Z62" i="1"/>
  <c r="Y62" i="1"/>
  <c r="W62" i="1"/>
  <c r="W64" i="1" s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F62" i="1"/>
  <c r="E62" i="1"/>
  <c r="D62" i="1"/>
  <c r="BU59" i="1"/>
  <c r="BV59" i="1"/>
  <c r="BW59" i="1"/>
  <c r="BT59" i="1"/>
  <c r="BQ59" i="1"/>
  <c r="BP59" i="1"/>
  <c r="BH59" i="1"/>
  <c r="BI59" i="1"/>
  <c r="BJ59" i="1"/>
  <c r="BK59" i="1"/>
  <c r="BL59" i="1"/>
  <c r="BM59" i="1"/>
  <c r="BG59" i="1"/>
  <c r="BF59" i="1"/>
  <c r="BE59" i="1"/>
  <c r="BD59" i="1"/>
  <c r="BC59" i="1"/>
  <c r="BB59" i="1"/>
  <c r="BA59" i="1"/>
  <c r="AZ59" i="1"/>
  <c r="AY59" i="1"/>
  <c r="AX59" i="1"/>
  <c r="AW59" i="1"/>
  <c r="AS59" i="1"/>
  <c r="AR59" i="1"/>
  <c r="AQ59" i="1"/>
  <c r="AP59" i="1"/>
  <c r="AO59" i="1"/>
  <c r="AH59" i="1"/>
  <c r="AI59" i="1"/>
  <c r="AJ59" i="1"/>
  <c r="AG59" i="1"/>
  <c r="AD59" i="1"/>
  <c r="AC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F59" i="1"/>
  <c r="E59" i="1"/>
  <c r="D59" i="1"/>
  <c r="BW55" i="1"/>
  <c r="BV55" i="1"/>
  <c r="BU55" i="1"/>
  <c r="BT55" i="1"/>
  <c r="BQ55" i="1"/>
  <c r="BP55" i="1"/>
  <c r="BK55" i="1"/>
  <c r="BL55" i="1"/>
  <c r="BM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S55" i="1"/>
  <c r="AR55" i="1"/>
  <c r="AQ55" i="1"/>
  <c r="AP55" i="1"/>
  <c r="AO55" i="1"/>
  <c r="AH55" i="1"/>
  <c r="AI55" i="1"/>
  <c r="AJ55" i="1"/>
  <c r="AG55" i="1"/>
  <c r="AD55" i="1"/>
  <c r="AC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F55" i="1"/>
  <c r="E55" i="1"/>
  <c r="D55" i="1"/>
  <c r="BM54" i="1"/>
  <c r="BN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S54" i="1"/>
  <c r="AR54" i="1"/>
  <c r="AQ54" i="1"/>
  <c r="AP54" i="1"/>
  <c r="AO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F54" i="1"/>
  <c r="E54" i="1"/>
  <c r="D54" i="1"/>
  <c r="BW51" i="1"/>
  <c r="BV51" i="1"/>
  <c r="BU51" i="1"/>
  <c r="BT51" i="1"/>
  <c r="BQ51" i="1"/>
  <c r="BP51" i="1"/>
  <c r="BK51" i="1"/>
  <c r="BL51" i="1"/>
  <c r="BM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S51" i="1"/>
  <c r="AR51" i="1"/>
  <c r="AQ51" i="1"/>
  <c r="AP51" i="1"/>
  <c r="AO51" i="1"/>
  <c r="AH51" i="1"/>
  <c r="AI51" i="1"/>
  <c r="AJ51" i="1"/>
  <c r="AG51" i="1"/>
  <c r="AD51" i="1"/>
  <c r="AC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F51" i="1"/>
  <c r="E51" i="1"/>
  <c r="D51" i="1"/>
  <c r="G55" i="1" l="1"/>
  <c r="H55" i="1" s="1"/>
  <c r="I55" i="1" s="1"/>
  <c r="W128" i="1"/>
  <c r="G119" i="1"/>
  <c r="H119" i="1" s="1"/>
  <c r="I119" i="1" s="1"/>
  <c r="BJ64" i="1"/>
  <c r="G127" i="1"/>
  <c r="H127" i="1" s="1"/>
  <c r="I127" i="1" s="1"/>
  <c r="BJ80" i="1"/>
  <c r="BK56" i="1"/>
  <c r="AC56" i="1"/>
  <c r="AB76" i="1"/>
  <c r="BQ76" i="1"/>
  <c r="AG88" i="1"/>
  <c r="BM96" i="1"/>
  <c r="BT96" i="1"/>
  <c r="AC100" i="1"/>
  <c r="BV100" i="1"/>
  <c r="Z104" i="1"/>
  <c r="AG104" i="1"/>
  <c r="X112" i="1"/>
  <c r="AI112" i="1"/>
  <c r="BM116" i="1"/>
  <c r="BT116" i="1"/>
  <c r="AC120" i="1"/>
  <c r="BV120" i="1"/>
  <c r="W132" i="1"/>
  <c r="AD132" i="1"/>
  <c r="BK132" i="1"/>
  <c r="AJ52" i="1"/>
  <c r="X56" i="1"/>
  <c r="AD56" i="1"/>
  <c r="BW56" i="1"/>
  <c r="AJ60" i="1"/>
  <c r="AC72" i="1"/>
  <c r="BV72" i="1"/>
  <c r="BM76" i="1"/>
  <c r="BT76" i="1"/>
  <c r="AH88" i="1"/>
  <c r="BL96" i="1"/>
  <c r="BU96" i="1"/>
  <c r="AD100" i="1"/>
  <c r="BK100" i="1"/>
  <c r="BW100" i="1"/>
  <c r="Y104" i="1"/>
  <c r="AH104" i="1"/>
  <c r="AJ112" i="1"/>
  <c r="BL116" i="1"/>
  <c r="BW116" i="1"/>
  <c r="AD120" i="1"/>
  <c r="BK120" i="1"/>
  <c r="BU120" i="1"/>
  <c r="AG132" i="1"/>
  <c r="AI52" i="1"/>
  <c r="BP52" i="1"/>
  <c r="AG56" i="1"/>
  <c r="BP60" i="1"/>
  <c r="AB68" i="1"/>
  <c r="AD72" i="1"/>
  <c r="BK72" i="1"/>
  <c r="BU72" i="1"/>
  <c r="BL76" i="1"/>
  <c r="BW76" i="1"/>
  <c r="G87" i="1"/>
  <c r="H87" i="1" s="1"/>
  <c r="I87" i="1" s="1"/>
  <c r="AI88" i="1"/>
  <c r="BP88" i="1"/>
  <c r="BK96" i="1"/>
  <c r="BV96" i="1"/>
  <c r="AG100" i="1"/>
  <c r="X104" i="1"/>
  <c r="AI104" i="1"/>
  <c r="BT112" i="1"/>
  <c r="BK116" i="1"/>
  <c r="BV116" i="1"/>
  <c r="Z120" i="1"/>
  <c r="AG120" i="1"/>
  <c r="U132" i="1"/>
  <c r="AH132" i="1"/>
  <c r="BW72" i="1"/>
  <c r="BQ60" i="1"/>
  <c r="AE76" i="1"/>
  <c r="BV76" i="1"/>
  <c r="T132" i="1"/>
  <c r="AI56" i="1"/>
  <c r="AJ72" i="1"/>
  <c r="X76" i="1"/>
  <c r="BT88" i="1"/>
  <c r="AI100" i="1"/>
  <c r="AC112" i="1"/>
  <c r="AU123" i="1"/>
  <c r="AV123" i="1" s="1"/>
  <c r="BU52" i="1"/>
  <c r="AH56" i="1"/>
  <c r="BL60" i="1"/>
  <c r="BW60" i="1"/>
  <c r="AE68" i="1"/>
  <c r="X72" i="1"/>
  <c r="AI72" i="1"/>
  <c r="X88" i="1"/>
  <c r="BU88" i="1"/>
  <c r="AJ96" i="1"/>
  <c r="BH96" i="1"/>
  <c r="W100" i="1"/>
  <c r="AJ100" i="1"/>
  <c r="BU104" i="1"/>
  <c r="AD112" i="1"/>
  <c r="BK112" i="1"/>
  <c r="BW112" i="1"/>
  <c r="W120" i="1"/>
  <c r="AH120" i="1"/>
  <c r="Z132" i="1"/>
  <c r="W56" i="1"/>
  <c r="BV56" i="1"/>
  <c r="AH52" i="1"/>
  <c r="BQ52" i="1"/>
  <c r="AJ56" i="1"/>
  <c r="BG60" i="1"/>
  <c r="Z72" i="1"/>
  <c r="W76" i="1"/>
  <c r="BK76" i="1"/>
  <c r="BW96" i="1"/>
  <c r="AH100" i="1"/>
  <c r="BJ104" i="1"/>
  <c r="W104" i="1"/>
  <c r="BU116" i="1"/>
  <c r="BT52" i="1"/>
  <c r="BT60" i="1"/>
  <c r="Y72" i="1"/>
  <c r="X100" i="1"/>
  <c r="AI120" i="1"/>
  <c r="AJ132" i="1"/>
  <c r="BV52" i="1"/>
  <c r="BT56" i="1"/>
  <c r="BK60" i="1"/>
  <c r="BV60" i="1"/>
  <c r="W72" i="1"/>
  <c r="AH72" i="1"/>
  <c r="BJ76" i="1"/>
  <c r="AJ76" i="1"/>
  <c r="BK88" i="1"/>
  <c r="BV88" i="1"/>
  <c r="AI96" i="1"/>
  <c r="BP96" i="1"/>
  <c r="AC104" i="1"/>
  <c r="BV104" i="1"/>
  <c r="Z112" i="1"/>
  <c r="AG112" i="1"/>
  <c r="G115" i="1"/>
  <c r="H115" i="1" s="1"/>
  <c r="I115" i="1" s="1"/>
  <c r="BP116" i="1"/>
  <c r="Y132" i="1"/>
  <c r="AH76" i="1"/>
  <c r="AG72" i="1"/>
  <c r="AJ88" i="1"/>
  <c r="BQ88" i="1"/>
  <c r="BJ96" i="1"/>
  <c r="Y100" i="1"/>
  <c r="AJ104" i="1"/>
  <c r="BU112" i="1"/>
  <c r="BJ116" i="1"/>
  <c r="AJ120" i="1"/>
  <c r="AI132" i="1"/>
  <c r="BP56" i="1"/>
  <c r="BM60" i="1"/>
  <c r="BU76" i="1"/>
  <c r="BU80" i="1"/>
  <c r="AU103" i="1"/>
  <c r="AV103" i="1" s="1"/>
  <c r="BV112" i="1"/>
  <c r="X120" i="1"/>
  <c r="BW52" i="1"/>
  <c r="BJ56" i="1"/>
  <c r="BU56" i="1"/>
  <c r="BJ60" i="1"/>
  <c r="BU60" i="1"/>
  <c r="BJ72" i="1"/>
  <c r="AI76" i="1"/>
  <c r="BP76" i="1"/>
  <c r="AD88" i="1"/>
  <c r="BJ88" i="1"/>
  <c r="BW88" i="1"/>
  <c r="X96" i="1"/>
  <c r="AH96" i="1"/>
  <c r="BQ96" i="1"/>
  <c r="BU100" i="1"/>
  <c r="BO104" i="1"/>
  <c r="AD104" i="1"/>
  <c r="BK104" i="1"/>
  <c r="BW104" i="1"/>
  <c r="Y112" i="1"/>
  <c r="AH112" i="1"/>
  <c r="AJ116" i="1"/>
  <c r="BG116" i="1"/>
  <c r="BQ116" i="1"/>
  <c r="BW120" i="1"/>
  <c r="X132" i="1"/>
  <c r="AC132" i="1"/>
  <c r="G59" i="1"/>
  <c r="H59" i="1" s="1"/>
  <c r="I59" i="1" s="1"/>
  <c r="AU131" i="1"/>
  <c r="AV131" i="1" s="1"/>
  <c r="BY131" i="1"/>
  <c r="BZ131" i="1" s="1"/>
  <c r="BY83" i="1"/>
  <c r="BZ83" i="1" s="1"/>
  <c r="AU115" i="1"/>
  <c r="AV115" i="1" s="1"/>
  <c r="G123" i="1"/>
  <c r="H123" i="1" s="1"/>
  <c r="I123" i="1" s="1"/>
  <c r="AL83" i="1"/>
  <c r="AU75" i="1"/>
  <c r="AV75" i="1" s="1"/>
  <c r="AL126" i="1"/>
  <c r="BY79" i="1"/>
  <c r="BZ79" i="1" s="1"/>
  <c r="G83" i="1"/>
  <c r="H83" i="1" s="1"/>
  <c r="I83" i="1" s="1"/>
  <c r="AU83" i="1"/>
  <c r="AV83" i="1" s="1"/>
  <c r="AU99" i="1"/>
  <c r="AV99" i="1" s="1"/>
  <c r="AU119" i="1"/>
  <c r="AV119" i="1" s="1"/>
  <c r="AL55" i="1"/>
  <c r="G70" i="1"/>
  <c r="H70" i="1" s="1"/>
  <c r="I70" i="1" s="1"/>
  <c r="AU71" i="1"/>
  <c r="AV71" i="1" s="1"/>
  <c r="G78" i="1"/>
  <c r="H78" i="1" s="1"/>
  <c r="I78" i="1" s="1"/>
  <c r="G79" i="1"/>
  <c r="H79" i="1" s="1"/>
  <c r="I79" i="1" s="1"/>
  <c r="BY126" i="1"/>
  <c r="BZ126" i="1" s="1"/>
  <c r="G103" i="1"/>
  <c r="H103" i="1" s="1"/>
  <c r="I103" i="1" s="1"/>
  <c r="BY119" i="1"/>
  <c r="BZ119" i="1" s="1"/>
  <c r="G54" i="1"/>
  <c r="H54" i="1" s="1"/>
  <c r="I54" i="1" s="1"/>
  <c r="G63" i="1"/>
  <c r="H63" i="1" s="1"/>
  <c r="I63" i="1" s="1"/>
  <c r="AU66" i="1"/>
  <c r="AV66" i="1" s="1"/>
  <c r="AU79" i="1"/>
  <c r="AV79" i="1" s="1"/>
  <c r="AL78" i="1"/>
  <c r="BY95" i="1"/>
  <c r="BZ95" i="1" s="1"/>
  <c r="BY91" i="1"/>
  <c r="BZ91" i="1" s="1"/>
  <c r="BY111" i="1"/>
  <c r="BZ111" i="1" s="1"/>
  <c r="AU63" i="1"/>
  <c r="AV63" i="1" s="1"/>
  <c r="G66" i="1"/>
  <c r="H66" i="1" s="1"/>
  <c r="I66" i="1" s="1"/>
  <c r="BY66" i="1"/>
  <c r="BZ66" i="1" s="1"/>
  <c r="AL74" i="1"/>
  <c r="BY75" i="1"/>
  <c r="BZ75" i="1" s="1"/>
  <c r="BY78" i="1"/>
  <c r="BZ78" i="1" s="1"/>
  <c r="AL91" i="1"/>
  <c r="BY99" i="1"/>
  <c r="BZ99" i="1" s="1"/>
  <c r="BY115" i="1"/>
  <c r="BZ115" i="1" s="1"/>
  <c r="BY123" i="1"/>
  <c r="BZ123" i="1" s="1"/>
  <c r="AL127" i="1"/>
  <c r="AL71" i="1"/>
  <c r="AL103" i="1"/>
  <c r="AL123" i="1"/>
  <c r="BY51" i="1"/>
  <c r="BZ51" i="1" s="1"/>
  <c r="G75" i="1"/>
  <c r="H75" i="1" s="1"/>
  <c r="I75" i="1" s="1"/>
  <c r="BY127" i="1"/>
  <c r="BZ127" i="1" s="1"/>
  <c r="AU55" i="1"/>
  <c r="AV55" i="1" s="1"/>
  <c r="AL119" i="1"/>
  <c r="G131" i="1"/>
  <c r="H131" i="1" s="1"/>
  <c r="I131" i="1" s="1"/>
  <c r="AL51" i="1"/>
  <c r="BY54" i="1"/>
  <c r="BZ54" i="1" s="1"/>
  <c r="AL62" i="1"/>
  <c r="BY62" i="1"/>
  <c r="BZ62" i="1" s="1"/>
  <c r="AL63" i="1"/>
  <c r="G74" i="1"/>
  <c r="H74" i="1" s="1"/>
  <c r="I74" i="1" s="1"/>
  <c r="AL79" i="1"/>
  <c r="AU87" i="1"/>
  <c r="AV87" i="1" s="1"/>
  <c r="G91" i="1"/>
  <c r="H91" i="1" s="1"/>
  <c r="I91" i="1" s="1"/>
  <c r="G95" i="1"/>
  <c r="H95" i="1" s="1"/>
  <c r="I95" i="1" s="1"/>
  <c r="AU95" i="1"/>
  <c r="AV95" i="1" s="1"/>
  <c r="AU126" i="1"/>
  <c r="AV126" i="1" s="1"/>
  <c r="AL131" i="1"/>
  <c r="BY55" i="1"/>
  <c r="BZ55" i="1" s="1"/>
  <c r="BY59" i="1"/>
  <c r="BZ59" i="1" s="1"/>
  <c r="G99" i="1"/>
  <c r="H99" i="1" s="1"/>
  <c r="I99" i="1" s="1"/>
  <c r="BY102" i="1"/>
  <c r="BZ102" i="1" s="1"/>
  <c r="AU62" i="1"/>
  <c r="AV62" i="1" s="1"/>
  <c r="AL70" i="1"/>
  <c r="BY74" i="1"/>
  <c r="BZ74" i="1" s="1"/>
  <c r="BY87" i="1"/>
  <c r="BZ87" i="1" s="1"/>
  <c r="AU51" i="1"/>
  <c r="AV51" i="1" s="1"/>
  <c r="AU59" i="1"/>
  <c r="AV59" i="1" s="1"/>
  <c r="BY70" i="1"/>
  <c r="BZ70" i="1" s="1"/>
  <c r="BY71" i="1"/>
  <c r="BZ71" i="1" s="1"/>
  <c r="AL95" i="1"/>
  <c r="AL102" i="1"/>
  <c r="AU102" i="1"/>
  <c r="AV102" i="1" s="1"/>
  <c r="BY103" i="1"/>
  <c r="BZ103" i="1" s="1"/>
  <c r="AL111" i="1"/>
  <c r="AL115" i="1"/>
  <c r="AL87" i="1"/>
  <c r="AL99" i="1"/>
  <c r="AL66" i="1"/>
  <c r="G62" i="1"/>
  <c r="H62" i="1" s="1"/>
  <c r="I62" i="1" s="1"/>
  <c r="AL75" i="1"/>
  <c r="G51" i="1"/>
  <c r="H51" i="1" s="1"/>
  <c r="I51" i="1" s="1"/>
  <c r="AL54" i="1"/>
  <c r="AU54" i="1"/>
  <c r="AV54" i="1" s="1"/>
  <c r="AL59" i="1"/>
  <c r="BY63" i="1"/>
  <c r="BZ63" i="1" s="1"/>
  <c r="AU70" i="1"/>
  <c r="AV70" i="1" s="1"/>
  <c r="G71" i="1"/>
  <c r="H71" i="1" s="1"/>
  <c r="I71" i="1" s="1"/>
  <c r="AU74" i="1"/>
  <c r="AV74" i="1" s="1"/>
  <c r="AU78" i="1"/>
  <c r="AV78" i="1" s="1"/>
  <c r="AU91" i="1"/>
  <c r="AV91" i="1" s="1"/>
  <c r="G102" i="1"/>
  <c r="H102" i="1" s="1"/>
  <c r="I102" i="1" s="1"/>
  <c r="G111" i="1"/>
  <c r="H111" i="1" s="1"/>
  <c r="I111" i="1" s="1"/>
  <c r="AU111" i="1"/>
  <c r="AV111" i="1" s="1"/>
  <c r="G126" i="1"/>
  <c r="H126" i="1" s="1"/>
  <c r="I126" i="1" s="1"/>
  <c r="AU127" i="1"/>
  <c r="AV127" i="1" s="1"/>
  <c r="BU47" i="1"/>
  <c r="BV47" i="1"/>
  <c r="BW47" i="1"/>
  <c r="BT47" i="1"/>
  <c r="BQ47" i="1"/>
  <c r="BP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S47" i="1"/>
  <c r="AR47" i="1"/>
  <c r="AQ47" i="1"/>
  <c r="AP47" i="1"/>
  <c r="AO47" i="1"/>
  <c r="AH47" i="1"/>
  <c r="AI47" i="1"/>
  <c r="AJ47" i="1"/>
  <c r="AG47" i="1"/>
  <c r="AD47" i="1"/>
  <c r="AC47" i="1"/>
  <c r="U47" i="1"/>
  <c r="V47" i="1"/>
  <c r="W47" i="1"/>
  <c r="X47" i="1"/>
  <c r="Y47" i="1"/>
  <c r="Z47" i="1"/>
  <c r="T47" i="1"/>
  <c r="S47" i="1"/>
  <c r="R47" i="1"/>
  <c r="Q47" i="1"/>
  <c r="P47" i="1"/>
  <c r="O47" i="1"/>
  <c r="N47" i="1"/>
  <c r="M47" i="1"/>
  <c r="L47" i="1"/>
  <c r="K47" i="1"/>
  <c r="J47" i="1"/>
  <c r="F47" i="1"/>
  <c r="E47" i="1"/>
  <c r="D47" i="1"/>
  <c r="BQ46" i="1"/>
  <c r="BP46" i="1"/>
  <c r="BN46" i="1"/>
  <c r="BM46" i="1"/>
  <c r="BL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S46" i="1"/>
  <c r="AR46" i="1"/>
  <c r="AQ46" i="1"/>
  <c r="AP46" i="1"/>
  <c r="AO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F46" i="1"/>
  <c r="E46" i="1"/>
  <c r="D46" i="1"/>
  <c r="BW43" i="1"/>
  <c r="BV43" i="1"/>
  <c r="BU43" i="1"/>
  <c r="BT43" i="1"/>
  <c r="BQ43" i="1"/>
  <c r="BP43" i="1"/>
  <c r="BD43" i="1"/>
  <c r="BE43" i="1"/>
  <c r="BF43" i="1"/>
  <c r="BG43" i="1"/>
  <c r="BH43" i="1"/>
  <c r="BI43" i="1"/>
  <c r="BJ43" i="1"/>
  <c r="BK43" i="1"/>
  <c r="BL43" i="1"/>
  <c r="BM43" i="1"/>
  <c r="BC43" i="1"/>
  <c r="BB43" i="1"/>
  <c r="BA43" i="1"/>
  <c r="AZ43" i="1"/>
  <c r="AY43" i="1"/>
  <c r="AX43" i="1"/>
  <c r="AW43" i="1"/>
  <c r="AS43" i="1"/>
  <c r="AR43" i="1"/>
  <c r="AQ43" i="1"/>
  <c r="AP43" i="1"/>
  <c r="AO43" i="1"/>
  <c r="AH43" i="1"/>
  <c r="AI43" i="1"/>
  <c r="AJ43" i="1"/>
  <c r="AG43" i="1"/>
  <c r="AD43" i="1"/>
  <c r="AC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F43" i="1"/>
  <c r="E43" i="1"/>
  <c r="D43" i="1"/>
  <c r="BW36" i="1"/>
  <c r="BV36" i="1"/>
  <c r="BU36" i="1"/>
  <c r="BT36" i="1"/>
  <c r="BQ36" i="1"/>
  <c r="BP36" i="1"/>
  <c r="BH36" i="1"/>
  <c r="BI36" i="1"/>
  <c r="BJ36" i="1"/>
  <c r="BK36" i="1"/>
  <c r="BL36" i="1"/>
  <c r="BM36" i="1"/>
  <c r="BG36" i="1"/>
  <c r="BF36" i="1"/>
  <c r="BE36" i="1"/>
  <c r="BD36" i="1"/>
  <c r="BC36" i="1"/>
  <c r="BB36" i="1"/>
  <c r="BA36" i="1"/>
  <c r="AZ36" i="1"/>
  <c r="AY36" i="1"/>
  <c r="AX36" i="1"/>
  <c r="AW36" i="1"/>
  <c r="AS36" i="1"/>
  <c r="AR36" i="1"/>
  <c r="AQ36" i="1"/>
  <c r="AP36" i="1"/>
  <c r="AO36" i="1"/>
  <c r="AH36" i="1"/>
  <c r="AI36" i="1"/>
  <c r="AJ36" i="1"/>
  <c r="AG36" i="1"/>
  <c r="AD36" i="1"/>
  <c r="AC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F36" i="1"/>
  <c r="E36" i="1"/>
  <c r="D36" i="1"/>
  <c r="BW32" i="1"/>
  <c r="BV32" i="1"/>
  <c r="BU32" i="1"/>
  <c r="BT32" i="1"/>
  <c r="BQ32" i="1"/>
  <c r="BP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S32" i="1"/>
  <c r="AR32" i="1"/>
  <c r="AQ32" i="1"/>
  <c r="AP32" i="1"/>
  <c r="AO32" i="1"/>
  <c r="AH32" i="1"/>
  <c r="AI32" i="1"/>
  <c r="AJ32" i="1"/>
  <c r="AG32" i="1"/>
  <c r="AD32" i="1"/>
  <c r="AC32" i="1"/>
  <c r="W32" i="1"/>
  <c r="X32" i="1"/>
  <c r="Y32" i="1"/>
  <c r="Z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F32" i="1"/>
  <c r="E32" i="1"/>
  <c r="D32" i="1"/>
  <c r="BQ24" i="1"/>
  <c r="BP24" i="1"/>
  <c r="BP25" i="1" s="1"/>
  <c r="BW24" i="1"/>
  <c r="BW25" i="1" s="1"/>
  <c r="BV24" i="1"/>
  <c r="BV25" i="1" s="1"/>
  <c r="BU24" i="1"/>
  <c r="BU25" i="1" s="1"/>
  <c r="BT24" i="1"/>
  <c r="BT25" i="1" s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S24" i="1"/>
  <c r="AR24" i="1"/>
  <c r="AQ24" i="1"/>
  <c r="AP24" i="1"/>
  <c r="AO24" i="1"/>
  <c r="AH24" i="1"/>
  <c r="AH25" i="1" s="1"/>
  <c r="AI24" i="1"/>
  <c r="AI25" i="1" s="1"/>
  <c r="AJ24" i="1"/>
  <c r="AJ25" i="1" s="1"/>
  <c r="AG24" i="1"/>
  <c r="AG25" i="1" s="1"/>
  <c r="AD24" i="1"/>
  <c r="AC24" i="1"/>
  <c r="X24" i="1"/>
  <c r="Y24" i="1"/>
  <c r="Z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D24" i="1"/>
  <c r="F24" i="1"/>
  <c r="E24" i="1"/>
  <c r="BR23" i="1"/>
  <c r="BR25" i="1" s="1"/>
  <c r="BQ23" i="1"/>
  <c r="BO23" i="1"/>
  <c r="BO25" i="1" s="1"/>
  <c r="BN23" i="1"/>
  <c r="BM23" i="1"/>
  <c r="BL23" i="1"/>
  <c r="BK23" i="1"/>
  <c r="BJ23" i="1"/>
  <c r="BH23" i="1"/>
  <c r="BI23" i="1"/>
  <c r="BG23" i="1"/>
  <c r="BF23" i="1"/>
  <c r="BE23" i="1"/>
  <c r="BD23" i="1"/>
  <c r="BC23" i="1"/>
  <c r="BB23" i="1"/>
  <c r="BA23" i="1"/>
  <c r="AZ23" i="1"/>
  <c r="AY23" i="1"/>
  <c r="AX23" i="1"/>
  <c r="AW23" i="1"/>
  <c r="AS23" i="1"/>
  <c r="AR23" i="1"/>
  <c r="AQ23" i="1"/>
  <c r="AP23" i="1"/>
  <c r="AO23" i="1"/>
  <c r="AD23" i="1"/>
  <c r="AB23" i="1"/>
  <c r="AB25" i="1" s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F23" i="1"/>
  <c r="E23" i="1"/>
  <c r="D23" i="1"/>
  <c r="BU16" i="1"/>
  <c r="BU17" i="1" s="1"/>
  <c r="BV16" i="1"/>
  <c r="BV17" i="1" s="1"/>
  <c r="BW16" i="1"/>
  <c r="BW17" i="1" s="1"/>
  <c r="BT16" i="1"/>
  <c r="BT17" i="1" s="1"/>
  <c r="BQ16" i="1"/>
  <c r="BQ17" i="1" s="1"/>
  <c r="BP16" i="1"/>
  <c r="BP17" i="1" s="1"/>
  <c r="BG16" i="1"/>
  <c r="BH16" i="1"/>
  <c r="BI16" i="1"/>
  <c r="BJ16" i="1"/>
  <c r="BJ17" i="1" s="1"/>
  <c r="BK16" i="1"/>
  <c r="BK17" i="1" s="1"/>
  <c r="BL16" i="1"/>
  <c r="BL17" i="1" s="1"/>
  <c r="BM16" i="1"/>
  <c r="BM17" i="1" s="1"/>
  <c r="BF16" i="1"/>
  <c r="BE16" i="1"/>
  <c r="BD16" i="1"/>
  <c r="BC16" i="1"/>
  <c r="BB16" i="1"/>
  <c r="BA16" i="1"/>
  <c r="AZ16" i="1"/>
  <c r="AY16" i="1"/>
  <c r="AX16" i="1"/>
  <c r="AW16" i="1"/>
  <c r="AS16" i="1"/>
  <c r="AR16" i="1"/>
  <c r="AQ16" i="1"/>
  <c r="AP16" i="1"/>
  <c r="AO16" i="1"/>
  <c r="AH16" i="1"/>
  <c r="AI16" i="1"/>
  <c r="AI17" i="1" s="1"/>
  <c r="AJ16" i="1"/>
  <c r="AJ17" i="1" s="1"/>
  <c r="AG16" i="1"/>
  <c r="AD16" i="1"/>
  <c r="AC16" i="1"/>
  <c r="Z16" i="1"/>
  <c r="Y16" i="1"/>
  <c r="X16" i="1"/>
  <c r="X17" i="1" s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F16" i="1"/>
  <c r="E16" i="1"/>
  <c r="D16" i="1"/>
  <c r="BF15" i="1"/>
  <c r="BE15" i="1"/>
  <c r="BD15" i="1"/>
  <c r="BB15" i="1"/>
  <c r="BA15" i="1"/>
  <c r="AZ15" i="1"/>
  <c r="AY15" i="1"/>
  <c r="AX15" i="1"/>
  <c r="AW15" i="1"/>
  <c r="AS15" i="1"/>
  <c r="AR15" i="1"/>
  <c r="AQ15" i="1"/>
  <c r="AP15" i="1"/>
  <c r="AO15" i="1"/>
  <c r="AH15" i="1"/>
  <c r="AH17" i="1" s="1"/>
  <c r="AE15" i="1"/>
  <c r="AE17" i="1" s="1"/>
  <c r="AD15" i="1"/>
  <c r="AC15" i="1"/>
  <c r="AA15" i="1"/>
  <c r="Z15" i="1"/>
  <c r="Y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F15" i="1"/>
  <c r="E15" i="1"/>
  <c r="D15" i="1"/>
  <c r="BH8" i="1"/>
  <c r="BI8" i="1"/>
  <c r="BG8" i="1"/>
  <c r="BF8" i="1"/>
  <c r="BE8" i="1"/>
  <c r="BD8" i="1"/>
  <c r="BC8" i="1"/>
  <c r="BB8" i="1"/>
  <c r="BA8" i="1"/>
  <c r="AZ8" i="1"/>
  <c r="AY8" i="1"/>
  <c r="AX8" i="1"/>
  <c r="AW8" i="1"/>
  <c r="AR8" i="1"/>
  <c r="AQ8" i="1"/>
  <c r="AP8" i="1"/>
  <c r="AO8" i="1"/>
  <c r="Z8" i="1"/>
  <c r="Y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F8" i="1"/>
  <c r="E8" i="1"/>
  <c r="D8" i="1"/>
  <c r="BW7" i="1"/>
  <c r="BV7" i="1"/>
  <c r="BU7" i="1"/>
  <c r="BT7" i="1"/>
  <c r="BQ7" i="1"/>
  <c r="BP7" i="1"/>
  <c r="BH7" i="1"/>
  <c r="BI7" i="1"/>
  <c r="BJ7" i="1"/>
  <c r="BK7" i="1"/>
  <c r="BL7" i="1"/>
  <c r="BM7" i="1"/>
  <c r="BG7" i="1"/>
  <c r="BF7" i="1"/>
  <c r="BE7" i="1"/>
  <c r="BD7" i="1"/>
  <c r="BC7" i="1"/>
  <c r="BB7" i="1"/>
  <c r="BA7" i="1"/>
  <c r="AZ7" i="1"/>
  <c r="AY7" i="1"/>
  <c r="AX7" i="1"/>
  <c r="AW7" i="1"/>
  <c r="AS7" i="1"/>
  <c r="AR7" i="1"/>
  <c r="AQ7" i="1"/>
  <c r="AP7" i="1"/>
  <c r="AO7" i="1"/>
  <c r="AJ7" i="1"/>
  <c r="AI7" i="1"/>
  <c r="AH7" i="1"/>
  <c r="AG7" i="1"/>
  <c r="AD7" i="1"/>
  <c r="AC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F7" i="1"/>
  <c r="E7" i="1"/>
  <c r="D7" i="1"/>
  <c r="W25" i="1" l="1"/>
  <c r="BK25" i="1"/>
  <c r="BQ25" i="1"/>
  <c r="W17" i="1"/>
  <c r="G32" i="1"/>
  <c r="H32" i="1" s="1"/>
  <c r="I32" i="1" s="1"/>
  <c r="X44" i="1"/>
  <c r="BK9" i="1"/>
  <c r="BV9" i="1"/>
  <c r="AJ33" i="1"/>
  <c r="X37" i="1"/>
  <c r="AH37" i="1"/>
  <c r="BQ37" i="1"/>
  <c r="BH44" i="1"/>
  <c r="BU44" i="1"/>
  <c r="AC48" i="1"/>
  <c r="BV48" i="1"/>
  <c r="CB54" i="1"/>
  <c r="AM54" i="1"/>
  <c r="AM111" i="1"/>
  <c r="CB111" i="1"/>
  <c r="X9" i="1"/>
  <c r="BT9" i="1"/>
  <c r="AD33" i="1"/>
  <c r="BW33" i="1"/>
  <c r="BJ44" i="1"/>
  <c r="AM59" i="1"/>
  <c r="CB59" i="1"/>
  <c r="CB71" i="1"/>
  <c r="AM71" i="1"/>
  <c r="AG33" i="1"/>
  <c r="BI44" i="1"/>
  <c r="CB127" i="1"/>
  <c r="AM127" i="1"/>
  <c r="CB126" i="1"/>
  <c r="AM126" i="1"/>
  <c r="BJ9" i="1"/>
  <c r="AI33" i="1"/>
  <c r="BV44" i="1"/>
  <c r="AD48" i="1"/>
  <c r="BU48" i="1"/>
  <c r="AM131" i="1"/>
  <c r="CB131" i="1"/>
  <c r="CB83" i="1"/>
  <c r="AM83" i="1"/>
  <c r="AG9" i="1"/>
  <c r="AH33" i="1"/>
  <c r="BQ33" i="1"/>
  <c r="Z48" i="1"/>
  <c r="CB75" i="1"/>
  <c r="AM75" i="1"/>
  <c r="AH9" i="1"/>
  <c r="X25" i="1"/>
  <c r="BJ25" i="1"/>
  <c r="X33" i="1"/>
  <c r="BT33" i="1"/>
  <c r="AC37" i="1"/>
  <c r="BK37" i="1"/>
  <c r="BV37" i="1"/>
  <c r="BM44" i="1"/>
  <c r="W48" i="1"/>
  <c r="BQ48" i="1"/>
  <c r="Y48" i="1"/>
  <c r="AJ48" i="1"/>
  <c r="AM102" i="1"/>
  <c r="CB102" i="1"/>
  <c r="AM70" i="1"/>
  <c r="CB70" i="1"/>
  <c r="CB62" i="1"/>
  <c r="AM62" i="1"/>
  <c r="AM91" i="1"/>
  <c r="CB91" i="1"/>
  <c r="BK33" i="1"/>
  <c r="AJ37" i="1"/>
  <c r="BQ44" i="1"/>
  <c r="BT48" i="1"/>
  <c r="CB87" i="1"/>
  <c r="AM87" i="1"/>
  <c r="W37" i="1"/>
  <c r="BW48" i="1"/>
  <c r="CB115" i="1"/>
  <c r="AM115" i="1"/>
  <c r="CB119" i="1"/>
  <c r="AM119" i="1"/>
  <c r="BU37" i="1"/>
  <c r="AI9" i="1"/>
  <c r="BP9" i="1"/>
  <c r="W33" i="1"/>
  <c r="BU33" i="1"/>
  <c r="AD37" i="1"/>
  <c r="BJ37" i="1"/>
  <c r="BW37" i="1"/>
  <c r="AJ44" i="1"/>
  <c r="BL44" i="1"/>
  <c r="X48" i="1"/>
  <c r="AI48" i="1"/>
  <c r="AM66" i="1"/>
  <c r="CB66" i="1"/>
  <c r="CB95" i="1"/>
  <c r="AM95" i="1"/>
  <c r="AM123" i="1"/>
  <c r="CB123" i="1"/>
  <c r="BJ48" i="1"/>
  <c r="CB74" i="1"/>
  <c r="AM74" i="1"/>
  <c r="BU9" i="1"/>
  <c r="AI37" i="1"/>
  <c r="BP37" i="1"/>
  <c r="BT44" i="1"/>
  <c r="AM79" i="1"/>
  <c r="CB79" i="1"/>
  <c r="BW9" i="1"/>
  <c r="BP33" i="1"/>
  <c r="BT37" i="1"/>
  <c r="BG44" i="1"/>
  <c r="BK48" i="1"/>
  <c r="CB63" i="1"/>
  <c r="AM63" i="1"/>
  <c r="AM55" i="1"/>
  <c r="CB55" i="1"/>
  <c r="BW44" i="1"/>
  <c r="AG48" i="1"/>
  <c r="W9" i="1"/>
  <c r="AJ9" i="1"/>
  <c r="BQ9" i="1"/>
  <c r="AC33" i="1"/>
  <c r="BJ33" i="1"/>
  <c r="BV33" i="1"/>
  <c r="AG37" i="1"/>
  <c r="AI44" i="1"/>
  <c r="BK44" i="1"/>
  <c r="BP44" i="1"/>
  <c r="AH48" i="1"/>
  <c r="AM99" i="1"/>
  <c r="CB99" i="1"/>
  <c r="CB51" i="1"/>
  <c r="AM51" i="1"/>
  <c r="CB103" i="1"/>
  <c r="AM103" i="1"/>
  <c r="AM78" i="1"/>
  <c r="CB78" i="1"/>
  <c r="AU36" i="1"/>
  <c r="AV36" i="1" s="1"/>
  <c r="G43" i="1"/>
  <c r="H43" i="1" s="1"/>
  <c r="I43" i="1" s="1"/>
  <c r="BY23" i="1"/>
  <c r="BZ23" i="1" s="1"/>
  <c r="AU43" i="1"/>
  <c r="AV43" i="1" s="1"/>
  <c r="AU47" i="1"/>
  <c r="AV47" i="1" s="1"/>
  <c r="AL32" i="1"/>
  <c r="G46" i="1"/>
  <c r="H46" i="1" s="1"/>
  <c r="I46" i="1" s="1"/>
  <c r="AU46" i="1"/>
  <c r="AV46" i="1" s="1"/>
  <c r="G47" i="1"/>
  <c r="H47" i="1" s="1"/>
  <c r="I47" i="1" s="1"/>
  <c r="G7" i="1"/>
  <c r="H7" i="1" s="1"/>
  <c r="I7" i="1" s="1"/>
  <c r="AL8" i="1"/>
  <c r="BY8" i="1"/>
  <c r="BZ8" i="1" s="1"/>
  <c r="AL16" i="1"/>
  <c r="AU24" i="1"/>
  <c r="AV24" i="1" s="1"/>
  <c r="AU32" i="1"/>
  <c r="AV32" i="1" s="1"/>
  <c r="AU8" i="1"/>
  <c r="AV8" i="1" s="1"/>
  <c r="G15" i="1"/>
  <c r="H15" i="1" s="1"/>
  <c r="I15" i="1" s="1"/>
  <c r="G16" i="1"/>
  <c r="H16" i="1" s="1"/>
  <c r="I16" i="1" s="1"/>
  <c r="AU16" i="1"/>
  <c r="AV16" i="1" s="1"/>
  <c r="AL24" i="1"/>
  <c r="AL43" i="1"/>
  <c r="AL15" i="1"/>
  <c r="AU7" i="1"/>
  <c r="AV7" i="1" s="1"/>
  <c r="G8" i="1"/>
  <c r="H8" i="1" s="1"/>
  <c r="I8" i="1" s="1"/>
  <c r="AU15" i="1"/>
  <c r="AV15" i="1" s="1"/>
  <c r="G23" i="1"/>
  <c r="H23" i="1" s="1"/>
  <c r="I23" i="1" s="1"/>
  <c r="G36" i="1"/>
  <c r="H36" i="1" s="1"/>
  <c r="I36" i="1" s="1"/>
  <c r="AL47" i="1"/>
  <c r="BY36" i="1"/>
  <c r="BZ36" i="1" s="1"/>
  <c r="BY7" i="1"/>
  <c r="BZ7" i="1" s="1"/>
  <c r="AU23" i="1"/>
  <c r="AV23" i="1" s="1"/>
  <c r="BY15" i="1"/>
  <c r="BZ15" i="1" s="1"/>
  <c r="BY16" i="1"/>
  <c r="BZ16" i="1" s="1"/>
  <c r="BY32" i="1"/>
  <c r="BZ32" i="1" s="1"/>
  <c r="AL7" i="1"/>
  <c r="AL23" i="1"/>
  <c r="AL36" i="1"/>
  <c r="AL46" i="1"/>
  <c r="BY43" i="1"/>
  <c r="BZ43" i="1" s="1"/>
  <c r="BY46" i="1"/>
  <c r="BZ46" i="1" s="1"/>
  <c r="BY47" i="1"/>
  <c r="BZ47" i="1" s="1"/>
  <c r="BY24" i="1"/>
  <c r="BZ24" i="1" s="1"/>
  <c r="G24" i="1"/>
  <c r="H24" i="1" s="1"/>
  <c r="I24" i="1" s="1"/>
  <c r="BW4" i="1"/>
  <c r="BU4" i="1"/>
  <c r="BV4" i="1"/>
  <c r="BT4" i="1"/>
  <c r="BQ4" i="1"/>
  <c r="BP4" i="1"/>
  <c r="BL4" i="1"/>
  <c r="BM4" i="1"/>
  <c r="BJ4" i="1"/>
  <c r="BK4" i="1"/>
  <c r="BD4" i="1"/>
  <c r="BE4" i="1"/>
  <c r="BF4" i="1"/>
  <c r="BG4" i="1"/>
  <c r="BH4" i="1"/>
  <c r="BI4" i="1"/>
  <c r="BC4" i="1"/>
  <c r="BB4" i="1"/>
  <c r="BA4" i="1"/>
  <c r="AZ4" i="1"/>
  <c r="AY4" i="1"/>
  <c r="AX4" i="1"/>
  <c r="AW4" i="1"/>
  <c r="AS4" i="1"/>
  <c r="AR4" i="1"/>
  <c r="AQ4" i="1"/>
  <c r="AP4" i="1"/>
  <c r="AO4" i="1"/>
  <c r="AH4" i="1"/>
  <c r="AI4" i="1"/>
  <c r="AJ4" i="1"/>
  <c r="AG4" i="1"/>
  <c r="AD4" i="1"/>
  <c r="AC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F4" i="1"/>
  <c r="E4" i="1"/>
  <c r="D4" i="1"/>
  <c r="AI5" i="1" l="1"/>
  <c r="BP5" i="1"/>
  <c r="X5" i="1"/>
  <c r="AH5" i="1"/>
  <c r="BQ5" i="1"/>
  <c r="BT5" i="1"/>
  <c r="CB46" i="1"/>
  <c r="AM46" i="1"/>
  <c r="BK5" i="1"/>
  <c r="BU5" i="1"/>
  <c r="AM43" i="1"/>
  <c r="CB43" i="1"/>
  <c r="BJ5" i="1"/>
  <c r="BW5" i="1"/>
  <c r="AM23" i="1"/>
  <c r="CB23" i="1"/>
  <c r="AM47" i="1"/>
  <c r="CB47" i="1"/>
  <c r="AM24" i="1"/>
  <c r="CB24" i="1"/>
  <c r="CB32" i="1"/>
  <c r="AM32" i="1"/>
  <c r="AM36" i="1"/>
  <c r="CB36" i="1"/>
  <c r="BM5" i="1"/>
  <c r="CB7" i="1"/>
  <c r="AM7" i="1"/>
  <c r="CB8" i="1"/>
  <c r="AM8" i="1"/>
  <c r="BG5" i="1"/>
  <c r="BV5" i="1"/>
  <c r="CB15" i="1"/>
  <c r="AM15" i="1"/>
  <c r="AM16" i="1"/>
  <c r="CB16" i="1"/>
  <c r="AJ5" i="1"/>
  <c r="BH5" i="1"/>
  <c r="BL5" i="1"/>
  <c r="AU4" i="1"/>
  <c r="AV4" i="1" s="1"/>
  <c r="AL4" i="1"/>
  <c r="G4" i="1"/>
  <c r="H4" i="1" s="1"/>
  <c r="I4" i="1" s="1"/>
  <c r="BY4" i="1"/>
  <c r="BZ4" i="1" s="1"/>
  <c r="BI252" i="1"/>
  <c r="BH252" i="1"/>
  <c r="BG252" i="1"/>
  <c r="BF252" i="1"/>
  <c r="BE252" i="1"/>
  <c r="BD252" i="1"/>
  <c r="BC252" i="1"/>
  <c r="BB252" i="1"/>
  <c r="BA252" i="1"/>
  <c r="AZ252" i="1"/>
  <c r="AY252" i="1"/>
  <c r="AX252" i="1"/>
  <c r="AW252" i="1"/>
  <c r="AT252" i="1"/>
  <c r="AT256" i="1" s="1"/>
  <c r="AS252" i="1"/>
  <c r="AR252" i="1"/>
  <c r="AQ252" i="1"/>
  <c r="AP252" i="1"/>
  <c r="AO252" i="1"/>
  <c r="AK252" i="1"/>
  <c r="AK256" i="1" s="1"/>
  <c r="AJ252" i="1"/>
  <c r="AJ256" i="1" s="1"/>
  <c r="AI252" i="1"/>
  <c r="AI256" i="1" s="1"/>
  <c r="AH252" i="1"/>
  <c r="AH256" i="1" s="1"/>
  <c r="AG252" i="1"/>
  <c r="AG256" i="1" s="1"/>
  <c r="AF252" i="1"/>
  <c r="AF256" i="1" s="1"/>
  <c r="AE252" i="1"/>
  <c r="AE256" i="1" s="1"/>
  <c r="AD252" i="1"/>
  <c r="AC252" i="1"/>
  <c r="AB252" i="1"/>
  <c r="AB256" i="1" s="1"/>
  <c r="Z252" i="1"/>
  <c r="Y252" i="1"/>
  <c r="X252" i="1"/>
  <c r="X256" i="1" s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F252" i="1"/>
  <c r="E252" i="1"/>
  <c r="D252" i="1"/>
  <c r="CB4" i="1" l="1"/>
  <c r="AM4" i="1"/>
  <c r="BY252" i="1"/>
  <c r="G252" i="1"/>
  <c r="AU252" i="1"/>
  <c r="AL252" i="1"/>
  <c r="BX249" i="1"/>
  <c r="BW249" i="1"/>
  <c r="BV249" i="1"/>
  <c r="BU249" i="1"/>
  <c r="BS249" i="1"/>
  <c r="BR249" i="1"/>
  <c r="BQ249" i="1"/>
  <c r="BP249" i="1"/>
  <c r="BN249" i="1"/>
  <c r="BM249" i="1"/>
  <c r="BL249" i="1"/>
  <c r="BK249" i="1"/>
  <c r="BJ249" i="1"/>
  <c r="BI249" i="1"/>
  <c r="BH249" i="1"/>
  <c r="BG249" i="1"/>
  <c r="BF249" i="1"/>
  <c r="BE249" i="1"/>
  <c r="BD249" i="1"/>
  <c r="BC249" i="1"/>
  <c r="BB249" i="1"/>
  <c r="BA249" i="1"/>
  <c r="AZ249" i="1"/>
  <c r="AY249" i="1"/>
  <c r="AX249" i="1"/>
  <c r="AW249" i="1"/>
  <c r="AS249" i="1"/>
  <c r="AR249" i="1"/>
  <c r="AQ249" i="1"/>
  <c r="AP249" i="1"/>
  <c r="AO249" i="1"/>
  <c r="AK249" i="1"/>
  <c r="AJ249" i="1"/>
  <c r="AI249" i="1"/>
  <c r="AH249" i="1"/>
  <c r="AG249" i="1"/>
  <c r="AF249" i="1"/>
  <c r="AE249" i="1"/>
  <c r="AD249" i="1"/>
  <c r="AC249" i="1"/>
  <c r="AB249" i="1"/>
  <c r="AA249" i="1"/>
  <c r="Z249" i="1"/>
  <c r="Y249" i="1"/>
  <c r="X249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F249" i="1"/>
  <c r="E249" i="1"/>
  <c r="D249" i="1"/>
  <c r="BM245" i="1"/>
  <c r="BN245" i="1"/>
  <c r="BL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S245" i="1"/>
  <c r="AR245" i="1"/>
  <c r="AQ245" i="1"/>
  <c r="AP245" i="1"/>
  <c r="AO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F245" i="1"/>
  <c r="E245" i="1"/>
  <c r="D245" i="1"/>
  <c r="BL241" i="1"/>
  <c r="BI241" i="1"/>
  <c r="BG241" i="1"/>
  <c r="BF241" i="1"/>
  <c r="BE241" i="1"/>
  <c r="BD241" i="1"/>
  <c r="BC241" i="1"/>
  <c r="BB241" i="1"/>
  <c r="BA241" i="1"/>
  <c r="AZ241" i="1"/>
  <c r="AY241" i="1"/>
  <c r="AX241" i="1"/>
  <c r="AW241" i="1"/>
  <c r="AS241" i="1"/>
  <c r="AR241" i="1"/>
  <c r="AQ241" i="1"/>
  <c r="AP241" i="1"/>
  <c r="AO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F241" i="1"/>
  <c r="E241" i="1"/>
  <c r="D241" i="1"/>
  <c r="BI237" i="1"/>
  <c r="BH237" i="1"/>
  <c r="BF237" i="1"/>
  <c r="BE237" i="1"/>
  <c r="BD237" i="1"/>
  <c r="BC237" i="1"/>
  <c r="BB237" i="1"/>
  <c r="BA237" i="1"/>
  <c r="AZ237" i="1"/>
  <c r="AY237" i="1"/>
  <c r="AX237" i="1"/>
  <c r="AW237" i="1"/>
  <c r="AS237" i="1"/>
  <c r="AR237" i="1"/>
  <c r="AQ237" i="1"/>
  <c r="AP237" i="1"/>
  <c r="AO237" i="1"/>
  <c r="AA237" i="1"/>
  <c r="Z237" i="1"/>
  <c r="Y237" i="1"/>
  <c r="W237" i="1"/>
  <c r="V237" i="1"/>
  <c r="U237" i="1"/>
  <c r="T237" i="1"/>
  <c r="S237" i="1"/>
  <c r="R237" i="1"/>
  <c r="Q237" i="1"/>
  <c r="P237" i="1"/>
  <c r="O237" i="1"/>
  <c r="N237" i="1"/>
  <c r="M237" i="1"/>
  <c r="L237" i="1"/>
  <c r="K237" i="1"/>
  <c r="J237" i="1"/>
  <c r="E237" i="1"/>
  <c r="F237" i="1"/>
  <c r="D237" i="1"/>
  <c r="BF233" i="1"/>
  <c r="BE233" i="1"/>
  <c r="BD233" i="1"/>
  <c r="BC233" i="1"/>
  <c r="BB233" i="1"/>
  <c r="BA233" i="1"/>
  <c r="AZ233" i="1"/>
  <c r="AY233" i="1"/>
  <c r="AX233" i="1"/>
  <c r="AW233" i="1"/>
  <c r="AS233" i="1"/>
  <c r="AR233" i="1"/>
  <c r="AQ233" i="1"/>
  <c r="AP233" i="1"/>
  <c r="AO233" i="1"/>
  <c r="AD233" i="1"/>
  <c r="AC233" i="1"/>
  <c r="AA233" i="1"/>
  <c r="Z233" i="1"/>
  <c r="Y233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F233" i="1"/>
  <c r="E233" i="1"/>
  <c r="D233" i="1"/>
  <c r="BJ229" i="1"/>
  <c r="BI229" i="1"/>
  <c r="BH229" i="1"/>
  <c r="BG229" i="1"/>
  <c r="BF229" i="1"/>
  <c r="BE229" i="1"/>
  <c r="BD229" i="1"/>
  <c r="BC229" i="1"/>
  <c r="BB229" i="1"/>
  <c r="BA229" i="1"/>
  <c r="AZ229" i="1"/>
  <c r="AY229" i="1"/>
  <c r="AX229" i="1"/>
  <c r="AW229" i="1"/>
  <c r="AS229" i="1"/>
  <c r="AR229" i="1"/>
  <c r="AQ229" i="1"/>
  <c r="AP229" i="1"/>
  <c r="AO229" i="1"/>
  <c r="Z229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F229" i="1"/>
  <c r="E229" i="1"/>
  <c r="D229" i="1"/>
  <c r="BI225" i="1"/>
  <c r="BH225" i="1"/>
  <c r="BF225" i="1"/>
  <c r="BE225" i="1"/>
  <c r="BD225" i="1"/>
  <c r="BC225" i="1"/>
  <c r="BB225" i="1"/>
  <c r="BA225" i="1"/>
  <c r="AZ225" i="1"/>
  <c r="AY225" i="1"/>
  <c r="AX225" i="1"/>
  <c r="AW225" i="1"/>
  <c r="AS225" i="1"/>
  <c r="AR225" i="1"/>
  <c r="AQ225" i="1"/>
  <c r="AP225" i="1"/>
  <c r="AO225" i="1"/>
  <c r="AD225" i="1"/>
  <c r="AE225" i="1"/>
  <c r="AC225" i="1"/>
  <c r="AA225" i="1"/>
  <c r="Z225" i="1"/>
  <c r="Y225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F225" i="1"/>
  <c r="E225" i="1"/>
  <c r="D225" i="1"/>
  <c r="BI221" i="1"/>
  <c r="BH221" i="1"/>
  <c r="BF221" i="1"/>
  <c r="BE221" i="1"/>
  <c r="BD221" i="1"/>
  <c r="BC221" i="1"/>
  <c r="BB221" i="1"/>
  <c r="BA221" i="1"/>
  <c r="AZ221" i="1"/>
  <c r="AY221" i="1"/>
  <c r="AX221" i="1"/>
  <c r="AW221" i="1"/>
  <c r="AS221" i="1"/>
  <c r="AR221" i="1"/>
  <c r="AQ221" i="1"/>
  <c r="AP221" i="1"/>
  <c r="AO221" i="1"/>
  <c r="AA221" i="1"/>
  <c r="Z221" i="1"/>
  <c r="Y221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F221" i="1"/>
  <c r="E221" i="1"/>
  <c r="D221" i="1"/>
  <c r="BF212" i="1"/>
  <c r="BE212" i="1"/>
  <c r="BD212" i="1"/>
  <c r="BB212" i="1"/>
  <c r="BA212" i="1"/>
  <c r="AZ212" i="1"/>
  <c r="AY212" i="1"/>
  <c r="AX212" i="1"/>
  <c r="AW212" i="1"/>
  <c r="AS212" i="1"/>
  <c r="AR212" i="1"/>
  <c r="AQ212" i="1"/>
  <c r="AP212" i="1"/>
  <c r="AO212" i="1"/>
  <c r="AH212" i="1"/>
  <c r="AG212" i="1"/>
  <c r="AE212" i="1"/>
  <c r="AD212" i="1"/>
  <c r="AC212" i="1"/>
  <c r="AB212" i="1"/>
  <c r="AA212" i="1"/>
  <c r="Z212" i="1"/>
  <c r="Y212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D212" i="1"/>
  <c r="F212" i="1"/>
  <c r="E212" i="1"/>
  <c r="BJ201" i="1"/>
  <c r="BI201" i="1"/>
  <c r="BH201" i="1"/>
  <c r="BG201" i="1"/>
  <c r="BF201" i="1"/>
  <c r="BE201" i="1"/>
  <c r="BD201" i="1"/>
  <c r="BC201" i="1"/>
  <c r="BB201" i="1"/>
  <c r="BA201" i="1"/>
  <c r="AZ201" i="1"/>
  <c r="AY201" i="1"/>
  <c r="AX201" i="1"/>
  <c r="AW201" i="1"/>
  <c r="AS201" i="1"/>
  <c r="AR201" i="1"/>
  <c r="AQ201" i="1"/>
  <c r="AP201" i="1"/>
  <c r="AO201" i="1"/>
  <c r="AA201" i="1"/>
  <c r="Z201" i="1"/>
  <c r="Y201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F201" i="1"/>
  <c r="E201" i="1"/>
  <c r="D201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S198" i="1"/>
  <c r="AR198" i="1"/>
  <c r="AQ198" i="1"/>
  <c r="AP198" i="1"/>
  <c r="AO198" i="1"/>
  <c r="Z198" i="1"/>
  <c r="Y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F198" i="1"/>
  <c r="E198" i="1"/>
  <c r="D198" i="1"/>
  <c r="BH194" i="1"/>
  <c r="BF194" i="1"/>
  <c r="BE194" i="1"/>
  <c r="BD194" i="1"/>
  <c r="BC194" i="1"/>
  <c r="BB194" i="1"/>
  <c r="BA194" i="1"/>
  <c r="AZ194" i="1"/>
  <c r="AY194" i="1"/>
  <c r="AX194" i="1"/>
  <c r="AW194" i="1"/>
  <c r="AS194" i="1"/>
  <c r="AR194" i="1"/>
  <c r="AQ194" i="1"/>
  <c r="AP194" i="1"/>
  <c r="AO194" i="1"/>
  <c r="AG194" i="1"/>
  <c r="AE194" i="1"/>
  <c r="AD194" i="1"/>
  <c r="AC194" i="1"/>
  <c r="AB194" i="1"/>
  <c r="AA194" i="1"/>
  <c r="Z194" i="1"/>
  <c r="Y194" i="1"/>
  <c r="X194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F194" i="1"/>
  <c r="E194" i="1"/>
  <c r="D194" i="1"/>
  <c r="BQ185" i="1"/>
  <c r="BP185" i="1"/>
  <c r="BN185" i="1"/>
  <c r="BM185" i="1"/>
  <c r="BL185" i="1"/>
  <c r="BJ185" i="1"/>
  <c r="BJ188" i="1" s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S185" i="1"/>
  <c r="AR185" i="1"/>
  <c r="AQ185" i="1"/>
  <c r="AP185" i="1"/>
  <c r="AO185" i="1"/>
  <c r="V185" i="1"/>
  <c r="U185" i="1"/>
  <c r="S185" i="1"/>
  <c r="R185" i="1"/>
  <c r="Q185" i="1"/>
  <c r="P185" i="1"/>
  <c r="O185" i="1"/>
  <c r="N185" i="1"/>
  <c r="M185" i="1"/>
  <c r="L185" i="1"/>
  <c r="K185" i="1"/>
  <c r="J185" i="1"/>
  <c r="F185" i="1"/>
  <c r="E185" i="1"/>
  <c r="D185" i="1"/>
  <c r="BN182" i="1"/>
  <c r="BM182" i="1"/>
  <c r="BL182" i="1"/>
  <c r="BK182" i="1"/>
  <c r="BK184" i="1" s="1"/>
  <c r="BJ182" i="1"/>
  <c r="BJ184" i="1" s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S182" i="1"/>
  <c r="AR182" i="1"/>
  <c r="AQ182" i="1"/>
  <c r="AP182" i="1"/>
  <c r="AO182" i="1"/>
  <c r="AD182" i="1"/>
  <c r="AB182" i="1"/>
  <c r="AB184" i="1" s="1"/>
  <c r="AA182" i="1"/>
  <c r="Z182" i="1"/>
  <c r="Y182" i="1"/>
  <c r="X182" i="1"/>
  <c r="X184" i="1" s="1"/>
  <c r="W182" i="1"/>
  <c r="W184" i="1" s="1"/>
  <c r="V177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F182" i="1"/>
  <c r="E182" i="1"/>
  <c r="D182" i="1"/>
  <c r="BT177" i="1"/>
  <c r="BR177" i="1"/>
  <c r="BR180" i="1" s="1"/>
  <c r="BQ177" i="1"/>
  <c r="BP177" i="1"/>
  <c r="BO177" i="1"/>
  <c r="BO180" i="1" s="1"/>
  <c r="BN177" i="1"/>
  <c r="BM177" i="1"/>
  <c r="BL177" i="1"/>
  <c r="BK177" i="1"/>
  <c r="BK180" i="1" s="1"/>
  <c r="BJ177" i="1"/>
  <c r="BJ180" i="1" s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S177" i="1"/>
  <c r="AR177" i="1"/>
  <c r="AQ177" i="1"/>
  <c r="AP177" i="1"/>
  <c r="AO177" i="1"/>
  <c r="U177" i="1"/>
  <c r="S177" i="1"/>
  <c r="R177" i="1"/>
  <c r="Q177" i="1"/>
  <c r="P177" i="1"/>
  <c r="O177" i="1"/>
  <c r="N177" i="1"/>
  <c r="M177" i="1"/>
  <c r="L177" i="1"/>
  <c r="K177" i="1"/>
  <c r="J177" i="1"/>
  <c r="F177" i="1"/>
  <c r="E177" i="1"/>
  <c r="D177" i="1"/>
  <c r="BT170" i="1"/>
  <c r="BQ170" i="1"/>
  <c r="BP170" i="1"/>
  <c r="BO170" i="1"/>
  <c r="BN170" i="1"/>
  <c r="BM170" i="1"/>
  <c r="BL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S170" i="1"/>
  <c r="AR170" i="1"/>
  <c r="AQ170" i="1"/>
  <c r="AP170" i="1"/>
  <c r="AO170" i="1"/>
  <c r="S170" i="1"/>
  <c r="R170" i="1"/>
  <c r="Q170" i="1"/>
  <c r="P170" i="1"/>
  <c r="O170" i="1"/>
  <c r="N170" i="1"/>
  <c r="M170" i="1"/>
  <c r="L170" i="1"/>
  <c r="K170" i="1"/>
  <c r="J170" i="1"/>
  <c r="F170" i="1"/>
  <c r="E170" i="1"/>
  <c r="D170" i="1"/>
  <c r="G170" i="1" l="1"/>
  <c r="H170" i="1" s="1"/>
  <c r="I170" i="1" s="1"/>
  <c r="AB196" i="1"/>
  <c r="BJ204" i="1"/>
  <c r="AE215" i="1"/>
  <c r="W239" i="1"/>
  <c r="AH251" i="1"/>
  <c r="BV251" i="1"/>
  <c r="W223" i="1"/>
  <c r="BJ247" i="1"/>
  <c r="AI251" i="1"/>
  <c r="BW251" i="1"/>
  <c r="W204" i="1"/>
  <c r="BJ231" i="1"/>
  <c r="AB251" i="1"/>
  <c r="AJ251" i="1"/>
  <c r="BX251" i="1"/>
  <c r="BJ172" i="1"/>
  <c r="W235" i="1"/>
  <c r="AU237" i="1"/>
  <c r="AV237" i="1" s="1"/>
  <c r="AM252" i="1"/>
  <c r="CB252" i="1"/>
  <c r="G182" i="1"/>
  <c r="H182" i="1" s="1"/>
  <c r="I182" i="1" s="1"/>
  <c r="W200" i="1"/>
  <c r="AB215" i="1"/>
  <c r="W251" i="1"/>
  <c r="AE251" i="1"/>
  <c r="BR251" i="1"/>
  <c r="AV252" i="1"/>
  <c r="AE196" i="1"/>
  <c r="AE227" i="1"/>
  <c r="G185" i="1"/>
  <c r="X196" i="1"/>
  <c r="W227" i="1"/>
  <c r="W231" i="1"/>
  <c r="X251" i="1"/>
  <c r="AF251" i="1"/>
  <c r="BJ251" i="1"/>
  <c r="BS251" i="1"/>
  <c r="H252" i="1"/>
  <c r="W196" i="1"/>
  <c r="AK251" i="1"/>
  <c r="AU249" i="1"/>
  <c r="AV249" i="1" s="1"/>
  <c r="BO172" i="1"/>
  <c r="BK251" i="1"/>
  <c r="BU251" i="1"/>
  <c r="BZ252" i="1"/>
  <c r="G225" i="1"/>
  <c r="H225" i="1" s="1"/>
  <c r="I225" i="1" s="1"/>
  <c r="G229" i="1"/>
  <c r="H229" i="1" s="1"/>
  <c r="I229" i="1" s="1"/>
  <c r="BY185" i="1"/>
  <c r="BY212" i="1"/>
  <c r="AL225" i="1"/>
  <c r="AL229" i="1"/>
  <c r="BY237" i="1"/>
  <c r="BZ237" i="1" s="1"/>
  <c r="AL241" i="1"/>
  <c r="BY249" i="1"/>
  <c r="BZ249" i="1" s="1"/>
  <c r="G201" i="1"/>
  <c r="AU170" i="1"/>
  <c r="AV170" i="1" s="1"/>
  <c r="AU177" i="1"/>
  <c r="G221" i="1"/>
  <c r="H221" i="1" s="1"/>
  <c r="I221" i="1" s="1"/>
  <c r="BY241" i="1"/>
  <c r="G233" i="1"/>
  <c r="H233" i="1" s="1"/>
  <c r="I233" i="1" s="1"/>
  <c r="BY221" i="1"/>
  <c r="BZ221" i="1" s="1"/>
  <c r="AU233" i="1"/>
  <c r="AV233" i="1" s="1"/>
  <c r="BY194" i="1"/>
  <c r="BZ194" i="1" s="1"/>
  <c r="G212" i="1"/>
  <c r="AL237" i="1"/>
  <c r="AU185" i="1"/>
  <c r="AU212" i="1"/>
  <c r="AL201" i="1"/>
  <c r="BY229" i="1"/>
  <c r="BY245" i="1"/>
  <c r="BZ245" i="1" s="1"/>
  <c r="AU194" i="1"/>
  <c r="AV194" i="1" s="1"/>
  <c r="G198" i="1"/>
  <c r="H198" i="1" s="1"/>
  <c r="I198" i="1" s="1"/>
  <c r="AU201" i="1"/>
  <c r="AU221" i="1"/>
  <c r="AV221" i="1" s="1"/>
  <c r="AU225" i="1"/>
  <c r="AV225" i="1" s="1"/>
  <c r="BY233" i="1"/>
  <c r="BZ233" i="1" s="1"/>
  <c r="G241" i="1"/>
  <c r="H241" i="1" s="1"/>
  <c r="I241" i="1" s="1"/>
  <c r="AU241" i="1"/>
  <c r="AV241" i="1" s="1"/>
  <c r="G249" i="1"/>
  <c r="H249" i="1" s="1"/>
  <c r="I249" i="1" s="1"/>
  <c r="BY182" i="1"/>
  <c r="BZ182" i="1" s="1"/>
  <c r="BY201" i="1"/>
  <c r="AL245" i="1"/>
  <c r="G177" i="1"/>
  <c r="G194" i="1"/>
  <c r="H194" i="1" s="1"/>
  <c r="I194" i="1" s="1"/>
  <c r="BY198" i="1"/>
  <c r="BZ198" i="1" s="1"/>
  <c r="BY170" i="1"/>
  <c r="AL177" i="1"/>
  <c r="BY177" i="1"/>
  <c r="AL185" i="1"/>
  <c r="AL194" i="1"/>
  <c r="AL233" i="1"/>
  <c r="BY225" i="1"/>
  <c r="BZ225" i="1" s="1"/>
  <c r="AU182" i="1"/>
  <c r="AV182" i="1" s="1"/>
  <c r="AL212" i="1"/>
  <c r="AL221" i="1"/>
  <c r="AL170" i="1"/>
  <c r="AL182" i="1"/>
  <c r="AL198" i="1"/>
  <c r="AU198" i="1"/>
  <c r="AV198" i="1" s="1"/>
  <c r="AU229" i="1"/>
  <c r="AV229" i="1" s="1"/>
  <c r="G237" i="1"/>
  <c r="H237" i="1" s="1"/>
  <c r="I237" i="1" s="1"/>
  <c r="G245" i="1"/>
  <c r="H245" i="1" s="1"/>
  <c r="I245" i="1" s="1"/>
  <c r="AU245" i="1"/>
  <c r="AV245" i="1" s="1"/>
  <c r="AL249" i="1"/>
  <c r="BN165" i="1"/>
  <c r="BM165" i="1"/>
  <c r="BL165" i="1"/>
  <c r="BJ165" i="1"/>
  <c r="BI165" i="1"/>
  <c r="BH165" i="1"/>
  <c r="BG165" i="1"/>
  <c r="BF165" i="1"/>
  <c r="BE165" i="1"/>
  <c r="BD165" i="1"/>
  <c r="BC165" i="1"/>
  <c r="BB165" i="1"/>
  <c r="BA165" i="1"/>
  <c r="AZ165" i="1"/>
  <c r="AY165" i="1"/>
  <c r="AX165" i="1"/>
  <c r="AW165" i="1"/>
  <c r="AS165" i="1"/>
  <c r="AR165" i="1"/>
  <c r="AQ165" i="1"/>
  <c r="AP165" i="1"/>
  <c r="AO165" i="1"/>
  <c r="AB165" i="1"/>
  <c r="AA165" i="1"/>
  <c r="Z165" i="1"/>
  <c r="Y165" i="1"/>
  <c r="X165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F165" i="1"/>
  <c r="E165" i="1"/>
  <c r="D165" i="1"/>
  <c r="BR157" i="1"/>
  <c r="BR160" i="1" s="1"/>
  <c r="BQ157" i="1"/>
  <c r="BP157" i="1"/>
  <c r="BO157" i="1"/>
  <c r="BO160" i="1" s="1"/>
  <c r="BN157" i="1"/>
  <c r="BM157" i="1"/>
  <c r="BL157" i="1"/>
  <c r="BJ157" i="1"/>
  <c r="BJ160" i="1" s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S157" i="1"/>
  <c r="AR157" i="1"/>
  <c r="AQ157" i="1"/>
  <c r="AP157" i="1"/>
  <c r="AO157" i="1"/>
  <c r="W157" i="1"/>
  <c r="W160" i="1" s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F157" i="1"/>
  <c r="E157" i="1"/>
  <c r="D157" i="1"/>
  <c r="BM154" i="1"/>
  <c r="BJ154" i="1"/>
  <c r="BJ156" i="1" s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S154" i="1"/>
  <c r="AR154" i="1"/>
  <c r="AQ154" i="1"/>
  <c r="AP154" i="1"/>
  <c r="AO154" i="1"/>
  <c r="AA154" i="1"/>
  <c r="Z154" i="1"/>
  <c r="Y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F154" i="1"/>
  <c r="E154" i="1"/>
  <c r="D154" i="1"/>
  <c r="BM141" i="1"/>
  <c r="BN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S141" i="1"/>
  <c r="AR141" i="1"/>
  <c r="AQ141" i="1"/>
  <c r="AP141" i="1"/>
  <c r="AO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F141" i="1"/>
  <c r="E141" i="1"/>
  <c r="D141" i="1"/>
  <c r="BV129" i="1"/>
  <c r="BU129" i="1"/>
  <c r="BT129" i="1"/>
  <c r="BR129" i="1"/>
  <c r="BQ129" i="1"/>
  <c r="BP129" i="1"/>
  <c r="BO129" i="1"/>
  <c r="BN129" i="1"/>
  <c r="BM129" i="1"/>
  <c r="BL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S129" i="1"/>
  <c r="AR129" i="1"/>
  <c r="AQ129" i="1"/>
  <c r="AP129" i="1"/>
  <c r="AO129" i="1"/>
  <c r="S129" i="1"/>
  <c r="O129" i="1"/>
  <c r="N129" i="1"/>
  <c r="M129" i="1"/>
  <c r="L129" i="1"/>
  <c r="K129" i="1"/>
  <c r="J129" i="1"/>
  <c r="F129" i="1"/>
  <c r="E129" i="1"/>
  <c r="D129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S121" i="1"/>
  <c r="AR121" i="1"/>
  <c r="AQ121" i="1"/>
  <c r="AP121" i="1"/>
  <c r="AO121" i="1"/>
  <c r="AA121" i="1"/>
  <c r="Z121" i="1"/>
  <c r="Y121" i="1"/>
  <c r="W121" i="1"/>
  <c r="W124" i="1" s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F121" i="1"/>
  <c r="E121" i="1"/>
  <c r="D121" i="1"/>
  <c r="BQ118" i="1"/>
  <c r="BP118" i="1"/>
  <c r="BO118" i="1"/>
  <c r="BN118" i="1"/>
  <c r="BM118" i="1"/>
  <c r="BL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S118" i="1"/>
  <c r="AR118" i="1"/>
  <c r="AQ118" i="1"/>
  <c r="AP118" i="1"/>
  <c r="AO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E118" i="1"/>
  <c r="D118" i="1"/>
  <c r="F118" i="1"/>
  <c r="BF114" i="1"/>
  <c r="BE114" i="1"/>
  <c r="BD114" i="1"/>
  <c r="BC114" i="1"/>
  <c r="BB114" i="1"/>
  <c r="BA114" i="1"/>
  <c r="AZ114" i="1"/>
  <c r="AY114" i="1"/>
  <c r="AX114" i="1"/>
  <c r="AW114" i="1"/>
  <c r="AS114" i="1"/>
  <c r="AR114" i="1"/>
  <c r="AQ114" i="1"/>
  <c r="AP114" i="1"/>
  <c r="AO114" i="1"/>
  <c r="AI114" i="1"/>
  <c r="AH114" i="1"/>
  <c r="AG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F114" i="1"/>
  <c r="E114" i="1"/>
  <c r="D114" i="1"/>
  <c r="BP110" i="1"/>
  <c r="BQ110" i="1"/>
  <c r="BO110" i="1"/>
  <c r="BN110" i="1"/>
  <c r="BM110" i="1"/>
  <c r="BL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S110" i="1"/>
  <c r="AR110" i="1"/>
  <c r="AQ110" i="1"/>
  <c r="AP110" i="1"/>
  <c r="AO110" i="1"/>
  <c r="U110" i="1"/>
  <c r="V110" i="1"/>
  <c r="W110" i="1"/>
  <c r="T110" i="1"/>
  <c r="S110" i="1"/>
  <c r="R110" i="1"/>
  <c r="Q110" i="1"/>
  <c r="P110" i="1"/>
  <c r="O110" i="1"/>
  <c r="N110" i="1"/>
  <c r="M110" i="1"/>
  <c r="L110" i="1"/>
  <c r="K110" i="1"/>
  <c r="J110" i="1"/>
  <c r="F110" i="1"/>
  <c r="E110" i="1"/>
  <c r="D110" i="1"/>
  <c r="BB106" i="1"/>
  <c r="BA106" i="1"/>
  <c r="AZ106" i="1"/>
  <c r="AY106" i="1"/>
  <c r="AX106" i="1"/>
  <c r="AW106" i="1"/>
  <c r="AR106" i="1"/>
  <c r="AQ106" i="1"/>
  <c r="AP106" i="1"/>
  <c r="AO106" i="1"/>
  <c r="AI106" i="1"/>
  <c r="AH106" i="1"/>
  <c r="AG106" i="1"/>
  <c r="AE106" i="1"/>
  <c r="AD106" i="1"/>
  <c r="AC106" i="1"/>
  <c r="AB106" i="1"/>
  <c r="AA106" i="1"/>
  <c r="Z106" i="1"/>
  <c r="Y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F106" i="1"/>
  <c r="E106" i="1"/>
  <c r="D106" i="1"/>
  <c r="BQ98" i="1"/>
  <c r="BN98" i="1"/>
  <c r="BM98" i="1"/>
  <c r="BL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S98" i="1"/>
  <c r="AR98" i="1"/>
  <c r="AQ98" i="1"/>
  <c r="AP98" i="1"/>
  <c r="AO98" i="1"/>
  <c r="V98" i="1"/>
  <c r="U98" i="1"/>
  <c r="S98" i="1"/>
  <c r="R98" i="1"/>
  <c r="Q98" i="1"/>
  <c r="P98" i="1"/>
  <c r="O98" i="1"/>
  <c r="N98" i="1"/>
  <c r="M98" i="1"/>
  <c r="L98" i="1"/>
  <c r="K98" i="1"/>
  <c r="J98" i="1"/>
  <c r="F98" i="1"/>
  <c r="E98" i="1"/>
  <c r="D98" i="1"/>
  <c r="BF94" i="1"/>
  <c r="BE94" i="1"/>
  <c r="BD94" i="1"/>
  <c r="BC94" i="1"/>
  <c r="BB94" i="1"/>
  <c r="BA94" i="1"/>
  <c r="AZ94" i="1"/>
  <c r="AY94" i="1"/>
  <c r="AX94" i="1"/>
  <c r="AW94" i="1"/>
  <c r="AS94" i="1"/>
  <c r="AR94" i="1"/>
  <c r="AQ94" i="1"/>
  <c r="AP94" i="1"/>
  <c r="AO94" i="1"/>
  <c r="AG94" i="1"/>
  <c r="AE94" i="1"/>
  <c r="AD94" i="1"/>
  <c r="AC94" i="1"/>
  <c r="AA94" i="1"/>
  <c r="Z94" i="1"/>
  <c r="Y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F94" i="1"/>
  <c r="E94" i="1"/>
  <c r="D94" i="1"/>
  <c r="BN90" i="1"/>
  <c r="BM90" i="1"/>
  <c r="BL90" i="1"/>
  <c r="BK90" i="1"/>
  <c r="BK92" i="1" s="1"/>
  <c r="BJ90" i="1"/>
  <c r="BJ92" i="1" s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S90" i="1"/>
  <c r="AR90" i="1"/>
  <c r="AQ90" i="1"/>
  <c r="AP90" i="1"/>
  <c r="AO90" i="1"/>
  <c r="W90" i="1"/>
  <c r="W92" i="1" s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F90" i="1"/>
  <c r="E90" i="1"/>
  <c r="D90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S86" i="1"/>
  <c r="AR86" i="1"/>
  <c r="AQ86" i="1"/>
  <c r="AP86" i="1"/>
  <c r="AO86" i="1"/>
  <c r="Z86" i="1"/>
  <c r="AA86" i="1"/>
  <c r="Y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F86" i="1"/>
  <c r="E86" i="1"/>
  <c r="D86" i="1"/>
  <c r="BJ82" i="1"/>
  <c r="BJ84" i="1" s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S82" i="1"/>
  <c r="AR82" i="1"/>
  <c r="AQ82" i="1"/>
  <c r="AP82" i="1"/>
  <c r="AO82" i="1"/>
  <c r="AA82" i="1"/>
  <c r="Z82" i="1"/>
  <c r="Y82" i="1"/>
  <c r="W82" i="1"/>
  <c r="W84" i="1" s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F82" i="1"/>
  <c r="E82" i="1"/>
  <c r="D82" i="1"/>
  <c r="BF57" i="1"/>
  <c r="BE57" i="1"/>
  <c r="BD57" i="1"/>
  <c r="BB57" i="1"/>
  <c r="BA57" i="1"/>
  <c r="AZ57" i="1"/>
  <c r="AY57" i="1"/>
  <c r="AX57" i="1"/>
  <c r="AW57" i="1"/>
  <c r="AR57" i="1"/>
  <c r="AQ57" i="1"/>
  <c r="AP57" i="1"/>
  <c r="AO57" i="1"/>
  <c r="R57" i="1"/>
  <c r="AG57" i="1"/>
  <c r="AI57" i="1"/>
  <c r="AH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Q57" i="1"/>
  <c r="P57" i="1"/>
  <c r="O57" i="1"/>
  <c r="N57" i="1"/>
  <c r="M57" i="1"/>
  <c r="L57" i="1"/>
  <c r="K57" i="1"/>
  <c r="J57" i="1"/>
  <c r="F57" i="1"/>
  <c r="E57" i="1"/>
  <c r="D57" i="1"/>
  <c r="BM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S49" i="1"/>
  <c r="AR49" i="1"/>
  <c r="AQ49" i="1"/>
  <c r="AP49" i="1"/>
  <c r="AO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F49" i="1"/>
  <c r="E49" i="1"/>
  <c r="D49" i="1"/>
  <c r="BF42" i="1"/>
  <c r="BE42" i="1"/>
  <c r="BD42" i="1"/>
  <c r="BC42" i="1"/>
  <c r="BB42" i="1"/>
  <c r="BA42" i="1"/>
  <c r="AZ42" i="1"/>
  <c r="AY42" i="1"/>
  <c r="AX42" i="1"/>
  <c r="AW42" i="1"/>
  <c r="AS42" i="1"/>
  <c r="AR42" i="1"/>
  <c r="AQ42" i="1"/>
  <c r="AP42" i="1"/>
  <c r="AO42" i="1"/>
  <c r="AH42" i="1"/>
  <c r="AG42" i="1"/>
  <c r="AE42" i="1"/>
  <c r="AD42" i="1"/>
  <c r="AC42" i="1"/>
  <c r="AB42" i="1"/>
  <c r="AA42" i="1"/>
  <c r="Z42" i="1"/>
  <c r="Y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F42" i="1"/>
  <c r="E42" i="1"/>
  <c r="D42" i="1"/>
  <c r="BE39" i="1"/>
  <c r="BD39" i="1"/>
  <c r="BB39" i="1"/>
  <c r="BA39" i="1"/>
  <c r="AZ39" i="1"/>
  <c r="AY39" i="1"/>
  <c r="AX34" i="1"/>
  <c r="AX39" i="1"/>
  <c r="AW39" i="1"/>
  <c r="AR39" i="1"/>
  <c r="AQ39" i="1"/>
  <c r="AP39" i="1"/>
  <c r="AO39" i="1"/>
  <c r="AG39" i="1"/>
  <c r="AD39" i="1"/>
  <c r="AC39" i="1"/>
  <c r="AA39" i="1"/>
  <c r="Z39" i="1"/>
  <c r="Y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F39" i="1"/>
  <c r="E39" i="1"/>
  <c r="D39" i="1"/>
  <c r="BI34" i="1"/>
  <c r="BH34" i="1"/>
  <c r="BG34" i="1"/>
  <c r="BF34" i="1"/>
  <c r="BE34" i="1"/>
  <c r="BD34" i="1"/>
  <c r="BC34" i="1"/>
  <c r="BB34" i="1"/>
  <c r="BA34" i="1"/>
  <c r="AZ34" i="1"/>
  <c r="AY34" i="1"/>
  <c r="AW34" i="1"/>
  <c r="AR34" i="1"/>
  <c r="AQ34" i="1"/>
  <c r="AP34" i="1"/>
  <c r="AO34" i="1"/>
  <c r="Z34" i="1"/>
  <c r="Y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F34" i="1"/>
  <c r="E34" i="1"/>
  <c r="D34" i="1"/>
  <c r="BM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S31" i="1"/>
  <c r="AR31" i="1"/>
  <c r="AQ31" i="1"/>
  <c r="AP31" i="1"/>
  <c r="AO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F31" i="1"/>
  <c r="E31" i="1"/>
  <c r="D31" i="1"/>
  <c r="BI11" i="1"/>
  <c r="BG11" i="1"/>
  <c r="BF11" i="1"/>
  <c r="BE11" i="1"/>
  <c r="BD11" i="1"/>
  <c r="BC11" i="1"/>
  <c r="BB11" i="1"/>
  <c r="BA11" i="1"/>
  <c r="AZ11" i="1"/>
  <c r="AY11" i="1"/>
  <c r="AX11" i="1"/>
  <c r="AW11" i="1"/>
  <c r="AR11" i="1"/>
  <c r="AQ11" i="1"/>
  <c r="AP11" i="1"/>
  <c r="AO11" i="1"/>
  <c r="AC11" i="1"/>
  <c r="AA11" i="1"/>
  <c r="Z11" i="1"/>
  <c r="Y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F11" i="1"/>
  <c r="E11" i="1"/>
  <c r="D11" i="1"/>
  <c r="BB3" i="1"/>
  <c r="BA3" i="1"/>
  <c r="AZ3" i="1"/>
  <c r="AY3" i="1"/>
  <c r="AX3" i="1"/>
  <c r="AW3" i="1"/>
  <c r="AR3" i="1"/>
  <c r="AQ3" i="1"/>
  <c r="AP3" i="1"/>
  <c r="AO3" i="1"/>
  <c r="AG3" i="1"/>
  <c r="AD3" i="1"/>
  <c r="AC3" i="1"/>
  <c r="AA3" i="1"/>
  <c r="Z3" i="1"/>
  <c r="Y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F3" i="1"/>
  <c r="E3" i="1"/>
  <c r="D3" i="1"/>
  <c r="F5" i="1" l="1"/>
  <c r="R44" i="1"/>
  <c r="AE96" i="1"/>
  <c r="AH116" i="1"/>
  <c r="BO132" i="1"/>
  <c r="X144" i="1"/>
  <c r="BZ229" i="1"/>
  <c r="AM241" i="1"/>
  <c r="CB241" i="1"/>
  <c r="J5" i="1"/>
  <c r="R5" i="1"/>
  <c r="AA5" i="1"/>
  <c r="K44" i="1"/>
  <c r="S44" i="1"/>
  <c r="AB44" i="1"/>
  <c r="AQ44" i="1"/>
  <c r="BB44" i="1"/>
  <c r="BJ52" i="1"/>
  <c r="CB201" i="1"/>
  <c r="AM201" i="1"/>
  <c r="K5" i="1"/>
  <c r="S5" i="1"/>
  <c r="AC5" i="1"/>
  <c r="L44" i="1"/>
  <c r="T44" i="1"/>
  <c r="AC44" i="1"/>
  <c r="AR44" i="1"/>
  <c r="BC44" i="1"/>
  <c r="BK52" i="1"/>
  <c r="G90" i="1"/>
  <c r="H90" i="1" s="1"/>
  <c r="I90" i="1" s="1"/>
  <c r="G94" i="1"/>
  <c r="H94" i="1" s="1"/>
  <c r="I94" i="1" s="1"/>
  <c r="W96" i="1"/>
  <c r="BJ100" i="1"/>
  <c r="W112" i="1"/>
  <c r="G121" i="1"/>
  <c r="G157" i="1"/>
  <c r="AB168" i="1"/>
  <c r="AM233" i="1"/>
  <c r="CB233" i="1"/>
  <c r="H177" i="1"/>
  <c r="AV212" i="1"/>
  <c r="BZ241" i="1"/>
  <c r="AM229" i="1"/>
  <c r="CB229" i="1"/>
  <c r="J44" i="1"/>
  <c r="AD5" i="1"/>
  <c r="AD44" i="1"/>
  <c r="AB108" i="1"/>
  <c r="H185" i="1"/>
  <c r="CB225" i="1"/>
  <c r="AM225" i="1"/>
  <c r="AG5" i="1"/>
  <c r="AE44" i="1"/>
  <c r="BJ132" i="1"/>
  <c r="AM182" i="1"/>
  <c r="CB182" i="1"/>
  <c r="AV201" i="1"/>
  <c r="BZ212" i="1"/>
  <c r="N5" i="1"/>
  <c r="V5" i="1"/>
  <c r="D44" i="1"/>
  <c r="O44" i="1"/>
  <c r="W44" i="1"/>
  <c r="AG44" i="1"/>
  <c r="AX44" i="1"/>
  <c r="BF44" i="1"/>
  <c r="BU132" i="1"/>
  <c r="W168" i="1"/>
  <c r="BJ168" i="1"/>
  <c r="AM249" i="1"/>
  <c r="CB249" i="1"/>
  <c r="AM170" i="1"/>
  <c r="CB170" i="1"/>
  <c r="BZ177" i="1"/>
  <c r="H212" i="1"/>
  <c r="BZ185" i="1"/>
  <c r="Q5" i="1"/>
  <c r="AA44" i="1"/>
  <c r="BA44" i="1"/>
  <c r="T5" i="1"/>
  <c r="U44" i="1"/>
  <c r="BD44" i="1"/>
  <c r="AB52" i="1"/>
  <c r="AE60" i="1"/>
  <c r="BO112" i="1"/>
  <c r="AB116" i="1"/>
  <c r="BJ120" i="1"/>
  <c r="AM198" i="1"/>
  <c r="CB198" i="1"/>
  <c r="AM245" i="1"/>
  <c r="CB245" i="1"/>
  <c r="AV185" i="1"/>
  <c r="U5" i="1"/>
  <c r="V44" i="1"/>
  <c r="BE44" i="1"/>
  <c r="X60" i="1"/>
  <c r="W88" i="1"/>
  <c r="CB185" i="1"/>
  <c r="AM185" i="1"/>
  <c r="CB237" i="1"/>
  <c r="AM237" i="1"/>
  <c r="D5" i="1"/>
  <c r="O5" i="1"/>
  <c r="W5" i="1"/>
  <c r="E44" i="1"/>
  <c r="P44" i="1"/>
  <c r="Y44" i="1"/>
  <c r="AH44" i="1"/>
  <c r="AY44" i="1"/>
  <c r="W52" i="1"/>
  <c r="AE52" i="1"/>
  <c r="AE108" i="1"/>
  <c r="W116" i="1"/>
  <c r="AE116" i="1"/>
  <c r="BJ144" i="1"/>
  <c r="X168" i="1"/>
  <c r="AM221" i="1"/>
  <c r="CB221" i="1"/>
  <c r="CB177" i="1"/>
  <c r="AM177" i="1"/>
  <c r="H201" i="1"/>
  <c r="Z5" i="1"/>
  <c r="AP44" i="1"/>
  <c r="AB60" i="1"/>
  <c r="L5" i="1"/>
  <c r="M44" i="1"/>
  <c r="AS44" i="1"/>
  <c r="W60" i="1"/>
  <c r="BR132" i="1"/>
  <c r="AM194" i="1"/>
  <c r="CB194" i="1"/>
  <c r="M5" i="1"/>
  <c r="N44" i="1"/>
  <c r="AW44" i="1"/>
  <c r="AH60" i="1"/>
  <c r="BZ201" i="1"/>
  <c r="AV177" i="1"/>
  <c r="E5" i="1"/>
  <c r="P5" i="1"/>
  <c r="Y5" i="1"/>
  <c r="F44" i="1"/>
  <c r="Q44" i="1"/>
  <c r="Z44" i="1"/>
  <c r="AO44" i="1"/>
  <c r="AZ44" i="1"/>
  <c r="X52" i="1"/>
  <c r="BJ112" i="1"/>
  <c r="X116" i="1"/>
  <c r="BO120" i="1"/>
  <c r="W144" i="1"/>
  <c r="BK144" i="1"/>
  <c r="AM212" i="1"/>
  <c r="CB212" i="1"/>
  <c r="BZ170" i="1"/>
  <c r="I252" i="1"/>
  <c r="G106" i="1"/>
  <c r="H106" i="1" s="1"/>
  <c r="I106" i="1" s="1"/>
  <c r="G42" i="1"/>
  <c r="G49" i="1"/>
  <c r="G82" i="1"/>
  <c r="H82" i="1" s="1"/>
  <c r="I82" i="1" s="1"/>
  <c r="G165" i="1"/>
  <c r="AU82" i="1"/>
  <c r="AV82" i="1" s="1"/>
  <c r="AU94" i="1"/>
  <c r="AV94" i="1" s="1"/>
  <c r="AU106" i="1"/>
  <c r="AV106" i="1" s="1"/>
  <c r="BY110" i="1"/>
  <c r="AL114" i="1"/>
  <c r="AU118" i="1"/>
  <c r="AV118" i="1" s="1"/>
  <c r="AU129" i="1"/>
  <c r="AL141" i="1"/>
  <c r="AL11" i="1"/>
  <c r="AL129" i="1"/>
  <c r="G39" i="1"/>
  <c r="H39" i="1" s="1"/>
  <c r="I39" i="1" s="1"/>
  <c r="AU114" i="1"/>
  <c r="AV114" i="1" s="1"/>
  <c r="BY121" i="1"/>
  <c r="AU11" i="1"/>
  <c r="AV11" i="1" s="1"/>
  <c r="G31" i="1"/>
  <c r="H31" i="1" s="1"/>
  <c r="I31" i="1" s="1"/>
  <c r="AU31" i="1"/>
  <c r="AV31" i="1" s="1"/>
  <c r="AL39" i="1"/>
  <c r="BY42" i="1"/>
  <c r="BY49" i="1"/>
  <c r="G57" i="1"/>
  <c r="G86" i="1"/>
  <c r="H86" i="1" s="1"/>
  <c r="I86" i="1" s="1"/>
  <c r="AU90" i="1"/>
  <c r="AV90" i="1" s="1"/>
  <c r="AL98" i="1"/>
  <c r="AU141" i="1"/>
  <c r="G154" i="1"/>
  <c r="H154" i="1" s="1"/>
  <c r="I154" i="1" s="1"/>
  <c r="AU157" i="1"/>
  <c r="AU165" i="1"/>
  <c r="BY34" i="1"/>
  <c r="BY39" i="1"/>
  <c r="BZ39" i="1" s="1"/>
  <c r="BY57" i="1"/>
  <c r="BY86" i="1"/>
  <c r="BZ86" i="1" s="1"/>
  <c r="AL90" i="1"/>
  <c r="AL94" i="1"/>
  <c r="BY98" i="1"/>
  <c r="BZ98" i="1" s="1"/>
  <c r="G110" i="1"/>
  <c r="H110" i="1" s="1"/>
  <c r="I110" i="1" s="1"/>
  <c r="AU110" i="1"/>
  <c r="AV110" i="1" s="1"/>
  <c r="AL118" i="1"/>
  <c r="AL121" i="1"/>
  <c r="AL157" i="1"/>
  <c r="AL34" i="1"/>
  <c r="BY154" i="1"/>
  <c r="BZ154" i="1" s="1"/>
  <c r="AL154" i="1"/>
  <c r="G114" i="1"/>
  <c r="H114" i="1" s="1"/>
  <c r="I114" i="1" s="1"/>
  <c r="BY106" i="1"/>
  <c r="BZ106" i="1" s="1"/>
  <c r="BY118" i="1"/>
  <c r="AU154" i="1"/>
  <c r="AV154" i="1" s="1"/>
  <c r="AL57" i="1"/>
  <c r="AL110" i="1"/>
  <c r="BY129" i="1"/>
  <c r="BY11" i="1"/>
  <c r="BZ11" i="1" s="1"/>
  <c r="G34" i="1"/>
  <c r="AU39" i="1"/>
  <c r="AV39" i="1" s="1"/>
  <c r="AU42" i="1"/>
  <c r="AU49" i="1"/>
  <c r="AU57" i="1"/>
  <c r="AU86" i="1"/>
  <c r="AV86" i="1" s="1"/>
  <c r="BY90" i="1"/>
  <c r="G129" i="1"/>
  <c r="G141" i="1"/>
  <c r="AL106" i="1"/>
  <c r="BY82" i="1"/>
  <c r="BZ82" i="1" s="1"/>
  <c r="AU121" i="1"/>
  <c r="AL86" i="1"/>
  <c r="BY94" i="1"/>
  <c r="BZ94" i="1" s="1"/>
  <c r="BY114" i="1"/>
  <c r="BZ114" i="1" s="1"/>
  <c r="AU34" i="1"/>
  <c r="AL42" i="1"/>
  <c r="AL49" i="1"/>
  <c r="AL82" i="1"/>
  <c r="G98" i="1"/>
  <c r="H98" i="1" s="1"/>
  <c r="I98" i="1" s="1"/>
  <c r="AU98" i="1"/>
  <c r="AV98" i="1" s="1"/>
  <c r="BY141" i="1"/>
  <c r="BY157" i="1"/>
  <c r="AL165" i="1"/>
  <c r="BY165" i="1"/>
  <c r="G118" i="1"/>
  <c r="H118" i="1" s="1"/>
  <c r="I118" i="1" s="1"/>
  <c r="G3" i="1"/>
  <c r="H3" i="1" s="1"/>
  <c r="I3" i="1" s="1"/>
  <c r="AL3" i="1"/>
  <c r="AU3" i="1"/>
  <c r="AV3" i="1" s="1"/>
  <c r="BY3" i="1"/>
  <c r="BZ3" i="1" s="1"/>
  <c r="G11" i="1"/>
  <c r="H11" i="1" s="1"/>
  <c r="I11" i="1" s="1"/>
  <c r="AL31" i="1"/>
  <c r="BY31" i="1"/>
  <c r="BZ31" i="1" s="1"/>
  <c r="BW214" i="1"/>
  <c r="BV214" i="1"/>
  <c r="BU214" i="1"/>
  <c r="BT214" i="1"/>
  <c r="BQ214" i="1"/>
  <c r="BP214" i="1"/>
  <c r="BM214" i="1"/>
  <c r="BL214" i="1"/>
  <c r="BK214" i="1"/>
  <c r="BJ214" i="1"/>
  <c r="BI214" i="1"/>
  <c r="BH214" i="1"/>
  <c r="BG214" i="1"/>
  <c r="BF214" i="1"/>
  <c r="BE214" i="1"/>
  <c r="BD214" i="1"/>
  <c r="BC214" i="1"/>
  <c r="BB214" i="1"/>
  <c r="BA214" i="1"/>
  <c r="AZ214" i="1"/>
  <c r="AY214" i="1"/>
  <c r="AX214" i="1"/>
  <c r="AW214" i="1"/>
  <c r="AS214" i="1"/>
  <c r="AR214" i="1"/>
  <c r="AQ214" i="1"/>
  <c r="AP214" i="1"/>
  <c r="AO214" i="1"/>
  <c r="AJ214" i="1"/>
  <c r="AI214" i="1"/>
  <c r="AH214" i="1"/>
  <c r="AG214" i="1"/>
  <c r="AD214" i="1"/>
  <c r="AC214" i="1"/>
  <c r="Z214" i="1"/>
  <c r="Y214" i="1"/>
  <c r="X214" i="1"/>
  <c r="W214" i="1"/>
  <c r="V214" i="1"/>
  <c r="U214" i="1"/>
  <c r="T214" i="1"/>
  <c r="R214" i="1"/>
  <c r="S214" i="1"/>
  <c r="Q214" i="1"/>
  <c r="P214" i="1"/>
  <c r="O214" i="1"/>
  <c r="N214" i="1"/>
  <c r="M214" i="1"/>
  <c r="L214" i="1"/>
  <c r="K214" i="1"/>
  <c r="J214" i="1"/>
  <c r="F214" i="1"/>
  <c r="E214" i="1"/>
  <c r="D214" i="1"/>
  <c r="BW107" i="1"/>
  <c r="BV107" i="1"/>
  <c r="BU107" i="1"/>
  <c r="BT107" i="1"/>
  <c r="BQ107" i="1"/>
  <c r="BP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S107" i="1"/>
  <c r="AR107" i="1"/>
  <c r="AQ107" i="1"/>
  <c r="AP107" i="1"/>
  <c r="AO107" i="1"/>
  <c r="AJ107" i="1"/>
  <c r="AI107" i="1"/>
  <c r="AH107" i="1"/>
  <c r="AG107" i="1"/>
  <c r="AD107" i="1"/>
  <c r="AC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F107" i="1"/>
  <c r="E107" i="1"/>
  <c r="D107" i="1"/>
  <c r="BW67" i="1"/>
  <c r="BV67" i="1"/>
  <c r="BU67" i="1"/>
  <c r="BT67" i="1"/>
  <c r="BQ67" i="1"/>
  <c r="BP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S67" i="1"/>
  <c r="AR67" i="1"/>
  <c r="AQ67" i="1"/>
  <c r="AP67" i="1"/>
  <c r="AO67" i="1"/>
  <c r="AJ67" i="1"/>
  <c r="AI67" i="1"/>
  <c r="AH67" i="1"/>
  <c r="AG67" i="1"/>
  <c r="AD67" i="1"/>
  <c r="AC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F67" i="1"/>
  <c r="E67" i="1"/>
  <c r="D67" i="1"/>
  <c r="BW40" i="1"/>
  <c r="BV40" i="1"/>
  <c r="BU40" i="1"/>
  <c r="BT40" i="1"/>
  <c r="BQ40" i="1"/>
  <c r="BP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S40" i="1"/>
  <c r="AR40" i="1"/>
  <c r="AQ40" i="1"/>
  <c r="AP40" i="1"/>
  <c r="AO40" i="1"/>
  <c r="AJ40" i="1"/>
  <c r="AI40" i="1"/>
  <c r="AH40" i="1"/>
  <c r="AG40" i="1"/>
  <c r="AD40" i="1"/>
  <c r="AC40" i="1"/>
  <c r="Z40" i="1"/>
  <c r="Y40" i="1"/>
  <c r="X40" i="1"/>
  <c r="W40" i="1"/>
  <c r="W41" i="1" s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F40" i="1"/>
  <c r="E40" i="1"/>
  <c r="D40" i="1"/>
  <c r="BW27" i="1"/>
  <c r="BW29" i="1" s="1"/>
  <c r="BV27" i="1"/>
  <c r="BV29" i="1" s="1"/>
  <c r="BU27" i="1"/>
  <c r="BU29" i="1" s="1"/>
  <c r="BT27" i="1"/>
  <c r="BT29" i="1" s="1"/>
  <c r="BQ27" i="1"/>
  <c r="BQ29" i="1" s="1"/>
  <c r="BP27" i="1"/>
  <c r="BP29" i="1" s="1"/>
  <c r="BM27" i="1"/>
  <c r="BM29" i="1" s="1"/>
  <c r="BL27" i="1"/>
  <c r="BL29" i="1" s="1"/>
  <c r="BK27" i="1"/>
  <c r="BK29" i="1" s="1"/>
  <c r="BJ27" i="1"/>
  <c r="BD27" i="1"/>
  <c r="BE27" i="1"/>
  <c r="BF27" i="1"/>
  <c r="BG27" i="1"/>
  <c r="BG29" i="1" s="1"/>
  <c r="BH27" i="1"/>
  <c r="BI27" i="1"/>
  <c r="BC27" i="1"/>
  <c r="BB27" i="1"/>
  <c r="BA27" i="1"/>
  <c r="AZ27" i="1"/>
  <c r="AY27" i="1"/>
  <c r="AX27" i="1"/>
  <c r="AW27" i="1"/>
  <c r="AS27" i="1"/>
  <c r="AR27" i="1"/>
  <c r="AQ27" i="1"/>
  <c r="AP27" i="1"/>
  <c r="AO27" i="1"/>
  <c r="AI27" i="1"/>
  <c r="AI29" i="1" s="1"/>
  <c r="AH27" i="1"/>
  <c r="AH29" i="1" s="1"/>
  <c r="AG27" i="1"/>
  <c r="AD27" i="1"/>
  <c r="AC27" i="1"/>
  <c r="Z27" i="1"/>
  <c r="Y27" i="1"/>
  <c r="X27" i="1"/>
  <c r="X29" i="1" s="1"/>
  <c r="W27" i="1"/>
  <c r="W29" i="1" s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F27" i="1"/>
  <c r="E27" i="1"/>
  <c r="D27" i="1"/>
  <c r="BW12" i="1"/>
  <c r="BV12" i="1"/>
  <c r="BU12" i="1"/>
  <c r="BT12" i="1"/>
  <c r="BQ12" i="1"/>
  <c r="BP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S12" i="1"/>
  <c r="AR12" i="1"/>
  <c r="AQ12" i="1"/>
  <c r="AP12" i="1"/>
  <c r="AO12" i="1"/>
  <c r="AJ12" i="1"/>
  <c r="AI12" i="1"/>
  <c r="AH12" i="1"/>
  <c r="AG12" i="1"/>
  <c r="AD12" i="1"/>
  <c r="AC12" i="1"/>
  <c r="Z12" i="1"/>
  <c r="Y12" i="1"/>
  <c r="X12" i="1"/>
  <c r="W12" i="1"/>
  <c r="W13" i="1" s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F12" i="1"/>
  <c r="E12" i="1"/>
  <c r="D12" i="1"/>
  <c r="AH108" i="1" l="1"/>
  <c r="BJ41" i="1"/>
  <c r="BT215" i="1"/>
  <c r="H157" i="1"/>
  <c r="W108" i="1"/>
  <c r="BZ165" i="1"/>
  <c r="AV129" i="1"/>
  <c r="AH13" i="1"/>
  <c r="BV41" i="1"/>
  <c r="BP108" i="1"/>
  <c r="CB42" i="1"/>
  <c r="AM42" i="1"/>
  <c r="AL44" i="1"/>
  <c r="CB118" i="1"/>
  <c r="AM118" i="1"/>
  <c r="H165" i="1"/>
  <c r="BM13" i="1"/>
  <c r="BL68" i="1"/>
  <c r="AI13" i="1"/>
  <c r="BP13" i="1"/>
  <c r="BK41" i="1"/>
  <c r="BW41" i="1"/>
  <c r="AH68" i="1"/>
  <c r="BM68" i="1"/>
  <c r="X108" i="1"/>
  <c r="BG108" i="1"/>
  <c r="BQ108" i="1"/>
  <c r="BU215" i="1"/>
  <c r="CB31" i="1"/>
  <c r="AM31" i="1"/>
  <c r="CB165" i="1"/>
  <c r="AM165" i="1"/>
  <c r="AV34" i="1"/>
  <c r="H141" i="1"/>
  <c r="H34" i="1"/>
  <c r="BZ34" i="1"/>
  <c r="I201" i="1"/>
  <c r="H121" i="1"/>
  <c r="X13" i="1"/>
  <c r="AJ13" i="1"/>
  <c r="BQ13" i="1"/>
  <c r="BL41" i="1"/>
  <c r="W68" i="1"/>
  <c r="BP68" i="1"/>
  <c r="BH108" i="1"/>
  <c r="BT108" i="1"/>
  <c r="BJ215" i="1"/>
  <c r="BV215" i="1"/>
  <c r="BZ157" i="1"/>
  <c r="H129" i="1"/>
  <c r="H57" i="1"/>
  <c r="BZ121" i="1"/>
  <c r="CB114" i="1"/>
  <c r="AM114" i="1"/>
  <c r="H49" i="1"/>
  <c r="I185" i="1"/>
  <c r="BT13" i="1"/>
  <c r="AH41" i="1"/>
  <c r="BM41" i="1"/>
  <c r="X68" i="1"/>
  <c r="BU108" i="1"/>
  <c r="BW215" i="1"/>
  <c r="AM86" i="1"/>
  <c r="CB86" i="1"/>
  <c r="BZ42" i="1"/>
  <c r="BY44" i="1"/>
  <c r="BZ44" i="1" s="1"/>
  <c r="I212" i="1"/>
  <c r="BJ13" i="1"/>
  <c r="X41" i="1"/>
  <c r="AJ41" i="1"/>
  <c r="BG41" i="1"/>
  <c r="BQ41" i="1"/>
  <c r="BU68" i="1"/>
  <c r="BK108" i="1"/>
  <c r="BW108" i="1"/>
  <c r="AH215" i="1"/>
  <c r="BM215" i="1"/>
  <c r="CB3" i="1"/>
  <c r="AM3" i="1"/>
  <c r="AV121" i="1"/>
  <c r="AV57" i="1"/>
  <c r="AM57" i="1"/>
  <c r="CB57" i="1"/>
  <c r="AM34" i="1"/>
  <c r="CB34" i="1"/>
  <c r="AM90" i="1"/>
  <c r="CB90" i="1"/>
  <c r="CB39" i="1"/>
  <c r="AM39" i="1"/>
  <c r="AM129" i="1"/>
  <c r="CB129" i="1"/>
  <c r="I177" i="1"/>
  <c r="BK215" i="1"/>
  <c r="BZ141" i="1"/>
  <c r="BZ129" i="1"/>
  <c r="AV165" i="1"/>
  <c r="BZ110" i="1"/>
  <c r="BU13" i="1"/>
  <c r="BT68" i="1"/>
  <c r="BJ108" i="1"/>
  <c r="CB94" i="1"/>
  <c r="AM94" i="1"/>
  <c r="BK13" i="1"/>
  <c r="BW13" i="1"/>
  <c r="BH41" i="1"/>
  <c r="BT41" i="1"/>
  <c r="BJ68" i="1"/>
  <c r="BV68" i="1"/>
  <c r="BL108" i="1"/>
  <c r="W215" i="1"/>
  <c r="BP215" i="1"/>
  <c r="CB82" i="1"/>
  <c r="AM82" i="1"/>
  <c r="AV49" i="1"/>
  <c r="CB157" i="1"/>
  <c r="AM157" i="1"/>
  <c r="AV141" i="1"/>
  <c r="AM11" i="1"/>
  <c r="CB11" i="1"/>
  <c r="AJ68" i="1"/>
  <c r="BQ68" i="1"/>
  <c r="BZ90" i="1"/>
  <c r="CB154" i="1"/>
  <c r="AM154" i="1"/>
  <c r="BZ49" i="1"/>
  <c r="H42" i="1"/>
  <c r="G44" i="1"/>
  <c r="AI41" i="1"/>
  <c r="BP41" i="1"/>
  <c r="BV108" i="1"/>
  <c r="BL215" i="1"/>
  <c r="AM110" i="1"/>
  <c r="CB110" i="1"/>
  <c r="AV157" i="1"/>
  <c r="BV13" i="1"/>
  <c r="AG13" i="1"/>
  <c r="BL13" i="1"/>
  <c r="BU41" i="1"/>
  <c r="BK68" i="1"/>
  <c r="BW68" i="1"/>
  <c r="BM108" i="1"/>
  <c r="X215" i="1"/>
  <c r="AJ215" i="1"/>
  <c r="BQ215" i="1"/>
  <c r="AM49" i="1"/>
  <c r="CB49" i="1"/>
  <c r="CB106" i="1"/>
  <c r="AM106" i="1"/>
  <c r="AV42" i="1"/>
  <c r="AU44" i="1"/>
  <c r="AV44" i="1" s="1"/>
  <c r="BZ118" i="1"/>
  <c r="AM121" i="1"/>
  <c r="CB121" i="1"/>
  <c r="BZ57" i="1"/>
  <c r="CB98" i="1"/>
  <c r="AM98" i="1"/>
  <c r="CB141" i="1"/>
  <c r="AM141" i="1"/>
  <c r="G214" i="1"/>
  <c r="H214" i="1" s="1"/>
  <c r="I214" i="1" s="1"/>
  <c r="G107" i="1"/>
  <c r="H107" i="1" s="1"/>
  <c r="I107" i="1" s="1"/>
  <c r="AU67" i="1"/>
  <c r="AV67" i="1" s="1"/>
  <c r="AU27" i="1"/>
  <c r="AV27" i="1" s="1"/>
  <c r="AU12" i="1"/>
  <c r="AV12" i="1" s="1"/>
  <c r="AL40" i="1"/>
  <c r="AU107" i="1"/>
  <c r="AV107" i="1" s="1"/>
  <c r="G27" i="1"/>
  <c r="H27" i="1" s="1"/>
  <c r="I27" i="1" s="1"/>
  <c r="AU40" i="1"/>
  <c r="AV40" i="1" s="1"/>
  <c r="BY214" i="1"/>
  <c r="BZ214" i="1" s="1"/>
  <c r="AL27" i="1"/>
  <c r="AU214" i="1"/>
  <c r="AV214" i="1" s="1"/>
  <c r="AL214" i="1"/>
  <c r="AL12" i="1"/>
  <c r="BY67" i="1"/>
  <c r="BZ67" i="1" s="1"/>
  <c r="BY40" i="1"/>
  <c r="BZ40" i="1" s="1"/>
  <c r="AL67" i="1"/>
  <c r="BY12" i="1"/>
  <c r="BZ12" i="1" s="1"/>
  <c r="BY27" i="1"/>
  <c r="BZ27" i="1" s="1"/>
  <c r="G67" i="1"/>
  <c r="H67" i="1" s="1"/>
  <c r="I67" i="1" s="1"/>
  <c r="BY107" i="1"/>
  <c r="BZ107" i="1" s="1"/>
  <c r="G12" i="1"/>
  <c r="H12" i="1" s="1"/>
  <c r="I12" i="1" s="1"/>
  <c r="G40" i="1"/>
  <c r="H40" i="1" s="1"/>
  <c r="I40" i="1" s="1"/>
  <c r="AL107" i="1"/>
  <c r="BI38" i="1"/>
  <c r="CB27" i="1" l="1"/>
  <c r="AM27" i="1"/>
  <c r="I42" i="1"/>
  <c r="H44" i="1"/>
  <c r="I129" i="1"/>
  <c r="I121" i="1"/>
  <c r="AM67" i="1"/>
  <c r="CB67" i="1"/>
  <c r="I34" i="1"/>
  <c r="I157" i="1"/>
  <c r="BI41" i="1"/>
  <c r="I165" i="1"/>
  <c r="CB40" i="1"/>
  <c r="AM40" i="1"/>
  <c r="AM44" i="1"/>
  <c r="CB44" i="1"/>
  <c r="I49" i="1"/>
  <c r="AM107" i="1"/>
  <c r="CB107" i="1"/>
  <c r="CB12" i="1"/>
  <c r="AM12" i="1"/>
  <c r="AM214" i="1"/>
  <c r="CB214" i="1"/>
  <c r="I57" i="1"/>
  <c r="I141" i="1"/>
  <c r="BN253" i="1"/>
  <c r="BN256" i="1" s="1"/>
  <c r="BM253" i="1"/>
  <c r="BM256" i="1" s="1"/>
  <c r="BL253" i="1"/>
  <c r="BL256" i="1" s="1"/>
  <c r="BI253" i="1"/>
  <c r="BI256" i="1" s="1"/>
  <c r="BH253" i="1"/>
  <c r="BH256" i="1" s="1"/>
  <c r="BG253" i="1"/>
  <c r="BG256" i="1" s="1"/>
  <c r="BF253" i="1"/>
  <c r="BF256" i="1" s="1"/>
  <c r="BE253" i="1"/>
  <c r="BE256" i="1" s="1"/>
  <c r="BD253" i="1"/>
  <c r="BD256" i="1" s="1"/>
  <c r="BC253" i="1"/>
  <c r="BC256" i="1" s="1"/>
  <c r="BB253" i="1"/>
  <c r="BB256" i="1" s="1"/>
  <c r="BA253" i="1"/>
  <c r="BA256" i="1" s="1"/>
  <c r="AZ253" i="1"/>
  <c r="AZ256" i="1" s="1"/>
  <c r="AY253" i="1"/>
  <c r="AY256" i="1" s="1"/>
  <c r="AX253" i="1"/>
  <c r="AX256" i="1" s="1"/>
  <c r="AW253" i="1"/>
  <c r="AW256" i="1" s="1"/>
  <c r="AS253" i="1"/>
  <c r="AS256" i="1" s="1"/>
  <c r="AR253" i="1"/>
  <c r="AR256" i="1" s="1"/>
  <c r="AQ253" i="1"/>
  <c r="AQ256" i="1" s="1"/>
  <c r="AP253" i="1"/>
  <c r="AP256" i="1" s="1"/>
  <c r="AO253" i="1"/>
  <c r="AO256" i="1" s="1"/>
  <c r="AD253" i="1"/>
  <c r="AD256" i="1" s="1"/>
  <c r="AC253" i="1"/>
  <c r="AC256" i="1" s="1"/>
  <c r="AA253" i="1"/>
  <c r="AA256" i="1" s="1"/>
  <c r="Z253" i="1"/>
  <c r="Z256" i="1" s="1"/>
  <c r="Y253" i="1"/>
  <c r="Y256" i="1" s="1"/>
  <c r="V253" i="1"/>
  <c r="V256" i="1" s="1"/>
  <c r="U253" i="1"/>
  <c r="U256" i="1" s="1"/>
  <c r="T253" i="1"/>
  <c r="T256" i="1" s="1"/>
  <c r="S253" i="1"/>
  <c r="S256" i="1" s="1"/>
  <c r="R253" i="1"/>
  <c r="R256" i="1" s="1"/>
  <c r="Q253" i="1"/>
  <c r="Q256" i="1" s="1"/>
  <c r="P253" i="1"/>
  <c r="P256" i="1" s="1"/>
  <c r="O253" i="1"/>
  <c r="O256" i="1" s="1"/>
  <c r="N253" i="1"/>
  <c r="N256" i="1" s="1"/>
  <c r="M253" i="1"/>
  <c r="M256" i="1" s="1"/>
  <c r="L253" i="1"/>
  <c r="L256" i="1" s="1"/>
  <c r="K253" i="1"/>
  <c r="K256" i="1" s="1"/>
  <c r="J253" i="1"/>
  <c r="J256" i="1" s="1"/>
  <c r="F253" i="1"/>
  <c r="F256" i="1" s="1"/>
  <c r="E253" i="1"/>
  <c r="E256" i="1" s="1"/>
  <c r="D253" i="1"/>
  <c r="D256" i="1" s="1"/>
  <c r="BQ248" i="1"/>
  <c r="BP248" i="1"/>
  <c r="BN248" i="1"/>
  <c r="BM248" i="1"/>
  <c r="BL248" i="1"/>
  <c r="BI248" i="1"/>
  <c r="BH248" i="1"/>
  <c r="BG248" i="1"/>
  <c r="BF248" i="1"/>
  <c r="BE248" i="1"/>
  <c r="BD248" i="1"/>
  <c r="BC248" i="1"/>
  <c r="BB248" i="1"/>
  <c r="BA248" i="1"/>
  <c r="AZ248" i="1"/>
  <c r="AY248" i="1"/>
  <c r="AX248" i="1"/>
  <c r="AW248" i="1"/>
  <c r="AS248" i="1"/>
  <c r="AR248" i="1"/>
  <c r="AQ248" i="1"/>
  <c r="AP248" i="1"/>
  <c r="AO248" i="1"/>
  <c r="AG248" i="1"/>
  <c r="AD248" i="1"/>
  <c r="AC248" i="1"/>
  <c r="AA248" i="1"/>
  <c r="Z248" i="1"/>
  <c r="Y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F248" i="1"/>
  <c r="E248" i="1"/>
  <c r="D248" i="1"/>
  <c r="BQ244" i="1"/>
  <c r="BP244" i="1"/>
  <c r="BM244" i="1"/>
  <c r="BN244" i="1"/>
  <c r="BL244" i="1"/>
  <c r="BI244" i="1"/>
  <c r="BH244" i="1"/>
  <c r="BG244" i="1"/>
  <c r="BF244" i="1"/>
  <c r="BE244" i="1"/>
  <c r="BD244" i="1"/>
  <c r="BC244" i="1"/>
  <c r="BB244" i="1"/>
  <c r="BA244" i="1"/>
  <c r="AZ244" i="1"/>
  <c r="AY244" i="1"/>
  <c r="AX244" i="1"/>
  <c r="AW244" i="1"/>
  <c r="AS244" i="1"/>
  <c r="AR244" i="1"/>
  <c r="AQ244" i="1"/>
  <c r="AP244" i="1"/>
  <c r="AO244" i="1"/>
  <c r="AD244" i="1"/>
  <c r="Z244" i="1"/>
  <c r="AA244" i="1"/>
  <c r="Y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F244" i="1"/>
  <c r="E244" i="1"/>
  <c r="D244" i="1"/>
  <c r="BM240" i="1"/>
  <c r="BN240" i="1"/>
  <c r="BL240" i="1"/>
  <c r="BI240" i="1"/>
  <c r="BH240" i="1"/>
  <c r="BG240" i="1"/>
  <c r="BF240" i="1"/>
  <c r="BE240" i="1"/>
  <c r="BD240" i="1"/>
  <c r="BC240" i="1"/>
  <c r="BB240" i="1"/>
  <c r="BA240" i="1"/>
  <c r="AZ240" i="1"/>
  <c r="AY240" i="1"/>
  <c r="AX240" i="1"/>
  <c r="AW240" i="1"/>
  <c r="AS240" i="1"/>
  <c r="AR240" i="1"/>
  <c r="AQ240" i="1"/>
  <c r="AP240" i="1"/>
  <c r="AO240" i="1"/>
  <c r="Z240" i="1"/>
  <c r="AA240" i="1"/>
  <c r="Y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F240" i="1"/>
  <c r="E240" i="1"/>
  <c r="D240" i="1"/>
  <c r="BM236" i="1"/>
  <c r="BN236" i="1"/>
  <c r="BL236" i="1"/>
  <c r="BI236" i="1"/>
  <c r="BH236" i="1"/>
  <c r="BG236" i="1"/>
  <c r="BF236" i="1"/>
  <c r="BE236" i="1"/>
  <c r="BD236" i="1"/>
  <c r="BC236" i="1"/>
  <c r="BB236" i="1"/>
  <c r="BA236" i="1"/>
  <c r="AZ236" i="1"/>
  <c r="AY236" i="1"/>
  <c r="AX236" i="1"/>
  <c r="AW236" i="1"/>
  <c r="AS236" i="1"/>
  <c r="AR236" i="1"/>
  <c r="AQ236" i="1"/>
  <c r="AP236" i="1"/>
  <c r="AO236" i="1"/>
  <c r="AD236" i="1"/>
  <c r="AC236" i="1"/>
  <c r="AA236" i="1"/>
  <c r="Z236" i="1"/>
  <c r="Y236" i="1"/>
  <c r="V236" i="1"/>
  <c r="T236" i="1"/>
  <c r="U236" i="1"/>
  <c r="S236" i="1"/>
  <c r="R236" i="1"/>
  <c r="Q236" i="1"/>
  <c r="P236" i="1"/>
  <c r="O236" i="1"/>
  <c r="N236" i="1"/>
  <c r="M236" i="1"/>
  <c r="L236" i="1"/>
  <c r="K236" i="1"/>
  <c r="J236" i="1"/>
  <c r="F236" i="1"/>
  <c r="E236" i="1"/>
  <c r="D236" i="1"/>
  <c r="BN232" i="1"/>
  <c r="BH232" i="1"/>
  <c r="BI232" i="1"/>
  <c r="BG232" i="1"/>
  <c r="BF232" i="1"/>
  <c r="BE232" i="1"/>
  <c r="BD232" i="1"/>
  <c r="BC232" i="1"/>
  <c r="BB232" i="1"/>
  <c r="BA232" i="1"/>
  <c r="AZ232" i="1"/>
  <c r="AY232" i="1"/>
  <c r="AX232" i="1"/>
  <c r="AW232" i="1"/>
  <c r="AS232" i="1"/>
  <c r="AR232" i="1"/>
  <c r="AQ232" i="1"/>
  <c r="AP232" i="1"/>
  <c r="AO232" i="1"/>
  <c r="AG232" i="1"/>
  <c r="AD232" i="1"/>
  <c r="AC232" i="1"/>
  <c r="AA232" i="1"/>
  <c r="Z232" i="1"/>
  <c r="Y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F232" i="1"/>
  <c r="E232" i="1"/>
  <c r="D232" i="1"/>
  <c r="BQ228" i="1"/>
  <c r="BM228" i="1"/>
  <c r="BN228" i="1"/>
  <c r="BL228" i="1"/>
  <c r="BI228" i="1"/>
  <c r="BH228" i="1"/>
  <c r="BG228" i="1"/>
  <c r="BF228" i="1"/>
  <c r="BE228" i="1"/>
  <c r="BD228" i="1"/>
  <c r="BC228" i="1"/>
  <c r="BB228" i="1"/>
  <c r="BA228" i="1"/>
  <c r="AZ228" i="1"/>
  <c r="AY228" i="1"/>
  <c r="AX228" i="1"/>
  <c r="AW228" i="1"/>
  <c r="AS228" i="1"/>
  <c r="AR228" i="1"/>
  <c r="AQ228" i="1"/>
  <c r="AP228" i="1"/>
  <c r="AO228" i="1"/>
  <c r="AD228" i="1"/>
  <c r="Z228" i="1"/>
  <c r="AA228" i="1"/>
  <c r="Y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F228" i="1"/>
  <c r="E228" i="1"/>
  <c r="D228" i="1"/>
  <c r="BN224" i="1"/>
  <c r="BH224" i="1"/>
  <c r="BI224" i="1"/>
  <c r="BG224" i="1"/>
  <c r="BF224" i="1"/>
  <c r="BE224" i="1"/>
  <c r="BD224" i="1"/>
  <c r="BC224" i="1"/>
  <c r="BB224" i="1"/>
  <c r="BA224" i="1"/>
  <c r="AZ224" i="1"/>
  <c r="AY224" i="1"/>
  <c r="AX224" i="1"/>
  <c r="AW224" i="1"/>
  <c r="AS224" i="1"/>
  <c r="AR224" i="1"/>
  <c r="AQ224" i="1"/>
  <c r="AP224" i="1"/>
  <c r="AO224" i="1"/>
  <c r="AG224" i="1"/>
  <c r="AD224" i="1"/>
  <c r="AC224" i="1"/>
  <c r="AA224" i="1"/>
  <c r="Z224" i="1"/>
  <c r="Y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F224" i="1"/>
  <c r="E224" i="1"/>
  <c r="D224" i="1"/>
  <c r="BN220" i="1"/>
  <c r="BM220" i="1"/>
  <c r="BH220" i="1"/>
  <c r="BI220" i="1"/>
  <c r="BG220" i="1"/>
  <c r="BF220" i="1"/>
  <c r="BD220" i="1"/>
  <c r="BE220" i="1"/>
  <c r="BC220" i="1"/>
  <c r="BB220" i="1"/>
  <c r="BA220" i="1"/>
  <c r="AZ220" i="1"/>
  <c r="AY220" i="1"/>
  <c r="AX220" i="1"/>
  <c r="AW220" i="1"/>
  <c r="AS220" i="1"/>
  <c r="AR220" i="1"/>
  <c r="AQ220" i="1"/>
  <c r="AP220" i="1"/>
  <c r="AO220" i="1"/>
  <c r="AC220" i="1"/>
  <c r="AD220" i="1"/>
  <c r="AA220" i="1"/>
  <c r="Z220" i="1"/>
  <c r="Y220" i="1"/>
  <c r="V220" i="1"/>
  <c r="U220" i="1"/>
  <c r="T220" i="1"/>
  <c r="S220" i="1"/>
  <c r="R220" i="1"/>
  <c r="P220" i="1"/>
  <c r="Q220" i="1"/>
  <c r="O220" i="1"/>
  <c r="N220" i="1"/>
  <c r="M220" i="1"/>
  <c r="L220" i="1"/>
  <c r="K220" i="1"/>
  <c r="J220" i="1"/>
  <c r="F220" i="1"/>
  <c r="E220" i="1"/>
  <c r="D220" i="1"/>
  <c r="BN216" i="1"/>
  <c r="BN219" i="1" s="1"/>
  <c r="BH216" i="1"/>
  <c r="BH219" i="1" s="1"/>
  <c r="BI216" i="1"/>
  <c r="BI219" i="1" s="1"/>
  <c r="BG216" i="1"/>
  <c r="BG219" i="1" s="1"/>
  <c r="BF216" i="1"/>
  <c r="BF219" i="1" s="1"/>
  <c r="BE216" i="1"/>
  <c r="BE219" i="1" s="1"/>
  <c r="BD216" i="1"/>
  <c r="BD219" i="1" s="1"/>
  <c r="BC216" i="1"/>
  <c r="BC219" i="1" s="1"/>
  <c r="BB216" i="1"/>
  <c r="BB219" i="1" s="1"/>
  <c r="BA216" i="1"/>
  <c r="BA219" i="1" s="1"/>
  <c r="AZ216" i="1"/>
  <c r="AZ219" i="1" s="1"/>
  <c r="AY216" i="1"/>
  <c r="AY219" i="1" s="1"/>
  <c r="AX216" i="1"/>
  <c r="AX219" i="1" s="1"/>
  <c r="AW216" i="1"/>
  <c r="AW219" i="1" s="1"/>
  <c r="AS216" i="1"/>
  <c r="AS219" i="1" s="1"/>
  <c r="AR216" i="1"/>
  <c r="AR219" i="1" s="1"/>
  <c r="AQ216" i="1"/>
  <c r="AQ219" i="1" s="1"/>
  <c r="AP216" i="1"/>
  <c r="AP219" i="1" s="1"/>
  <c r="AO216" i="1"/>
  <c r="AO219" i="1" s="1"/>
  <c r="AG216" i="1"/>
  <c r="AG219" i="1" s="1"/>
  <c r="AD216" i="1"/>
  <c r="AD219" i="1" s="1"/>
  <c r="AC216" i="1"/>
  <c r="AC219" i="1" s="1"/>
  <c r="AA216" i="1"/>
  <c r="AA219" i="1" s="1"/>
  <c r="Z216" i="1"/>
  <c r="Z219" i="1" s="1"/>
  <c r="Y216" i="1"/>
  <c r="Y219" i="1" s="1"/>
  <c r="V216" i="1"/>
  <c r="V219" i="1" s="1"/>
  <c r="U216" i="1"/>
  <c r="U219" i="1" s="1"/>
  <c r="T216" i="1"/>
  <c r="T219" i="1" s="1"/>
  <c r="S216" i="1"/>
  <c r="S219" i="1" s="1"/>
  <c r="R216" i="1"/>
  <c r="R219" i="1" s="1"/>
  <c r="Q216" i="1"/>
  <c r="Q219" i="1" s="1"/>
  <c r="P216" i="1"/>
  <c r="P219" i="1" s="1"/>
  <c r="O216" i="1"/>
  <c r="O219" i="1" s="1"/>
  <c r="N216" i="1"/>
  <c r="N219" i="1" s="1"/>
  <c r="M216" i="1"/>
  <c r="M219" i="1" s="1"/>
  <c r="L216" i="1"/>
  <c r="L219" i="1" s="1"/>
  <c r="K216" i="1"/>
  <c r="K219" i="1" s="1"/>
  <c r="J216" i="1"/>
  <c r="J219" i="1" s="1"/>
  <c r="F216" i="1"/>
  <c r="F219" i="1" s="1"/>
  <c r="E216" i="1"/>
  <c r="E219" i="1" s="1"/>
  <c r="D216" i="1"/>
  <c r="D219" i="1" s="1"/>
  <c r="BN213" i="1"/>
  <c r="BH213" i="1"/>
  <c r="BI213" i="1"/>
  <c r="BG213" i="1"/>
  <c r="BF213" i="1"/>
  <c r="BE213" i="1"/>
  <c r="BD213" i="1"/>
  <c r="BC213" i="1"/>
  <c r="BB213" i="1"/>
  <c r="BA213" i="1"/>
  <c r="AZ213" i="1"/>
  <c r="AY213" i="1"/>
  <c r="AX213" i="1"/>
  <c r="AW213" i="1"/>
  <c r="AS213" i="1"/>
  <c r="AR213" i="1"/>
  <c r="AQ213" i="1"/>
  <c r="AP213" i="1"/>
  <c r="AO213" i="1"/>
  <c r="AI213" i="1"/>
  <c r="AG213" i="1"/>
  <c r="AD213" i="1"/>
  <c r="AC213" i="1"/>
  <c r="AA213" i="1"/>
  <c r="Z213" i="1"/>
  <c r="Y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F213" i="1"/>
  <c r="E213" i="1"/>
  <c r="D213" i="1"/>
  <c r="BN209" i="1"/>
  <c r="BH209" i="1"/>
  <c r="BI209" i="1"/>
  <c r="BG209" i="1"/>
  <c r="BF209" i="1"/>
  <c r="BE209" i="1"/>
  <c r="BD209" i="1"/>
  <c r="BC209" i="1"/>
  <c r="BB209" i="1"/>
  <c r="BA209" i="1"/>
  <c r="AZ209" i="1"/>
  <c r="AY209" i="1"/>
  <c r="AX209" i="1"/>
  <c r="AW209" i="1"/>
  <c r="AS209" i="1"/>
  <c r="AR209" i="1"/>
  <c r="AQ209" i="1"/>
  <c r="AP209" i="1"/>
  <c r="AO209" i="1"/>
  <c r="AI209" i="1"/>
  <c r="AG209" i="1"/>
  <c r="AD209" i="1"/>
  <c r="AC209" i="1"/>
  <c r="AA209" i="1"/>
  <c r="Z209" i="1"/>
  <c r="Y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F209" i="1"/>
  <c r="E209" i="1"/>
  <c r="D209" i="1"/>
  <c r="BM205" i="1"/>
  <c r="BM208" i="1" s="1"/>
  <c r="BN205" i="1"/>
  <c r="BN208" i="1" s="1"/>
  <c r="BL205" i="1"/>
  <c r="BL208" i="1" s="1"/>
  <c r="BI205" i="1"/>
  <c r="BI208" i="1" s="1"/>
  <c r="BH205" i="1"/>
  <c r="BH208" i="1" s="1"/>
  <c r="BG205" i="1"/>
  <c r="BG208" i="1" s="1"/>
  <c r="BF205" i="1"/>
  <c r="BF208" i="1" s="1"/>
  <c r="BE205" i="1"/>
  <c r="BE208" i="1" s="1"/>
  <c r="BD205" i="1"/>
  <c r="BD208" i="1" s="1"/>
  <c r="BC205" i="1"/>
  <c r="BC208" i="1" s="1"/>
  <c r="BB205" i="1"/>
  <c r="BB208" i="1" s="1"/>
  <c r="BA205" i="1"/>
  <c r="BA208" i="1" s="1"/>
  <c r="AZ205" i="1"/>
  <c r="AZ208" i="1" s="1"/>
  <c r="AY205" i="1"/>
  <c r="AY208" i="1" s="1"/>
  <c r="AX205" i="1"/>
  <c r="AX208" i="1" s="1"/>
  <c r="AW205" i="1"/>
  <c r="AW208" i="1" s="1"/>
  <c r="AS205" i="1"/>
  <c r="AS208" i="1" s="1"/>
  <c r="AR205" i="1"/>
  <c r="AR208" i="1" s="1"/>
  <c r="AQ205" i="1"/>
  <c r="AQ208" i="1" s="1"/>
  <c r="AP205" i="1"/>
  <c r="AP208" i="1" s="1"/>
  <c r="AO205" i="1"/>
  <c r="AO208" i="1" s="1"/>
  <c r="Z205" i="1"/>
  <c r="Z208" i="1" s="1"/>
  <c r="AA205" i="1"/>
  <c r="AA208" i="1" s="1"/>
  <c r="Y205" i="1"/>
  <c r="Y208" i="1" s="1"/>
  <c r="V205" i="1"/>
  <c r="V208" i="1" s="1"/>
  <c r="S205" i="1"/>
  <c r="S208" i="1" s="1"/>
  <c r="U205" i="1"/>
  <c r="U208" i="1" s="1"/>
  <c r="T205" i="1"/>
  <c r="T208" i="1" s="1"/>
  <c r="R205" i="1"/>
  <c r="R208" i="1" s="1"/>
  <c r="Q205" i="1"/>
  <c r="Q208" i="1" s="1"/>
  <c r="P205" i="1"/>
  <c r="P208" i="1" s="1"/>
  <c r="O205" i="1"/>
  <c r="O208" i="1" s="1"/>
  <c r="N205" i="1"/>
  <c r="N208" i="1" s="1"/>
  <c r="M205" i="1"/>
  <c r="M208" i="1" s="1"/>
  <c r="L205" i="1"/>
  <c r="L208" i="1" s="1"/>
  <c r="K205" i="1"/>
  <c r="K208" i="1" s="1"/>
  <c r="J205" i="1"/>
  <c r="J208" i="1" s="1"/>
  <c r="F205" i="1"/>
  <c r="F208" i="1" s="1"/>
  <c r="E205" i="1"/>
  <c r="E208" i="1" s="1"/>
  <c r="D205" i="1"/>
  <c r="D208" i="1" s="1"/>
  <c r="BM202" i="1"/>
  <c r="BN202" i="1"/>
  <c r="BL202" i="1"/>
  <c r="BI202" i="1"/>
  <c r="BH202" i="1"/>
  <c r="BG202" i="1"/>
  <c r="BF202" i="1"/>
  <c r="BE202" i="1"/>
  <c r="BD202" i="1"/>
  <c r="BC202" i="1"/>
  <c r="BB202" i="1"/>
  <c r="BA202" i="1"/>
  <c r="AZ202" i="1"/>
  <c r="AY202" i="1"/>
  <c r="AX202" i="1"/>
  <c r="AW202" i="1"/>
  <c r="AS202" i="1"/>
  <c r="AR202" i="1"/>
  <c r="AQ202" i="1"/>
  <c r="AP202" i="1"/>
  <c r="AO202" i="1"/>
  <c r="AD202" i="1"/>
  <c r="AC202" i="1"/>
  <c r="AA202" i="1"/>
  <c r="Z202" i="1"/>
  <c r="Y202" i="1"/>
  <c r="V202" i="1"/>
  <c r="T202" i="1"/>
  <c r="U202" i="1"/>
  <c r="S202" i="1"/>
  <c r="R202" i="1"/>
  <c r="Q202" i="1"/>
  <c r="P202" i="1"/>
  <c r="O202" i="1"/>
  <c r="N202" i="1"/>
  <c r="M202" i="1"/>
  <c r="L202" i="1"/>
  <c r="K202" i="1"/>
  <c r="J202" i="1"/>
  <c r="F202" i="1"/>
  <c r="E202" i="1"/>
  <c r="D202" i="1"/>
  <c r="BM197" i="1"/>
  <c r="BN197" i="1"/>
  <c r="BL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S197" i="1"/>
  <c r="AR197" i="1"/>
  <c r="AQ197" i="1"/>
  <c r="AP197" i="1"/>
  <c r="AO197" i="1"/>
  <c r="AD197" i="1"/>
  <c r="AC197" i="1"/>
  <c r="AA197" i="1"/>
  <c r="Z197" i="1"/>
  <c r="Y197" i="1"/>
  <c r="V197" i="1"/>
  <c r="T197" i="1"/>
  <c r="U197" i="1"/>
  <c r="S197" i="1"/>
  <c r="R197" i="1"/>
  <c r="Q197" i="1"/>
  <c r="P197" i="1"/>
  <c r="O197" i="1"/>
  <c r="N197" i="1"/>
  <c r="M197" i="1"/>
  <c r="L197" i="1"/>
  <c r="K197" i="1"/>
  <c r="J197" i="1"/>
  <c r="F197" i="1"/>
  <c r="E197" i="1"/>
  <c r="D197" i="1"/>
  <c r="BN193" i="1"/>
  <c r="BH193" i="1"/>
  <c r="BI193" i="1"/>
  <c r="BG193" i="1"/>
  <c r="BF193" i="1"/>
  <c r="BE193" i="1"/>
  <c r="BD193" i="1"/>
  <c r="BC193" i="1"/>
  <c r="BB193" i="1"/>
  <c r="BA193" i="1"/>
  <c r="AZ193" i="1"/>
  <c r="AY193" i="1"/>
  <c r="AX193" i="1"/>
  <c r="AW193" i="1"/>
  <c r="AS193" i="1"/>
  <c r="AR193" i="1"/>
  <c r="AQ193" i="1"/>
  <c r="AP193" i="1"/>
  <c r="AO193" i="1"/>
  <c r="AI193" i="1"/>
  <c r="AG193" i="1"/>
  <c r="AD193" i="1"/>
  <c r="AC193" i="1"/>
  <c r="AA193" i="1"/>
  <c r="Z193" i="1"/>
  <c r="Y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F193" i="1"/>
  <c r="E193" i="1"/>
  <c r="D193" i="1"/>
  <c r="BQ189" i="1"/>
  <c r="BQ192" i="1" s="1"/>
  <c r="BP189" i="1"/>
  <c r="BP192" i="1" s="1"/>
  <c r="BN189" i="1"/>
  <c r="BN192" i="1" s="1"/>
  <c r="BM189" i="1"/>
  <c r="BM192" i="1" s="1"/>
  <c r="BL189" i="1"/>
  <c r="BL192" i="1" s="1"/>
  <c r="BI189" i="1"/>
  <c r="BI192" i="1" s="1"/>
  <c r="BH189" i="1"/>
  <c r="BH192" i="1" s="1"/>
  <c r="BG189" i="1"/>
  <c r="BG192" i="1" s="1"/>
  <c r="BF189" i="1"/>
  <c r="BF192" i="1" s="1"/>
  <c r="BE189" i="1"/>
  <c r="BE192" i="1" s="1"/>
  <c r="BD189" i="1"/>
  <c r="BD192" i="1" s="1"/>
  <c r="BC189" i="1"/>
  <c r="BC192" i="1" s="1"/>
  <c r="BB189" i="1"/>
  <c r="BB192" i="1" s="1"/>
  <c r="BA189" i="1"/>
  <c r="BA192" i="1" s="1"/>
  <c r="AZ189" i="1"/>
  <c r="AZ192" i="1" s="1"/>
  <c r="AY189" i="1"/>
  <c r="AY192" i="1" s="1"/>
  <c r="AX189" i="1"/>
  <c r="AX192" i="1" s="1"/>
  <c r="AW189" i="1"/>
  <c r="AW192" i="1" s="1"/>
  <c r="AS189" i="1"/>
  <c r="AS192" i="1" s="1"/>
  <c r="AR189" i="1"/>
  <c r="AR192" i="1" s="1"/>
  <c r="AQ189" i="1"/>
  <c r="AQ192" i="1" s="1"/>
  <c r="AP189" i="1"/>
  <c r="AP192" i="1" s="1"/>
  <c r="AO189" i="1"/>
  <c r="AO192" i="1" s="1"/>
  <c r="Q189" i="1"/>
  <c r="Q192" i="1" s="1"/>
  <c r="Z189" i="1"/>
  <c r="Z192" i="1" s="1"/>
  <c r="AA189" i="1"/>
  <c r="AA192" i="1" s="1"/>
  <c r="Y189" i="1"/>
  <c r="Y192" i="1" s="1"/>
  <c r="V189" i="1"/>
  <c r="V192" i="1" s="1"/>
  <c r="U189" i="1"/>
  <c r="U192" i="1" s="1"/>
  <c r="T189" i="1"/>
  <c r="T192" i="1" s="1"/>
  <c r="S189" i="1"/>
  <c r="S192" i="1" s="1"/>
  <c r="R189" i="1"/>
  <c r="R192" i="1" s="1"/>
  <c r="P189" i="1"/>
  <c r="P192" i="1" s="1"/>
  <c r="O189" i="1"/>
  <c r="O192" i="1" s="1"/>
  <c r="N189" i="1"/>
  <c r="N192" i="1" s="1"/>
  <c r="M189" i="1"/>
  <c r="M192" i="1" s="1"/>
  <c r="L189" i="1"/>
  <c r="L192" i="1" s="1"/>
  <c r="K189" i="1"/>
  <c r="K192" i="1" s="1"/>
  <c r="J189" i="1"/>
  <c r="J192" i="1" s="1"/>
  <c r="F189" i="1"/>
  <c r="F192" i="1" s="1"/>
  <c r="E189" i="1"/>
  <c r="E192" i="1" s="1"/>
  <c r="D189" i="1"/>
  <c r="D192" i="1" s="1"/>
  <c r="BT186" i="1"/>
  <c r="BT188" i="1" s="1"/>
  <c r="BQ186" i="1"/>
  <c r="BQ188" i="1" s="1"/>
  <c r="BP186" i="1"/>
  <c r="BP188" i="1" s="1"/>
  <c r="BN186" i="1"/>
  <c r="BN188" i="1" s="1"/>
  <c r="BM186" i="1"/>
  <c r="BM188" i="1" s="1"/>
  <c r="BL186" i="1"/>
  <c r="BL188" i="1" s="1"/>
  <c r="BI186" i="1"/>
  <c r="BI188" i="1" s="1"/>
  <c r="BH186" i="1"/>
  <c r="BH188" i="1" s="1"/>
  <c r="BG186" i="1"/>
  <c r="BG188" i="1" s="1"/>
  <c r="BD186" i="1"/>
  <c r="BD188" i="1" s="1"/>
  <c r="BF186" i="1"/>
  <c r="BF188" i="1" s="1"/>
  <c r="BE186" i="1"/>
  <c r="BE188" i="1" s="1"/>
  <c r="BC186" i="1"/>
  <c r="BC188" i="1" s="1"/>
  <c r="BB186" i="1"/>
  <c r="BB188" i="1" s="1"/>
  <c r="BA186" i="1"/>
  <c r="BA188" i="1" s="1"/>
  <c r="AZ186" i="1"/>
  <c r="AZ188" i="1" s="1"/>
  <c r="AY186" i="1"/>
  <c r="AY188" i="1" s="1"/>
  <c r="AX186" i="1"/>
  <c r="AX188" i="1" s="1"/>
  <c r="AW186" i="1"/>
  <c r="AW188" i="1" s="1"/>
  <c r="AS186" i="1"/>
  <c r="AS188" i="1" s="1"/>
  <c r="AR186" i="1"/>
  <c r="AR188" i="1" s="1"/>
  <c r="AQ186" i="1"/>
  <c r="AQ188" i="1" s="1"/>
  <c r="AP186" i="1"/>
  <c r="AP188" i="1" s="1"/>
  <c r="AO186" i="1"/>
  <c r="AO188" i="1" s="1"/>
  <c r="AA186" i="1"/>
  <c r="AA188" i="1" s="1"/>
  <c r="Z186" i="1"/>
  <c r="Z188" i="1" s="1"/>
  <c r="V186" i="1"/>
  <c r="V188" i="1" s="1"/>
  <c r="U186" i="1"/>
  <c r="U188" i="1" s="1"/>
  <c r="T186" i="1"/>
  <c r="T188" i="1" s="1"/>
  <c r="S186" i="1"/>
  <c r="S188" i="1" s="1"/>
  <c r="R186" i="1"/>
  <c r="R188" i="1" s="1"/>
  <c r="Q186" i="1"/>
  <c r="Q188" i="1" s="1"/>
  <c r="P186" i="1"/>
  <c r="P188" i="1" s="1"/>
  <c r="O186" i="1"/>
  <c r="O188" i="1" s="1"/>
  <c r="N186" i="1"/>
  <c r="N188" i="1" s="1"/>
  <c r="M186" i="1"/>
  <c r="M188" i="1" s="1"/>
  <c r="L186" i="1"/>
  <c r="L188" i="1" s="1"/>
  <c r="K186" i="1"/>
  <c r="K188" i="1" s="1"/>
  <c r="J186" i="1"/>
  <c r="J188" i="1" s="1"/>
  <c r="F186" i="1"/>
  <c r="F188" i="1" s="1"/>
  <c r="E186" i="1"/>
  <c r="E188" i="1" s="1"/>
  <c r="D186" i="1"/>
  <c r="D188" i="1" s="1"/>
  <c r="BP181" i="1"/>
  <c r="BP184" i="1" s="1"/>
  <c r="BN181" i="1"/>
  <c r="BN184" i="1" s="1"/>
  <c r="BM181" i="1"/>
  <c r="BM184" i="1" s="1"/>
  <c r="BL181" i="1"/>
  <c r="BL184" i="1" s="1"/>
  <c r="BI181" i="1"/>
  <c r="BI184" i="1" s="1"/>
  <c r="BH181" i="1"/>
  <c r="BH184" i="1" s="1"/>
  <c r="BG181" i="1"/>
  <c r="BG184" i="1" s="1"/>
  <c r="BF181" i="1"/>
  <c r="BF184" i="1" s="1"/>
  <c r="BE181" i="1"/>
  <c r="BE184" i="1" s="1"/>
  <c r="BD181" i="1"/>
  <c r="BD184" i="1" s="1"/>
  <c r="BC181" i="1"/>
  <c r="BC184" i="1" s="1"/>
  <c r="BB181" i="1"/>
  <c r="BB184" i="1" s="1"/>
  <c r="BA181" i="1"/>
  <c r="BA184" i="1" s="1"/>
  <c r="AZ181" i="1"/>
  <c r="AZ184" i="1" s="1"/>
  <c r="AY181" i="1"/>
  <c r="AY184" i="1" s="1"/>
  <c r="AX181" i="1"/>
  <c r="AX184" i="1" s="1"/>
  <c r="AW181" i="1"/>
  <c r="AW184" i="1" s="1"/>
  <c r="AS181" i="1"/>
  <c r="AS184" i="1" s="1"/>
  <c r="AR181" i="1"/>
  <c r="AR184" i="1" s="1"/>
  <c r="AQ181" i="1"/>
  <c r="AQ184" i="1" s="1"/>
  <c r="AP181" i="1"/>
  <c r="AP184" i="1" s="1"/>
  <c r="AO181" i="1"/>
  <c r="AO184" i="1" s="1"/>
  <c r="AD181" i="1"/>
  <c r="AD184" i="1" s="1"/>
  <c r="AG181" i="1"/>
  <c r="AG184" i="1" s="1"/>
  <c r="AC181" i="1"/>
  <c r="AC184" i="1" s="1"/>
  <c r="AA181" i="1"/>
  <c r="AA184" i="1" s="1"/>
  <c r="Z181" i="1"/>
  <c r="Z184" i="1" s="1"/>
  <c r="Y181" i="1"/>
  <c r="Y184" i="1" s="1"/>
  <c r="V181" i="1"/>
  <c r="V184" i="1" s="1"/>
  <c r="U181" i="1"/>
  <c r="U184" i="1" s="1"/>
  <c r="T181" i="1"/>
  <c r="T184" i="1" s="1"/>
  <c r="S181" i="1"/>
  <c r="S184" i="1" s="1"/>
  <c r="R181" i="1"/>
  <c r="R184" i="1" s="1"/>
  <c r="Q181" i="1"/>
  <c r="Q184" i="1" s="1"/>
  <c r="P181" i="1"/>
  <c r="P184" i="1" s="1"/>
  <c r="O181" i="1"/>
  <c r="O184" i="1" s="1"/>
  <c r="N181" i="1"/>
  <c r="N184" i="1" s="1"/>
  <c r="M181" i="1"/>
  <c r="M184" i="1" s="1"/>
  <c r="L181" i="1"/>
  <c r="L184" i="1" s="1"/>
  <c r="K181" i="1"/>
  <c r="K184" i="1" s="1"/>
  <c r="J181" i="1"/>
  <c r="J184" i="1" s="1"/>
  <c r="F181" i="1"/>
  <c r="F184" i="1" s="1"/>
  <c r="E181" i="1"/>
  <c r="E184" i="1" s="1"/>
  <c r="D181" i="1"/>
  <c r="D184" i="1" s="1"/>
  <c r="BT178" i="1"/>
  <c r="BT180" i="1" s="1"/>
  <c r="BQ178" i="1"/>
  <c r="BQ180" i="1" s="1"/>
  <c r="BP178" i="1"/>
  <c r="BP180" i="1" s="1"/>
  <c r="BN178" i="1"/>
  <c r="BN180" i="1" s="1"/>
  <c r="BM178" i="1"/>
  <c r="BM180" i="1" s="1"/>
  <c r="BL178" i="1"/>
  <c r="BL180" i="1" s="1"/>
  <c r="BI178" i="1"/>
  <c r="BI180" i="1" s="1"/>
  <c r="BH178" i="1"/>
  <c r="BH180" i="1" s="1"/>
  <c r="BG178" i="1"/>
  <c r="BG180" i="1" s="1"/>
  <c r="BF178" i="1"/>
  <c r="BF180" i="1" s="1"/>
  <c r="BE178" i="1"/>
  <c r="BE180" i="1" s="1"/>
  <c r="BD178" i="1"/>
  <c r="BD180" i="1" s="1"/>
  <c r="BC178" i="1"/>
  <c r="BC180" i="1" s="1"/>
  <c r="BB178" i="1"/>
  <c r="BB180" i="1" s="1"/>
  <c r="BA178" i="1"/>
  <c r="BA180" i="1" s="1"/>
  <c r="AZ178" i="1"/>
  <c r="AZ180" i="1" s="1"/>
  <c r="AY178" i="1"/>
  <c r="AY180" i="1" s="1"/>
  <c r="AX178" i="1"/>
  <c r="AX180" i="1" s="1"/>
  <c r="AW178" i="1"/>
  <c r="AW180" i="1" s="1"/>
  <c r="AS178" i="1"/>
  <c r="AS180" i="1" s="1"/>
  <c r="AR178" i="1"/>
  <c r="AR180" i="1" s="1"/>
  <c r="AQ178" i="1"/>
  <c r="AQ180" i="1" s="1"/>
  <c r="AP178" i="1"/>
  <c r="AP180" i="1" s="1"/>
  <c r="AO178" i="1"/>
  <c r="AO180" i="1" s="1"/>
  <c r="AA178" i="1"/>
  <c r="AA180" i="1" s="1"/>
  <c r="Z178" i="1"/>
  <c r="Z180" i="1" s="1"/>
  <c r="U178" i="1"/>
  <c r="U180" i="1" s="1"/>
  <c r="V178" i="1"/>
  <c r="V180" i="1" s="1"/>
  <c r="T178" i="1"/>
  <c r="T180" i="1" s="1"/>
  <c r="S178" i="1"/>
  <c r="S180" i="1" s="1"/>
  <c r="R178" i="1"/>
  <c r="R180" i="1" s="1"/>
  <c r="Q178" i="1"/>
  <c r="Q180" i="1" s="1"/>
  <c r="P178" i="1"/>
  <c r="P180" i="1" s="1"/>
  <c r="O178" i="1"/>
  <c r="O180" i="1" s="1"/>
  <c r="N178" i="1"/>
  <c r="N180" i="1" s="1"/>
  <c r="M178" i="1"/>
  <c r="M180" i="1" s="1"/>
  <c r="L178" i="1"/>
  <c r="L180" i="1" s="1"/>
  <c r="K178" i="1"/>
  <c r="K180" i="1" s="1"/>
  <c r="J178" i="1"/>
  <c r="J180" i="1" s="1"/>
  <c r="F178" i="1"/>
  <c r="F180" i="1" s="1"/>
  <c r="E178" i="1"/>
  <c r="E180" i="1" s="1"/>
  <c r="D178" i="1"/>
  <c r="D180" i="1" s="1"/>
  <c r="BM173" i="1"/>
  <c r="BN173" i="1"/>
  <c r="BL173" i="1"/>
  <c r="BH173" i="1"/>
  <c r="BI173" i="1"/>
  <c r="BG173" i="1"/>
  <c r="BF173" i="1"/>
  <c r="BE173" i="1"/>
  <c r="BD173" i="1"/>
  <c r="BC173" i="1"/>
  <c r="BB173" i="1"/>
  <c r="BA173" i="1"/>
  <c r="AZ173" i="1"/>
  <c r="AY173" i="1"/>
  <c r="AX173" i="1"/>
  <c r="AW173" i="1"/>
  <c r="AS173" i="1"/>
  <c r="AR173" i="1"/>
  <c r="AQ173" i="1"/>
  <c r="AP173" i="1"/>
  <c r="AO173" i="1"/>
  <c r="AC173" i="1"/>
  <c r="AD173" i="1"/>
  <c r="AA173" i="1"/>
  <c r="Z173" i="1"/>
  <c r="Y173" i="1"/>
  <c r="V173" i="1"/>
  <c r="T173" i="1"/>
  <c r="U173" i="1"/>
  <c r="S173" i="1"/>
  <c r="R173" i="1"/>
  <c r="Q173" i="1"/>
  <c r="P173" i="1"/>
  <c r="O173" i="1"/>
  <c r="N173" i="1"/>
  <c r="M173" i="1"/>
  <c r="L173" i="1"/>
  <c r="K173" i="1"/>
  <c r="J173" i="1"/>
  <c r="F173" i="1"/>
  <c r="E173" i="1"/>
  <c r="D173" i="1"/>
  <c r="BT169" i="1"/>
  <c r="BQ169" i="1"/>
  <c r="BP169" i="1"/>
  <c r="BN169" i="1"/>
  <c r="BM169" i="1"/>
  <c r="BL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S169" i="1"/>
  <c r="AR169" i="1"/>
  <c r="AQ169" i="1"/>
  <c r="AP169" i="1"/>
  <c r="AO169" i="1"/>
  <c r="AA169" i="1"/>
  <c r="U169" i="1"/>
  <c r="V169" i="1"/>
  <c r="T169" i="1"/>
  <c r="S169" i="1"/>
  <c r="R169" i="1"/>
  <c r="Q169" i="1"/>
  <c r="P169" i="1"/>
  <c r="O169" i="1"/>
  <c r="N169" i="1"/>
  <c r="M169" i="1"/>
  <c r="L169" i="1"/>
  <c r="K169" i="1"/>
  <c r="J169" i="1"/>
  <c r="F169" i="1"/>
  <c r="E169" i="1"/>
  <c r="D169" i="1"/>
  <c r="BT166" i="1"/>
  <c r="BQ166" i="1"/>
  <c r="BP166" i="1"/>
  <c r="BN166" i="1"/>
  <c r="BM166" i="1"/>
  <c r="BL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S166" i="1"/>
  <c r="AR166" i="1"/>
  <c r="AQ166" i="1"/>
  <c r="AP166" i="1"/>
  <c r="AO166" i="1"/>
  <c r="Z166" i="1"/>
  <c r="AA166" i="1"/>
  <c r="Y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F166" i="1"/>
  <c r="E166" i="1"/>
  <c r="D166" i="1"/>
  <c r="BV161" i="1"/>
  <c r="BT161" i="1"/>
  <c r="BQ161" i="1"/>
  <c r="BP161" i="1"/>
  <c r="BN161" i="1"/>
  <c r="BM161" i="1"/>
  <c r="BL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S161" i="1"/>
  <c r="AR161" i="1"/>
  <c r="AQ161" i="1"/>
  <c r="AP161" i="1"/>
  <c r="AO161" i="1"/>
  <c r="AA161" i="1"/>
  <c r="U161" i="1"/>
  <c r="V161" i="1"/>
  <c r="T161" i="1"/>
  <c r="S161" i="1"/>
  <c r="R161" i="1"/>
  <c r="Q161" i="1"/>
  <c r="P161" i="1"/>
  <c r="O161" i="1"/>
  <c r="N161" i="1"/>
  <c r="M161" i="1"/>
  <c r="L161" i="1"/>
  <c r="K161" i="1"/>
  <c r="J161" i="1"/>
  <c r="F161" i="1"/>
  <c r="E161" i="1"/>
  <c r="D161" i="1"/>
  <c r="BT158" i="1"/>
  <c r="BT160" i="1" s="1"/>
  <c r="BQ158" i="1"/>
  <c r="BQ160" i="1" s="1"/>
  <c r="BP158" i="1"/>
  <c r="BP160" i="1" s="1"/>
  <c r="BN158" i="1"/>
  <c r="BN160" i="1" s="1"/>
  <c r="BM158" i="1"/>
  <c r="BM160" i="1" s="1"/>
  <c r="BL158" i="1"/>
  <c r="BL160" i="1" s="1"/>
  <c r="BI158" i="1"/>
  <c r="BI160" i="1" s="1"/>
  <c r="BH158" i="1"/>
  <c r="BH160" i="1" s="1"/>
  <c r="BG158" i="1"/>
  <c r="BG160" i="1" s="1"/>
  <c r="BF158" i="1"/>
  <c r="BF160" i="1" s="1"/>
  <c r="BE158" i="1"/>
  <c r="BE160" i="1" s="1"/>
  <c r="BD158" i="1"/>
  <c r="BD160" i="1" s="1"/>
  <c r="BC158" i="1"/>
  <c r="BC160" i="1" s="1"/>
  <c r="BB158" i="1"/>
  <c r="BB160" i="1" s="1"/>
  <c r="BA158" i="1"/>
  <c r="BA160" i="1" s="1"/>
  <c r="AZ158" i="1"/>
  <c r="AZ160" i="1" s="1"/>
  <c r="AY158" i="1"/>
  <c r="AY160" i="1" s="1"/>
  <c r="AX158" i="1"/>
  <c r="AX160" i="1" s="1"/>
  <c r="AW158" i="1"/>
  <c r="AW160" i="1" s="1"/>
  <c r="AS158" i="1"/>
  <c r="AS160" i="1" s="1"/>
  <c r="AR158" i="1"/>
  <c r="AR160" i="1" s="1"/>
  <c r="AQ158" i="1"/>
  <c r="AQ160" i="1" s="1"/>
  <c r="AP158" i="1"/>
  <c r="AP160" i="1" s="1"/>
  <c r="AO158" i="1"/>
  <c r="AO160" i="1" s="1"/>
  <c r="Z158" i="1"/>
  <c r="Z160" i="1" s="1"/>
  <c r="AA158" i="1"/>
  <c r="AA160" i="1" s="1"/>
  <c r="Y158" i="1"/>
  <c r="Y160" i="1" s="1"/>
  <c r="V158" i="1"/>
  <c r="V160" i="1" s="1"/>
  <c r="U158" i="1"/>
  <c r="U160" i="1" s="1"/>
  <c r="T158" i="1"/>
  <c r="T160" i="1" s="1"/>
  <c r="S158" i="1"/>
  <c r="S160" i="1" s="1"/>
  <c r="R158" i="1"/>
  <c r="R160" i="1" s="1"/>
  <c r="Q158" i="1"/>
  <c r="Q160" i="1" s="1"/>
  <c r="P158" i="1"/>
  <c r="P160" i="1" s="1"/>
  <c r="O158" i="1"/>
  <c r="O160" i="1" s="1"/>
  <c r="N158" i="1"/>
  <c r="N160" i="1" s="1"/>
  <c r="M158" i="1"/>
  <c r="M160" i="1" s="1"/>
  <c r="L158" i="1"/>
  <c r="L160" i="1" s="1"/>
  <c r="K158" i="1"/>
  <c r="K160" i="1" s="1"/>
  <c r="J158" i="1"/>
  <c r="J160" i="1" s="1"/>
  <c r="F158" i="1"/>
  <c r="F160" i="1" s="1"/>
  <c r="E158" i="1"/>
  <c r="E160" i="1" s="1"/>
  <c r="D158" i="1"/>
  <c r="D160" i="1" s="1"/>
  <c r="BM153" i="1"/>
  <c r="BM156" i="1" s="1"/>
  <c r="BN153" i="1"/>
  <c r="BN156" i="1" s="1"/>
  <c r="BL153" i="1"/>
  <c r="BL156" i="1" s="1"/>
  <c r="BI153" i="1"/>
  <c r="BI156" i="1" s="1"/>
  <c r="BH153" i="1"/>
  <c r="BH156" i="1" s="1"/>
  <c r="BG153" i="1"/>
  <c r="BG156" i="1" s="1"/>
  <c r="BF153" i="1"/>
  <c r="BF156" i="1" s="1"/>
  <c r="BE153" i="1"/>
  <c r="BE156" i="1" s="1"/>
  <c r="BD153" i="1"/>
  <c r="BD156" i="1" s="1"/>
  <c r="BC153" i="1"/>
  <c r="BC156" i="1" s="1"/>
  <c r="BB153" i="1"/>
  <c r="BB156" i="1" s="1"/>
  <c r="BA153" i="1"/>
  <c r="BA156" i="1" s="1"/>
  <c r="AZ153" i="1"/>
  <c r="AZ156" i="1" s="1"/>
  <c r="AY153" i="1"/>
  <c r="AY156" i="1" s="1"/>
  <c r="AX153" i="1"/>
  <c r="AX156" i="1" s="1"/>
  <c r="AW153" i="1"/>
  <c r="AW156" i="1" s="1"/>
  <c r="AS153" i="1"/>
  <c r="AS156" i="1" s="1"/>
  <c r="AR153" i="1"/>
  <c r="AR156" i="1" s="1"/>
  <c r="AQ153" i="1"/>
  <c r="AQ156" i="1" s="1"/>
  <c r="AP153" i="1"/>
  <c r="AP156" i="1" s="1"/>
  <c r="AO153" i="1"/>
  <c r="AO156" i="1" s="1"/>
  <c r="AD153" i="1"/>
  <c r="AD156" i="1" s="1"/>
  <c r="AC153" i="1"/>
  <c r="AC156" i="1" s="1"/>
  <c r="AA153" i="1"/>
  <c r="AA156" i="1" s="1"/>
  <c r="Z153" i="1"/>
  <c r="Z156" i="1" s="1"/>
  <c r="Y153" i="1"/>
  <c r="Y156" i="1" s="1"/>
  <c r="V153" i="1"/>
  <c r="V156" i="1" s="1"/>
  <c r="U153" i="1"/>
  <c r="U156" i="1" s="1"/>
  <c r="T153" i="1"/>
  <c r="T156" i="1" s="1"/>
  <c r="S153" i="1"/>
  <c r="S156" i="1" s="1"/>
  <c r="R153" i="1"/>
  <c r="R156" i="1" s="1"/>
  <c r="Q153" i="1"/>
  <c r="Q156" i="1" s="1"/>
  <c r="P153" i="1"/>
  <c r="P156" i="1" s="1"/>
  <c r="O153" i="1"/>
  <c r="O156" i="1" s="1"/>
  <c r="N153" i="1"/>
  <c r="N156" i="1" s="1"/>
  <c r="M153" i="1"/>
  <c r="M156" i="1" s="1"/>
  <c r="L153" i="1"/>
  <c r="L156" i="1" s="1"/>
  <c r="K153" i="1"/>
  <c r="K156" i="1" s="1"/>
  <c r="J153" i="1"/>
  <c r="J156" i="1" s="1"/>
  <c r="F153" i="1"/>
  <c r="F156" i="1" s="1"/>
  <c r="E153" i="1"/>
  <c r="E156" i="1" s="1"/>
  <c r="D153" i="1"/>
  <c r="D156" i="1" s="1"/>
  <c r="BQ149" i="1"/>
  <c r="BQ152" i="1" s="1"/>
  <c r="BP149" i="1"/>
  <c r="BP152" i="1" s="1"/>
  <c r="BN149" i="1"/>
  <c r="BN152" i="1" s="1"/>
  <c r="BM149" i="1"/>
  <c r="BM152" i="1" s="1"/>
  <c r="BL149" i="1"/>
  <c r="BL152" i="1" s="1"/>
  <c r="BI149" i="1"/>
  <c r="BI152" i="1" s="1"/>
  <c r="BH149" i="1"/>
  <c r="BH152" i="1" s="1"/>
  <c r="BG149" i="1"/>
  <c r="BG152" i="1" s="1"/>
  <c r="BF149" i="1"/>
  <c r="BF152" i="1" s="1"/>
  <c r="BE149" i="1"/>
  <c r="BE152" i="1" s="1"/>
  <c r="BD149" i="1"/>
  <c r="BD152" i="1" s="1"/>
  <c r="BC149" i="1"/>
  <c r="BC152" i="1" s="1"/>
  <c r="BB149" i="1"/>
  <c r="BB152" i="1" s="1"/>
  <c r="BA149" i="1"/>
  <c r="BA152" i="1" s="1"/>
  <c r="AZ149" i="1"/>
  <c r="AZ152" i="1" s="1"/>
  <c r="AY149" i="1"/>
  <c r="AY152" i="1" s="1"/>
  <c r="AX149" i="1"/>
  <c r="AX152" i="1" s="1"/>
  <c r="AW149" i="1"/>
  <c r="AW152" i="1" s="1"/>
  <c r="AS149" i="1"/>
  <c r="AS152" i="1" s="1"/>
  <c r="AR149" i="1"/>
  <c r="AR152" i="1" s="1"/>
  <c r="AQ149" i="1"/>
  <c r="AQ152" i="1" s="1"/>
  <c r="AP149" i="1"/>
  <c r="AP152" i="1" s="1"/>
  <c r="AO149" i="1"/>
  <c r="AO152" i="1" s="1"/>
  <c r="Z149" i="1"/>
  <c r="Z152" i="1" s="1"/>
  <c r="AA149" i="1"/>
  <c r="AA152" i="1" s="1"/>
  <c r="Y149" i="1"/>
  <c r="Y152" i="1" s="1"/>
  <c r="V149" i="1"/>
  <c r="V152" i="1" s="1"/>
  <c r="U149" i="1"/>
  <c r="U152" i="1" s="1"/>
  <c r="T149" i="1"/>
  <c r="T152" i="1" s="1"/>
  <c r="S149" i="1"/>
  <c r="S152" i="1" s="1"/>
  <c r="R149" i="1"/>
  <c r="R152" i="1" s="1"/>
  <c r="Q149" i="1"/>
  <c r="Q152" i="1" s="1"/>
  <c r="P149" i="1"/>
  <c r="P152" i="1" s="1"/>
  <c r="O149" i="1"/>
  <c r="O152" i="1" s="1"/>
  <c r="N149" i="1"/>
  <c r="N152" i="1" s="1"/>
  <c r="M149" i="1"/>
  <c r="M152" i="1" s="1"/>
  <c r="L149" i="1"/>
  <c r="L152" i="1" s="1"/>
  <c r="K149" i="1"/>
  <c r="K152" i="1" s="1"/>
  <c r="J149" i="1"/>
  <c r="J152" i="1" s="1"/>
  <c r="F149" i="1"/>
  <c r="F152" i="1" s="1"/>
  <c r="E149" i="1"/>
  <c r="E152" i="1" s="1"/>
  <c r="D149" i="1"/>
  <c r="D152" i="1" s="1"/>
  <c r="BT145" i="1"/>
  <c r="BT148" i="1" s="1"/>
  <c r="BQ145" i="1"/>
  <c r="BQ148" i="1" s="1"/>
  <c r="BP145" i="1"/>
  <c r="BP148" i="1" s="1"/>
  <c r="BN145" i="1"/>
  <c r="BN148" i="1" s="1"/>
  <c r="BM145" i="1"/>
  <c r="BM148" i="1" s="1"/>
  <c r="BL145" i="1"/>
  <c r="BL148" i="1" s="1"/>
  <c r="BI145" i="1"/>
  <c r="BI148" i="1" s="1"/>
  <c r="BH145" i="1"/>
  <c r="BH148" i="1" s="1"/>
  <c r="BG145" i="1"/>
  <c r="BG148" i="1" s="1"/>
  <c r="BF145" i="1"/>
  <c r="BF148" i="1" s="1"/>
  <c r="BE145" i="1"/>
  <c r="BE148" i="1" s="1"/>
  <c r="BD145" i="1"/>
  <c r="BD148" i="1" s="1"/>
  <c r="BC145" i="1"/>
  <c r="BC148" i="1" s="1"/>
  <c r="BB145" i="1"/>
  <c r="BB148" i="1" s="1"/>
  <c r="BA145" i="1"/>
  <c r="BA148" i="1" s="1"/>
  <c r="AZ145" i="1"/>
  <c r="AZ148" i="1" s="1"/>
  <c r="AY145" i="1"/>
  <c r="AY148" i="1" s="1"/>
  <c r="AX145" i="1"/>
  <c r="AX148" i="1" s="1"/>
  <c r="AW145" i="1"/>
  <c r="AW148" i="1" s="1"/>
  <c r="AS145" i="1"/>
  <c r="AS148" i="1" s="1"/>
  <c r="AR145" i="1"/>
  <c r="AR148" i="1" s="1"/>
  <c r="AQ145" i="1"/>
  <c r="AQ148" i="1" s="1"/>
  <c r="AP145" i="1"/>
  <c r="AP148" i="1" s="1"/>
  <c r="AO145" i="1"/>
  <c r="AO148" i="1" s="1"/>
  <c r="Z145" i="1"/>
  <c r="Z148" i="1" s="1"/>
  <c r="AA145" i="1"/>
  <c r="AA148" i="1" s="1"/>
  <c r="Y145" i="1"/>
  <c r="Y148" i="1" s="1"/>
  <c r="V145" i="1"/>
  <c r="V148" i="1" s="1"/>
  <c r="U145" i="1"/>
  <c r="U148" i="1" s="1"/>
  <c r="T145" i="1"/>
  <c r="T148" i="1" s="1"/>
  <c r="S145" i="1"/>
  <c r="S148" i="1" s="1"/>
  <c r="R145" i="1"/>
  <c r="R148" i="1" s="1"/>
  <c r="Q145" i="1"/>
  <c r="Q148" i="1" s="1"/>
  <c r="P145" i="1"/>
  <c r="P148" i="1" s="1"/>
  <c r="O145" i="1"/>
  <c r="O148" i="1" s="1"/>
  <c r="N145" i="1"/>
  <c r="N148" i="1" s="1"/>
  <c r="M145" i="1"/>
  <c r="M148" i="1" s="1"/>
  <c r="L145" i="1"/>
  <c r="L148" i="1" s="1"/>
  <c r="K145" i="1"/>
  <c r="K148" i="1" s="1"/>
  <c r="J145" i="1"/>
  <c r="J148" i="1" s="1"/>
  <c r="F145" i="1"/>
  <c r="F148" i="1" s="1"/>
  <c r="E145" i="1"/>
  <c r="E148" i="1" s="1"/>
  <c r="D145" i="1"/>
  <c r="D148" i="1" s="1"/>
  <c r="BQ142" i="1"/>
  <c r="BP142" i="1"/>
  <c r="BN142" i="1"/>
  <c r="BM142" i="1"/>
  <c r="BL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S142" i="1"/>
  <c r="AR142" i="1"/>
  <c r="AQ142" i="1"/>
  <c r="AP142" i="1"/>
  <c r="AO142" i="1"/>
  <c r="AD142" i="1"/>
  <c r="AC142" i="1"/>
  <c r="AA142" i="1"/>
  <c r="Z142" i="1"/>
  <c r="Y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F142" i="1"/>
  <c r="E142" i="1"/>
  <c r="D142" i="1"/>
  <c r="BV137" i="1"/>
  <c r="BT137" i="1"/>
  <c r="BQ137" i="1"/>
  <c r="BP137" i="1"/>
  <c r="BN137" i="1"/>
  <c r="BM137" i="1"/>
  <c r="BL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S137" i="1"/>
  <c r="AR137" i="1"/>
  <c r="AQ137" i="1"/>
  <c r="AP137" i="1"/>
  <c r="AO137" i="1"/>
  <c r="AA137" i="1"/>
  <c r="U137" i="1"/>
  <c r="V137" i="1"/>
  <c r="T137" i="1"/>
  <c r="S137" i="1"/>
  <c r="R137" i="1"/>
  <c r="Q137" i="1"/>
  <c r="P137" i="1"/>
  <c r="O137" i="1"/>
  <c r="N137" i="1"/>
  <c r="M137" i="1"/>
  <c r="L137" i="1"/>
  <c r="K137" i="1"/>
  <c r="J137" i="1"/>
  <c r="F137" i="1"/>
  <c r="E137" i="1"/>
  <c r="D137" i="1"/>
  <c r="BQ133" i="1"/>
  <c r="BQ136" i="1" s="1"/>
  <c r="BM133" i="1"/>
  <c r="BM136" i="1" s="1"/>
  <c r="BN133" i="1"/>
  <c r="BN136" i="1" s="1"/>
  <c r="BL133" i="1"/>
  <c r="BL136" i="1" s="1"/>
  <c r="BI133" i="1"/>
  <c r="BI136" i="1" s="1"/>
  <c r="BH133" i="1"/>
  <c r="BH136" i="1" s="1"/>
  <c r="BG133" i="1"/>
  <c r="BG136" i="1" s="1"/>
  <c r="BF133" i="1"/>
  <c r="BF136" i="1" s="1"/>
  <c r="BE133" i="1"/>
  <c r="BE136" i="1" s="1"/>
  <c r="BD133" i="1"/>
  <c r="BD136" i="1" s="1"/>
  <c r="BC133" i="1"/>
  <c r="BC136" i="1" s="1"/>
  <c r="BB133" i="1"/>
  <c r="BB136" i="1" s="1"/>
  <c r="BA133" i="1"/>
  <c r="BA136" i="1" s="1"/>
  <c r="AZ133" i="1"/>
  <c r="AZ136" i="1" s="1"/>
  <c r="AY133" i="1"/>
  <c r="AY136" i="1" s="1"/>
  <c r="AX133" i="1"/>
  <c r="AX136" i="1" s="1"/>
  <c r="AW133" i="1"/>
  <c r="AW136" i="1" s="1"/>
  <c r="AS133" i="1"/>
  <c r="AS136" i="1" s="1"/>
  <c r="AR133" i="1"/>
  <c r="AR136" i="1" s="1"/>
  <c r="AQ133" i="1"/>
  <c r="AQ136" i="1" s="1"/>
  <c r="AP133" i="1"/>
  <c r="AP136" i="1" s="1"/>
  <c r="AO133" i="1"/>
  <c r="AO136" i="1" s="1"/>
  <c r="AD133" i="1"/>
  <c r="AD136" i="1" s="1"/>
  <c r="Z133" i="1"/>
  <c r="Z136" i="1" s="1"/>
  <c r="AA133" i="1"/>
  <c r="AA136" i="1" s="1"/>
  <c r="Y133" i="1"/>
  <c r="Y136" i="1" s="1"/>
  <c r="V133" i="1"/>
  <c r="V136" i="1" s="1"/>
  <c r="U133" i="1"/>
  <c r="U136" i="1" s="1"/>
  <c r="T133" i="1"/>
  <c r="T136" i="1" s="1"/>
  <c r="S133" i="1"/>
  <c r="S136" i="1" s="1"/>
  <c r="R133" i="1"/>
  <c r="R136" i="1" s="1"/>
  <c r="Q133" i="1"/>
  <c r="Q136" i="1" s="1"/>
  <c r="P133" i="1"/>
  <c r="P136" i="1" s="1"/>
  <c r="O133" i="1"/>
  <c r="O136" i="1" s="1"/>
  <c r="N133" i="1"/>
  <c r="N136" i="1" s="1"/>
  <c r="M133" i="1"/>
  <c r="M136" i="1" s="1"/>
  <c r="L133" i="1"/>
  <c r="L136" i="1" s="1"/>
  <c r="K133" i="1"/>
  <c r="K136" i="1" s="1"/>
  <c r="J133" i="1"/>
  <c r="J136" i="1" s="1"/>
  <c r="F133" i="1"/>
  <c r="F136" i="1" s="1"/>
  <c r="E133" i="1"/>
  <c r="E136" i="1" s="1"/>
  <c r="D133" i="1"/>
  <c r="D136" i="1" s="1"/>
  <c r="BW130" i="1"/>
  <c r="BV130" i="1"/>
  <c r="BT130" i="1"/>
  <c r="BQ130" i="1"/>
  <c r="BP130" i="1"/>
  <c r="BN130" i="1"/>
  <c r="BM130" i="1"/>
  <c r="BL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S130" i="1"/>
  <c r="AR130" i="1"/>
  <c r="AQ130" i="1"/>
  <c r="AP130" i="1"/>
  <c r="AO130" i="1"/>
  <c r="AA130" i="1"/>
  <c r="V130" i="1"/>
  <c r="Q130" i="1"/>
  <c r="R130" i="1"/>
  <c r="S130" i="1"/>
  <c r="P130" i="1"/>
  <c r="O130" i="1"/>
  <c r="N130" i="1"/>
  <c r="M130" i="1"/>
  <c r="L130" i="1"/>
  <c r="K130" i="1"/>
  <c r="J130" i="1"/>
  <c r="F130" i="1"/>
  <c r="E130" i="1"/>
  <c r="D130" i="1"/>
  <c r="BM125" i="1"/>
  <c r="BM128" i="1" s="1"/>
  <c r="BN125" i="1"/>
  <c r="BN128" i="1" s="1"/>
  <c r="BL125" i="1"/>
  <c r="BL128" i="1" s="1"/>
  <c r="BI125" i="1"/>
  <c r="BI128" i="1" s="1"/>
  <c r="BH125" i="1"/>
  <c r="BH128" i="1" s="1"/>
  <c r="BG125" i="1"/>
  <c r="BG128" i="1" s="1"/>
  <c r="BF125" i="1"/>
  <c r="BF128" i="1" s="1"/>
  <c r="BE125" i="1"/>
  <c r="BE128" i="1" s="1"/>
  <c r="BD125" i="1"/>
  <c r="BD128" i="1" s="1"/>
  <c r="BC125" i="1"/>
  <c r="BC128" i="1" s="1"/>
  <c r="BB125" i="1"/>
  <c r="BB128" i="1" s="1"/>
  <c r="BA125" i="1"/>
  <c r="BA128" i="1" s="1"/>
  <c r="AZ125" i="1"/>
  <c r="AZ128" i="1" s="1"/>
  <c r="AY125" i="1"/>
  <c r="AY128" i="1" s="1"/>
  <c r="AX125" i="1"/>
  <c r="AX128" i="1" s="1"/>
  <c r="AW125" i="1"/>
  <c r="AW128" i="1" s="1"/>
  <c r="AS125" i="1"/>
  <c r="AS128" i="1" s="1"/>
  <c r="AR125" i="1"/>
  <c r="AR128" i="1" s="1"/>
  <c r="AQ125" i="1"/>
  <c r="AQ128" i="1" s="1"/>
  <c r="AP125" i="1"/>
  <c r="AP128" i="1" s="1"/>
  <c r="AO125" i="1"/>
  <c r="AO128" i="1" s="1"/>
  <c r="Z125" i="1"/>
  <c r="Z128" i="1" s="1"/>
  <c r="AA125" i="1"/>
  <c r="AA128" i="1" s="1"/>
  <c r="AC125" i="1"/>
  <c r="AC128" i="1" s="1"/>
  <c r="AD125" i="1"/>
  <c r="AD128" i="1" s="1"/>
  <c r="Y125" i="1"/>
  <c r="Y128" i="1" s="1"/>
  <c r="V125" i="1"/>
  <c r="V128" i="1" s="1"/>
  <c r="U125" i="1"/>
  <c r="U128" i="1" s="1"/>
  <c r="T125" i="1"/>
  <c r="T128" i="1" s="1"/>
  <c r="S125" i="1"/>
  <c r="S128" i="1" s="1"/>
  <c r="R125" i="1"/>
  <c r="R128" i="1" s="1"/>
  <c r="Q125" i="1"/>
  <c r="Q128" i="1" s="1"/>
  <c r="P125" i="1"/>
  <c r="P128" i="1" s="1"/>
  <c r="O125" i="1"/>
  <c r="O128" i="1" s="1"/>
  <c r="N125" i="1"/>
  <c r="N128" i="1" s="1"/>
  <c r="M125" i="1"/>
  <c r="M128" i="1" s="1"/>
  <c r="L125" i="1"/>
  <c r="L128" i="1" s="1"/>
  <c r="K125" i="1"/>
  <c r="K128" i="1" s="1"/>
  <c r="J125" i="1"/>
  <c r="J128" i="1" s="1"/>
  <c r="F125" i="1"/>
  <c r="F128" i="1" s="1"/>
  <c r="E125" i="1"/>
  <c r="E128" i="1" s="1"/>
  <c r="D125" i="1"/>
  <c r="D128" i="1" s="1"/>
  <c r="BM122" i="1"/>
  <c r="BM124" i="1" s="1"/>
  <c r="BN122" i="1"/>
  <c r="BN124" i="1" s="1"/>
  <c r="BL122" i="1"/>
  <c r="BL124" i="1" s="1"/>
  <c r="BI122" i="1"/>
  <c r="BI124" i="1" s="1"/>
  <c r="BH122" i="1"/>
  <c r="BH124" i="1" s="1"/>
  <c r="BG122" i="1"/>
  <c r="BG124" i="1" s="1"/>
  <c r="BF122" i="1"/>
  <c r="BF124" i="1" s="1"/>
  <c r="BE122" i="1"/>
  <c r="BE124" i="1" s="1"/>
  <c r="BD122" i="1"/>
  <c r="BD124" i="1" s="1"/>
  <c r="BC122" i="1"/>
  <c r="BC124" i="1" s="1"/>
  <c r="BB122" i="1"/>
  <c r="BB124" i="1" s="1"/>
  <c r="BA122" i="1"/>
  <c r="BA124" i="1" s="1"/>
  <c r="AZ122" i="1"/>
  <c r="AZ124" i="1" s="1"/>
  <c r="AY122" i="1"/>
  <c r="AY124" i="1" s="1"/>
  <c r="AX122" i="1"/>
  <c r="AX124" i="1" s="1"/>
  <c r="AW122" i="1"/>
  <c r="AW124" i="1" s="1"/>
  <c r="AS122" i="1"/>
  <c r="AS124" i="1" s="1"/>
  <c r="AR122" i="1"/>
  <c r="AR124" i="1" s="1"/>
  <c r="AQ122" i="1"/>
  <c r="AQ124" i="1" s="1"/>
  <c r="AP122" i="1"/>
  <c r="AP124" i="1" s="1"/>
  <c r="AO122" i="1"/>
  <c r="AO124" i="1" s="1"/>
  <c r="AD122" i="1"/>
  <c r="AD124" i="1" s="1"/>
  <c r="AC122" i="1"/>
  <c r="AC124" i="1" s="1"/>
  <c r="AA122" i="1"/>
  <c r="AA124" i="1" s="1"/>
  <c r="Z122" i="1"/>
  <c r="Z124" i="1" s="1"/>
  <c r="Y122" i="1"/>
  <c r="Y124" i="1" s="1"/>
  <c r="V122" i="1"/>
  <c r="V124" i="1" s="1"/>
  <c r="T122" i="1"/>
  <c r="T124" i="1" s="1"/>
  <c r="U122" i="1"/>
  <c r="U124" i="1" s="1"/>
  <c r="S122" i="1"/>
  <c r="S124" i="1" s="1"/>
  <c r="R122" i="1"/>
  <c r="R124" i="1" s="1"/>
  <c r="Q122" i="1"/>
  <c r="Q124" i="1" s="1"/>
  <c r="P122" i="1"/>
  <c r="P124" i="1" s="1"/>
  <c r="O122" i="1"/>
  <c r="O124" i="1" s="1"/>
  <c r="N122" i="1"/>
  <c r="N124" i="1" s="1"/>
  <c r="M122" i="1"/>
  <c r="M124" i="1" s="1"/>
  <c r="L122" i="1"/>
  <c r="L124" i="1" s="1"/>
  <c r="K122" i="1"/>
  <c r="K124" i="1" s="1"/>
  <c r="J122" i="1"/>
  <c r="J124" i="1" s="1"/>
  <c r="F122" i="1"/>
  <c r="F124" i="1" s="1"/>
  <c r="E122" i="1"/>
  <c r="E124" i="1" s="1"/>
  <c r="D122" i="1"/>
  <c r="D124" i="1" s="1"/>
  <c r="BT117" i="1"/>
  <c r="BQ117" i="1"/>
  <c r="BP117" i="1"/>
  <c r="BN117" i="1"/>
  <c r="BM117" i="1"/>
  <c r="BL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S117" i="1"/>
  <c r="AR117" i="1"/>
  <c r="AQ117" i="1"/>
  <c r="AP117" i="1"/>
  <c r="AO117" i="1"/>
  <c r="AA117" i="1"/>
  <c r="Y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F117" i="1"/>
  <c r="E117" i="1"/>
  <c r="D117" i="1"/>
  <c r="BN113" i="1"/>
  <c r="BI113" i="1"/>
  <c r="BH113" i="1"/>
  <c r="BF113" i="1"/>
  <c r="BE113" i="1"/>
  <c r="BD113" i="1"/>
  <c r="BC113" i="1"/>
  <c r="BB113" i="1"/>
  <c r="BA113" i="1"/>
  <c r="AZ113" i="1"/>
  <c r="AY113" i="1"/>
  <c r="AX113" i="1"/>
  <c r="AW113" i="1"/>
  <c r="AS113" i="1"/>
  <c r="AR113" i="1"/>
  <c r="AQ113" i="1"/>
  <c r="AP113" i="1"/>
  <c r="AO113" i="1"/>
  <c r="AI113" i="1"/>
  <c r="AG113" i="1"/>
  <c r="AD113" i="1"/>
  <c r="AC113" i="1"/>
  <c r="AA113" i="1"/>
  <c r="Z113" i="1"/>
  <c r="Y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F113" i="1"/>
  <c r="E113" i="1"/>
  <c r="D113" i="1"/>
  <c r="BQ109" i="1"/>
  <c r="BP109" i="1"/>
  <c r="BN109" i="1"/>
  <c r="BM109" i="1"/>
  <c r="BL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S109" i="1"/>
  <c r="AR109" i="1"/>
  <c r="AQ109" i="1"/>
  <c r="AP109" i="1"/>
  <c r="AO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F109" i="1"/>
  <c r="E109" i="1"/>
  <c r="D109" i="1"/>
  <c r="BN105" i="1"/>
  <c r="BI105" i="1"/>
  <c r="BD105" i="1"/>
  <c r="BE105" i="1"/>
  <c r="BF105" i="1"/>
  <c r="BC105" i="1"/>
  <c r="BB105" i="1"/>
  <c r="BA105" i="1"/>
  <c r="AZ105" i="1"/>
  <c r="AY105" i="1"/>
  <c r="AX105" i="1"/>
  <c r="AW105" i="1"/>
  <c r="AS105" i="1"/>
  <c r="AR105" i="1"/>
  <c r="AQ105" i="1"/>
  <c r="AP105" i="1"/>
  <c r="AO105" i="1"/>
  <c r="AJ105" i="1"/>
  <c r="AI105" i="1"/>
  <c r="AG105" i="1"/>
  <c r="AD105" i="1"/>
  <c r="AC105" i="1"/>
  <c r="AA105" i="1"/>
  <c r="Z105" i="1"/>
  <c r="Y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F105" i="1"/>
  <c r="E105" i="1"/>
  <c r="D105" i="1"/>
  <c r="BT101" i="1"/>
  <c r="BQ101" i="1"/>
  <c r="BP101" i="1"/>
  <c r="BN101" i="1"/>
  <c r="BM101" i="1"/>
  <c r="BL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S101" i="1"/>
  <c r="AR101" i="1"/>
  <c r="AQ101" i="1"/>
  <c r="AP101" i="1"/>
  <c r="AO101" i="1"/>
  <c r="AA101" i="1"/>
  <c r="U101" i="1"/>
  <c r="V101" i="1"/>
  <c r="T101" i="1"/>
  <c r="S101" i="1"/>
  <c r="R101" i="1"/>
  <c r="Q101" i="1"/>
  <c r="P101" i="1"/>
  <c r="O101" i="1"/>
  <c r="N101" i="1"/>
  <c r="M101" i="1"/>
  <c r="L101" i="1"/>
  <c r="K101" i="1"/>
  <c r="J101" i="1"/>
  <c r="F101" i="1"/>
  <c r="E101" i="1"/>
  <c r="D101" i="1"/>
  <c r="BT97" i="1"/>
  <c r="BQ97" i="1"/>
  <c r="BP97" i="1"/>
  <c r="BN97" i="1"/>
  <c r="BM97" i="1"/>
  <c r="BL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S97" i="1"/>
  <c r="AR97" i="1"/>
  <c r="AQ97" i="1"/>
  <c r="AP97" i="1"/>
  <c r="AO97" i="1"/>
  <c r="AA97" i="1"/>
  <c r="Z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F97" i="1"/>
  <c r="E97" i="1"/>
  <c r="D97" i="1"/>
  <c r="BN93" i="1"/>
  <c r="BI93" i="1"/>
  <c r="BG93" i="1"/>
  <c r="BF93" i="1"/>
  <c r="BE93" i="1"/>
  <c r="BD93" i="1"/>
  <c r="BC93" i="1"/>
  <c r="BB93" i="1"/>
  <c r="BA93" i="1"/>
  <c r="AZ93" i="1"/>
  <c r="AY93" i="1"/>
  <c r="AX93" i="1"/>
  <c r="AW93" i="1"/>
  <c r="AS93" i="1"/>
  <c r="AR93" i="1"/>
  <c r="AQ93" i="1"/>
  <c r="AP93" i="1"/>
  <c r="AO93" i="1"/>
  <c r="AG93" i="1"/>
  <c r="AD93" i="1"/>
  <c r="AC93" i="1"/>
  <c r="AA93" i="1"/>
  <c r="Z93" i="1"/>
  <c r="Y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F93" i="1"/>
  <c r="E93" i="1"/>
  <c r="D93" i="1"/>
  <c r="BQ89" i="1"/>
  <c r="BQ92" i="1" s="1"/>
  <c r="BP89" i="1"/>
  <c r="BP92" i="1" s="1"/>
  <c r="BN89" i="1"/>
  <c r="BN92" i="1" s="1"/>
  <c r="BM89" i="1"/>
  <c r="BM92" i="1" s="1"/>
  <c r="BL89" i="1"/>
  <c r="BL92" i="1" s="1"/>
  <c r="BI89" i="1"/>
  <c r="BI92" i="1" s="1"/>
  <c r="BH89" i="1"/>
  <c r="BH92" i="1" s="1"/>
  <c r="BG89" i="1"/>
  <c r="BG92" i="1" s="1"/>
  <c r="BF89" i="1"/>
  <c r="BF92" i="1" s="1"/>
  <c r="BE89" i="1"/>
  <c r="BE92" i="1" s="1"/>
  <c r="BD89" i="1"/>
  <c r="BD92" i="1" s="1"/>
  <c r="BC89" i="1"/>
  <c r="BC92" i="1" s="1"/>
  <c r="BB89" i="1"/>
  <c r="BB92" i="1" s="1"/>
  <c r="BA89" i="1"/>
  <c r="BA92" i="1" s="1"/>
  <c r="AZ89" i="1"/>
  <c r="AZ92" i="1" s="1"/>
  <c r="AY89" i="1"/>
  <c r="AY92" i="1" s="1"/>
  <c r="AX89" i="1"/>
  <c r="AX92" i="1" s="1"/>
  <c r="AW89" i="1"/>
  <c r="AW92" i="1" s="1"/>
  <c r="AS89" i="1"/>
  <c r="AS92" i="1" s="1"/>
  <c r="AR89" i="1"/>
  <c r="AR92" i="1" s="1"/>
  <c r="AQ89" i="1"/>
  <c r="AQ92" i="1" s="1"/>
  <c r="AP89" i="1"/>
  <c r="AP92" i="1" s="1"/>
  <c r="AO89" i="1"/>
  <c r="AO92" i="1" s="1"/>
  <c r="Z89" i="1"/>
  <c r="Z92" i="1" s="1"/>
  <c r="AA89" i="1"/>
  <c r="AA92" i="1" s="1"/>
  <c r="Y89" i="1"/>
  <c r="Y92" i="1" s="1"/>
  <c r="V89" i="1"/>
  <c r="V92" i="1" s="1"/>
  <c r="U89" i="1"/>
  <c r="U92" i="1" s="1"/>
  <c r="T89" i="1"/>
  <c r="T92" i="1" s="1"/>
  <c r="S89" i="1"/>
  <c r="S92" i="1" s="1"/>
  <c r="R89" i="1"/>
  <c r="R92" i="1" s="1"/>
  <c r="Q89" i="1"/>
  <c r="Q92" i="1" s="1"/>
  <c r="P89" i="1"/>
  <c r="P92" i="1" s="1"/>
  <c r="O89" i="1"/>
  <c r="O92" i="1" s="1"/>
  <c r="N89" i="1"/>
  <c r="N92" i="1" s="1"/>
  <c r="M89" i="1"/>
  <c r="M92" i="1" s="1"/>
  <c r="L89" i="1"/>
  <c r="L92" i="1" s="1"/>
  <c r="K89" i="1"/>
  <c r="K92" i="1" s="1"/>
  <c r="J89" i="1"/>
  <c r="J92" i="1" s="1"/>
  <c r="F89" i="1"/>
  <c r="F92" i="1" s="1"/>
  <c r="E89" i="1"/>
  <c r="E92" i="1" s="1"/>
  <c r="D89" i="1"/>
  <c r="D92" i="1" s="1"/>
  <c r="BM85" i="1"/>
  <c r="BN85" i="1"/>
  <c r="BL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S85" i="1"/>
  <c r="AR85" i="1"/>
  <c r="AQ85" i="1"/>
  <c r="AP85" i="1"/>
  <c r="AO85" i="1"/>
  <c r="AC85" i="1"/>
  <c r="AA85" i="1"/>
  <c r="Z85" i="1"/>
  <c r="Y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F85" i="1"/>
  <c r="E85" i="1"/>
  <c r="D85" i="1"/>
  <c r="BM81" i="1"/>
  <c r="BM84" i="1" s="1"/>
  <c r="BN81" i="1"/>
  <c r="BN84" i="1" s="1"/>
  <c r="BL81" i="1"/>
  <c r="BL84" i="1" s="1"/>
  <c r="BI81" i="1"/>
  <c r="BI84" i="1" s="1"/>
  <c r="BH81" i="1"/>
  <c r="BH84" i="1" s="1"/>
  <c r="BG81" i="1"/>
  <c r="BG84" i="1" s="1"/>
  <c r="BF81" i="1"/>
  <c r="BF84" i="1" s="1"/>
  <c r="BE81" i="1"/>
  <c r="BE84" i="1" s="1"/>
  <c r="BD81" i="1"/>
  <c r="BD84" i="1" s="1"/>
  <c r="BC81" i="1"/>
  <c r="BC84" i="1" s="1"/>
  <c r="BB81" i="1"/>
  <c r="BB84" i="1" s="1"/>
  <c r="BA81" i="1"/>
  <c r="BA84" i="1" s="1"/>
  <c r="AZ81" i="1"/>
  <c r="AZ84" i="1" s="1"/>
  <c r="AY81" i="1"/>
  <c r="AY84" i="1" s="1"/>
  <c r="AX81" i="1"/>
  <c r="AX84" i="1" s="1"/>
  <c r="AW81" i="1"/>
  <c r="AW84" i="1" s="1"/>
  <c r="AS81" i="1"/>
  <c r="AS84" i="1" s="1"/>
  <c r="AR81" i="1"/>
  <c r="AR84" i="1" s="1"/>
  <c r="AQ81" i="1"/>
  <c r="AQ84" i="1" s="1"/>
  <c r="AP81" i="1"/>
  <c r="AP84" i="1" s="1"/>
  <c r="AO81" i="1"/>
  <c r="AO84" i="1" s="1"/>
  <c r="AC81" i="1"/>
  <c r="AC84" i="1" s="1"/>
  <c r="AA81" i="1"/>
  <c r="AA84" i="1" s="1"/>
  <c r="Z81" i="1"/>
  <c r="Z84" i="1" s="1"/>
  <c r="Y81" i="1"/>
  <c r="Y84" i="1" s="1"/>
  <c r="V81" i="1"/>
  <c r="V84" i="1" s="1"/>
  <c r="U81" i="1"/>
  <c r="U84" i="1" s="1"/>
  <c r="T81" i="1"/>
  <c r="T84" i="1" s="1"/>
  <c r="S81" i="1"/>
  <c r="S84" i="1" s="1"/>
  <c r="R81" i="1"/>
  <c r="R84" i="1" s="1"/>
  <c r="Q81" i="1"/>
  <c r="Q84" i="1" s="1"/>
  <c r="P81" i="1"/>
  <c r="P84" i="1" s="1"/>
  <c r="O81" i="1"/>
  <c r="O84" i="1" s="1"/>
  <c r="N81" i="1"/>
  <c r="N84" i="1" s="1"/>
  <c r="M81" i="1"/>
  <c r="M84" i="1" s="1"/>
  <c r="L81" i="1"/>
  <c r="L84" i="1" s="1"/>
  <c r="K81" i="1"/>
  <c r="K84" i="1" s="1"/>
  <c r="J81" i="1"/>
  <c r="J84" i="1" s="1"/>
  <c r="F81" i="1"/>
  <c r="F84" i="1" s="1"/>
  <c r="E81" i="1"/>
  <c r="E84" i="1" s="1"/>
  <c r="D81" i="1"/>
  <c r="D84" i="1" s="1"/>
  <c r="BW77" i="1"/>
  <c r="BW80" i="1" s="1"/>
  <c r="BV77" i="1"/>
  <c r="BV80" i="1" s="1"/>
  <c r="BT77" i="1"/>
  <c r="BT80" i="1" s="1"/>
  <c r="BQ77" i="1"/>
  <c r="BQ80" i="1" s="1"/>
  <c r="BP77" i="1"/>
  <c r="BP80" i="1" s="1"/>
  <c r="BN77" i="1"/>
  <c r="BN80" i="1" s="1"/>
  <c r="BM77" i="1"/>
  <c r="BM80" i="1" s="1"/>
  <c r="BL77" i="1"/>
  <c r="BL80" i="1" s="1"/>
  <c r="BI77" i="1"/>
  <c r="BI80" i="1" s="1"/>
  <c r="BH77" i="1"/>
  <c r="BH80" i="1" s="1"/>
  <c r="BG77" i="1"/>
  <c r="BG80" i="1" s="1"/>
  <c r="BF77" i="1"/>
  <c r="BF80" i="1" s="1"/>
  <c r="BE77" i="1"/>
  <c r="BE80" i="1" s="1"/>
  <c r="BD77" i="1"/>
  <c r="BD80" i="1" s="1"/>
  <c r="BC77" i="1"/>
  <c r="BC80" i="1" s="1"/>
  <c r="BB77" i="1"/>
  <c r="BB80" i="1" s="1"/>
  <c r="BA77" i="1"/>
  <c r="BA80" i="1" s="1"/>
  <c r="AZ77" i="1"/>
  <c r="AZ80" i="1" s="1"/>
  <c r="AY77" i="1"/>
  <c r="AY80" i="1" s="1"/>
  <c r="AX77" i="1"/>
  <c r="AX80" i="1" s="1"/>
  <c r="AW77" i="1"/>
  <c r="AW80" i="1" s="1"/>
  <c r="AS77" i="1"/>
  <c r="AS80" i="1" s="1"/>
  <c r="AR77" i="1"/>
  <c r="AR80" i="1" s="1"/>
  <c r="AQ77" i="1"/>
  <c r="AQ80" i="1" s="1"/>
  <c r="AP77" i="1"/>
  <c r="AP80" i="1" s="1"/>
  <c r="AO77" i="1"/>
  <c r="AO80" i="1" s="1"/>
  <c r="AA77" i="1"/>
  <c r="AA80" i="1" s="1"/>
  <c r="V77" i="1"/>
  <c r="V80" i="1" s="1"/>
  <c r="U77" i="1"/>
  <c r="U80" i="1" s="1"/>
  <c r="S77" i="1"/>
  <c r="S80" i="1" s="1"/>
  <c r="R77" i="1"/>
  <c r="R80" i="1" s="1"/>
  <c r="Q77" i="1"/>
  <c r="Q80" i="1" s="1"/>
  <c r="P77" i="1"/>
  <c r="P80" i="1" s="1"/>
  <c r="O77" i="1"/>
  <c r="O80" i="1" s="1"/>
  <c r="N77" i="1"/>
  <c r="N80" i="1" s="1"/>
  <c r="M77" i="1"/>
  <c r="M80" i="1" s="1"/>
  <c r="L77" i="1"/>
  <c r="L80" i="1" s="1"/>
  <c r="K77" i="1"/>
  <c r="K80" i="1" s="1"/>
  <c r="J77" i="1"/>
  <c r="J80" i="1" s="1"/>
  <c r="F77" i="1"/>
  <c r="F80" i="1" s="1"/>
  <c r="E77" i="1"/>
  <c r="E80" i="1" s="1"/>
  <c r="D77" i="1"/>
  <c r="D80" i="1" s="1"/>
  <c r="BN73" i="1"/>
  <c r="BH73" i="1"/>
  <c r="BI73" i="1"/>
  <c r="BG73" i="1"/>
  <c r="BF73" i="1"/>
  <c r="BE73" i="1"/>
  <c r="BD73" i="1"/>
  <c r="BC73" i="1"/>
  <c r="BB73" i="1"/>
  <c r="BA73" i="1"/>
  <c r="AZ73" i="1"/>
  <c r="AY73" i="1"/>
  <c r="AX73" i="1"/>
  <c r="AW73" i="1"/>
  <c r="AS73" i="1"/>
  <c r="AR73" i="1"/>
  <c r="AQ73" i="1"/>
  <c r="AP73" i="1"/>
  <c r="AO73" i="1"/>
  <c r="AG73" i="1"/>
  <c r="AD73" i="1"/>
  <c r="AC73" i="1"/>
  <c r="AA73" i="1"/>
  <c r="Z73" i="1"/>
  <c r="Y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F73" i="1"/>
  <c r="E73" i="1"/>
  <c r="D73" i="1"/>
  <c r="BT69" i="1"/>
  <c r="BQ69" i="1"/>
  <c r="BP69" i="1"/>
  <c r="BN69" i="1"/>
  <c r="BM69" i="1"/>
  <c r="BL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S69" i="1"/>
  <c r="AR69" i="1"/>
  <c r="AQ69" i="1"/>
  <c r="AP69" i="1"/>
  <c r="AO69" i="1"/>
  <c r="AA69" i="1"/>
  <c r="U69" i="1"/>
  <c r="V69" i="1"/>
  <c r="T69" i="1"/>
  <c r="S69" i="1"/>
  <c r="R69" i="1"/>
  <c r="Q69" i="1"/>
  <c r="P69" i="1"/>
  <c r="O69" i="1"/>
  <c r="N69" i="1"/>
  <c r="M69" i="1"/>
  <c r="L69" i="1"/>
  <c r="K69" i="1"/>
  <c r="J69" i="1"/>
  <c r="F69" i="1"/>
  <c r="E69" i="1"/>
  <c r="D69" i="1"/>
  <c r="BN65" i="1"/>
  <c r="BH65" i="1"/>
  <c r="BI65" i="1"/>
  <c r="BG65" i="1"/>
  <c r="BF65" i="1"/>
  <c r="BE65" i="1"/>
  <c r="BD65" i="1"/>
  <c r="BC65" i="1"/>
  <c r="BB65" i="1"/>
  <c r="BA65" i="1"/>
  <c r="AZ65" i="1"/>
  <c r="AY65" i="1"/>
  <c r="AX65" i="1"/>
  <c r="AW65" i="1"/>
  <c r="AS65" i="1"/>
  <c r="AR65" i="1"/>
  <c r="AQ65" i="1"/>
  <c r="AP65" i="1"/>
  <c r="AO65" i="1"/>
  <c r="AI65" i="1"/>
  <c r="AG65" i="1"/>
  <c r="AD65" i="1"/>
  <c r="AC65" i="1"/>
  <c r="AA65" i="1"/>
  <c r="Z65" i="1"/>
  <c r="Y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F65" i="1"/>
  <c r="E65" i="1"/>
  <c r="D65" i="1"/>
  <c r="BN61" i="1"/>
  <c r="BN64" i="1" s="1"/>
  <c r="BH61" i="1"/>
  <c r="BH64" i="1" s="1"/>
  <c r="BI61" i="1"/>
  <c r="BI64" i="1" s="1"/>
  <c r="BG61" i="1"/>
  <c r="BG64" i="1" s="1"/>
  <c r="BF61" i="1"/>
  <c r="BF64" i="1" s="1"/>
  <c r="BE61" i="1"/>
  <c r="BE64" i="1" s="1"/>
  <c r="BD61" i="1"/>
  <c r="BD64" i="1" s="1"/>
  <c r="BC61" i="1"/>
  <c r="BC64" i="1" s="1"/>
  <c r="BB61" i="1"/>
  <c r="BB64" i="1" s="1"/>
  <c r="BA61" i="1"/>
  <c r="BA64" i="1" s="1"/>
  <c r="AZ61" i="1"/>
  <c r="AZ64" i="1" s="1"/>
  <c r="AY61" i="1"/>
  <c r="AY64" i="1" s="1"/>
  <c r="AX61" i="1"/>
  <c r="AX64" i="1" s="1"/>
  <c r="AW61" i="1"/>
  <c r="AW64" i="1" s="1"/>
  <c r="AP61" i="1"/>
  <c r="AP64" i="1" s="1"/>
  <c r="AS61" i="1"/>
  <c r="AS64" i="1" s="1"/>
  <c r="AR61" i="1"/>
  <c r="AR64" i="1" s="1"/>
  <c r="AQ61" i="1"/>
  <c r="AQ64" i="1" s="1"/>
  <c r="AO61" i="1"/>
  <c r="AO64" i="1" s="1"/>
  <c r="AA61" i="1"/>
  <c r="AA64" i="1" s="1"/>
  <c r="Z61" i="1"/>
  <c r="Z64" i="1" s="1"/>
  <c r="Y61" i="1"/>
  <c r="Y64" i="1" s="1"/>
  <c r="V61" i="1"/>
  <c r="V64" i="1" s="1"/>
  <c r="U61" i="1"/>
  <c r="U64" i="1" s="1"/>
  <c r="T61" i="1"/>
  <c r="T64" i="1" s="1"/>
  <c r="S61" i="1"/>
  <c r="S64" i="1" s="1"/>
  <c r="R61" i="1"/>
  <c r="R64" i="1" s="1"/>
  <c r="Q61" i="1"/>
  <c r="Q64" i="1" s="1"/>
  <c r="P61" i="1"/>
  <c r="P64" i="1" s="1"/>
  <c r="O61" i="1"/>
  <c r="O64" i="1" s="1"/>
  <c r="N61" i="1"/>
  <c r="N64" i="1" s="1"/>
  <c r="M61" i="1"/>
  <c r="M64" i="1" s="1"/>
  <c r="L61" i="1"/>
  <c r="L64" i="1" s="1"/>
  <c r="K61" i="1"/>
  <c r="K64" i="1" s="1"/>
  <c r="J61" i="1"/>
  <c r="J64" i="1" s="1"/>
  <c r="F61" i="1"/>
  <c r="F64" i="1" s="1"/>
  <c r="E61" i="1"/>
  <c r="E64" i="1" s="1"/>
  <c r="D61" i="1"/>
  <c r="D64" i="1" s="1"/>
  <c r="BN58" i="1"/>
  <c r="BI58" i="1"/>
  <c r="BH58" i="1"/>
  <c r="BF58" i="1"/>
  <c r="BE58" i="1"/>
  <c r="BD58" i="1"/>
  <c r="BC58" i="1"/>
  <c r="BB58" i="1"/>
  <c r="BA58" i="1"/>
  <c r="AZ58" i="1"/>
  <c r="AY58" i="1"/>
  <c r="AX58" i="1"/>
  <c r="AW58" i="1"/>
  <c r="AS58" i="1"/>
  <c r="AR58" i="1"/>
  <c r="AQ58" i="1"/>
  <c r="AP58" i="1"/>
  <c r="AO58" i="1"/>
  <c r="AI58" i="1"/>
  <c r="AG58" i="1"/>
  <c r="AD58" i="1"/>
  <c r="AC58" i="1"/>
  <c r="AA58" i="1"/>
  <c r="Z58" i="1"/>
  <c r="Y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D58" i="1"/>
  <c r="F58" i="1"/>
  <c r="E58" i="1"/>
  <c r="BQ53" i="1"/>
  <c r="BM53" i="1"/>
  <c r="BN53" i="1"/>
  <c r="BL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S53" i="1"/>
  <c r="AR53" i="1"/>
  <c r="AQ53" i="1"/>
  <c r="AP53" i="1"/>
  <c r="AO53" i="1"/>
  <c r="AA53" i="1"/>
  <c r="Z53" i="1"/>
  <c r="Y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D53" i="1"/>
  <c r="E53" i="1"/>
  <c r="F53" i="1"/>
  <c r="BM50" i="1"/>
  <c r="BN50" i="1"/>
  <c r="BL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S50" i="1"/>
  <c r="AR50" i="1"/>
  <c r="AQ50" i="1"/>
  <c r="AP50" i="1"/>
  <c r="AO50" i="1"/>
  <c r="AG50" i="1"/>
  <c r="AD50" i="1"/>
  <c r="AC50" i="1"/>
  <c r="AA50" i="1"/>
  <c r="Z50" i="1"/>
  <c r="Y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F50" i="1"/>
  <c r="E50" i="1"/>
  <c r="D50" i="1"/>
  <c r="BP45" i="1"/>
  <c r="BN45" i="1"/>
  <c r="BM45" i="1"/>
  <c r="BL45" i="1"/>
  <c r="BI45" i="1"/>
  <c r="BH45" i="1"/>
  <c r="BG45" i="1"/>
  <c r="BF45" i="1"/>
  <c r="BE45" i="1"/>
  <c r="BC45" i="1"/>
  <c r="BD45" i="1"/>
  <c r="BB45" i="1"/>
  <c r="BA45" i="1"/>
  <c r="AZ45" i="1"/>
  <c r="AY45" i="1"/>
  <c r="AX45" i="1"/>
  <c r="AW45" i="1"/>
  <c r="AS45" i="1"/>
  <c r="AR45" i="1"/>
  <c r="AQ45" i="1"/>
  <c r="AP45" i="1"/>
  <c r="AO45" i="1"/>
  <c r="AA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F45" i="1"/>
  <c r="E45" i="1"/>
  <c r="D45" i="1"/>
  <c r="BN38" i="1"/>
  <c r="BE38" i="1"/>
  <c r="BF38" i="1"/>
  <c r="BD38" i="1"/>
  <c r="BC38" i="1"/>
  <c r="BB38" i="1"/>
  <c r="BA38" i="1"/>
  <c r="AZ38" i="1"/>
  <c r="AY38" i="1"/>
  <c r="AX38" i="1"/>
  <c r="AW38" i="1"/>
  <c r="AS38" i="1"/>
  <c r="AR38" i="1"/>
  <c r="AQ38" i="1"/>
  <c r="AP38" i="1"/>
  <c r="AO38" i="1"/>
  <c r="AG38" i="1"/>
  <c r="AD38" i="1"/>
  <c r="AC38" i="1"/>
  <c r="AA38" i="1"/>
  <c r="Z38" i="1"/>
  <c r="Y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F38" i="1"/>
  <c r="E38" i="1"/>
  <c r="D38" i="1"/>
  <c r="BN35" i="1"/>
  <c r="BM35" i="1"/>
  <c r="BL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S35" i="1"/>
  <c r="AR35" i="1"/>
  <c r="AQ35" i="1"/>
  <c r="AP35" i="1"/>
  <c r="AO35" i="1"/>
  <c r="Z35" i="1"/>
  <c r="AA35" i="1"/>
  <c r="Y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F35" i="1"/>
  <c r="E35" i="1"/>
  <c r="D35" i="1"/>
  <c r="BN30" i="1"/>
  <c r="BM30" i="1"/>
  <c r="BL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S30" i="1"/>
  <c r="AR30" i="1"/>
  <c r="AQ30" i="1"/>
  <c r="AP30" i="1"/>
  <c r="AO30" i="1"/>
  <c r="AA30" i="1"/>
  <c r="Z30" i="1"/>
  <c r="Y30" i="1"/>
  <c r="V30" i="1"/>
  <c r="U30" i="1"/>
  <c r="T30" i="1"/>
  <c r="S30" i="1"/>
  <c r="R30" i="1"/>
  <c r="Q30" i="1"/>
  <c r="P30" i="1"/>
  <c r="O30" i="1"/>
  <c r="M30" i="1"/>
  <c r="N30" i="1"/>
  <c r="L30" i="1"/>
  <c r="K30" i="1"/>
  <c r="J30" i="1"/>
  <c r="F30" i="1"/>
  <c r="E30" i="1"/>
  <c r="D30" i="1"/>
  <c r="BN26" i="1"/>
  <c r="BN29" i="1" s="1"/>
  <c r="BJ26" i="1"/>
  <c r="BJ29" i="1" s="1"/>
  <c r="BI26" i="1"/>
  <c r="BI29" i="1" s="1"/>
  <c r="BH26" i="1"/>
  <c r="BH29" i="1" s="1"/>
  <c r="BF26" i="1"/>
  <c r="BF29" i="1" s="1"/>
  <c r="BE26" i="1"/>
  <c r="BE29" i="1" s="1"/>
  <c r="BD26" i="1"/>
  <c r="BD29" i="1" s="1"/>
  <c r="BC26" i="1"/>
  <c r="BC29" i="1" s="1"/>
  <c r="BB26" i="1"/>
  <c r="BB29" i="1" s="1"/>
  <c r="BA26" i="1"/>
  <c r="BA29" i="1" s="1"/>
  <c r="AZ26" i="1"/>
  <c r="AZ29" i="1" s="1"/>
  <c r="AY26" i="1"/>
  <c r="AY29" i="1" s="1"/>
  <c r="AX26" i="1"/>
  <c r="AX29" i="1" s="1"/>
  <c r="AW26" i="1"/>
  <c r="AW29" i="1" s="1"/>
  <c r="AO26" i="1"/>
  <c r="AO29" i="1" s="1"/>
  <c r="AS26" i="1"/>
  <c r="AS29" i="1" s="1"/>
  <c r="AR26" i="1"/>
  <c r="AR29" i="1" s="1"/>
  <c r="AQ26" i="1"/>
  <c r="AQ29" i="1" s="1"/>
  <c r="AP26" i="1"/>
  <c r="AP29" i="1" s="1"/>
  <c r="AG26" i="1"/>
  <c r="AG29" i="1" s="1"/>
  <c r="AD26" i="1"/>
  <c r="AD29" i="1" s="1"/>
  <c r="AC26" i="1"/>
  <c r="AC29" i="1" s="1"/>
  <c r="AA26" i="1"/>
  <c r="AA29" i="1" s="1"/>
  <c r="Z26" i="1"/>
  <c r="Z29" i="1" s="1"/>
  <c r="Y26" i="1"/>
  <c r="Y29" i="1" s="1"/>
  <c r="V26" i="1"/>
  <c r="V29" i="1" s="1"/>
  <c r="U26" i="1"/>
  <c r="U29" i="1" s="1"/>
  <c r="T26" i="1"/>
  <c r="T29" i="1" s="1"/>
  <c r="S26" i="1"/>
  <c r="S29" i="1" s="1"/>
  <c r="R26" i="1"/>
  <c r="R29" i="1" s="1"/>
  <c r="Q26" i="1"/>
  <c r="Q29" i="1" s="1"/>
  <c r="P26" i="1"/>
  <c r="P29" i="1" s="1"/>
  <c r="O26" i="1"/>
  <c r="O29" i="1" s="1"/>
  <c r="N26" i="1"/>
  <c r="N29" i="1" s="1"/>
  <c r="M26" i="1"/>
  <c r="M29" i="1" s="1"/>
  <c r="L26" i="1"/>
  <c r="L29" i="1" s="1"/>
  <c r="K26" i="1"/>
  <c r="K29" i="1" s="1"/>
  <c r="J26" i="1"/>
  <c r="J29" i="1" s="1"/>
  <c r="F26" i="1"/>
  <c r="F29" i="1" s="1"/>
  <c r="E26" i="1"/>
  <c r="E29" i="1" s="1"/>
  <c r="D26" i="1"/>
  <c r="D29" i="1" s="1"/>
  <c r="BN22" i="1"/>
  <c r="BN25" i="1" s="1"/>
  <c r="BM22" i="1"/>
  <c r="BM25" i="1" s="1"/>
  <c r="BL22" i="1"/>
  <c r="BL25" i="1" s="1"/>
  <c r="BI22" i="1"/>
  <c r="BI25" i="1" s="1"/>
  <c r="BH22" i="1"/>
  <c r="BH25" i="1" s="1"/>
  <c r="BG22" i="1"/>
  <c r="BG25" i="1" s="1"/>
  <c r="BF22" i="1"/>
  <c r="BF25" i="1" s="1"/>
  <c r="BE22" i="1"/>
  <c r="BE25" i="1" s="1"/>
  <c r="BD22" i="1"/>
  <c r="BD25" i="1" s="1"/>
  <c r="BC22" i="1"/>
  <c r="BC25" i="1" s="1"/>
  <c r="BB22" i="1"/>
  <c r="BB25" i="1" s="1"/>
  <c r="BA22" i="1"/>
  <c r="BA25" i="1" s="1"/>
  <c r="AZ22" i="1"/>
  <c r="AZ25" i="1" s="1"/>
  <c r="AY22" i="1"/>
  <c r="AY25" i="1" s="1"/>
  <c r="AX22" i="1"/>
  <c r="AX25" i="1" s="1"/>
  <c r="AW22" i="1"/>
  <c r="AW25" i="1" s="1"/>
  <c r="AS22" i="1"/>
  <c r="AS25" i="1" s="1"/>
  <c r="AR22" i="1"/>
  <c r="AR25" i="1" s="1"/>
  <c r="AQ22" i="1"/>
  <c r="AQ25" i="1" s="1"/>
  <c r="AP22" i="1"/>
  <c r="AP25" i="1" s="1"/>
  <c r="AO22" i="1"/>
  <c r="AO25" i="1" s="1"/>
  <c r="AD22" i="1"/>
  <c r="AD25" i="1" s="1"/>
  <c r="AC22" i="1"/>
  <c r="AC25" i="1" s="1"/>
  <c r="AA22" i="1"/>
  <c r="AA25" i="1" s="1"/>
  <c r="Z22" i="1"/>
  <c r="Z25" i="1" s="1"/>
  <c r="Y22" i="1"/>
  <c r="Y25" i="1" s="1"/>
  <c r="V22" i="1"/>
  <c r="V25" i="1" s="1"/>
  <c r="U22" i="1"/>
  <c r="U25" i="1" s="1"/>
  <c r="T22" i="1"/>
  <c r="T25" i="1" s="1"/>
  <c r="S22" i="1"/>
  <c r="S25" i="1" s="1"/>
  <c r="R22" i="1"/>
  <c r="R25" i="1" s="1"/>
  <c r="Q22" i="1"/>
  <c r="Q25" i="1" s="1"/>
  <c r="P22" i="1"/>
  <c r="P25" i="1" s="1"/>
  <c r="O22" i="1"/>
  <c r="O25" i="1" s="1"/>
  <c r="N22" i="1"/>
  <c r="N25" i="1" s="1"/>
  <c r="M22" i="1"/>
  <c r="M25" i="1" s="1"/>
  <c r="L22" i="1"/>
  <c r="L25" i="1" s="1"/>
  <c r="K22" i="1"/>
  <c r="K25" i="1" s="1"/>
  <c r="J22" i="1"/>
  <c r="J25" i="1" s="1"/>
  <c r="F22" i="1"/>
  <c r="F25" i="1" s="1"/>
  <c r="E22" i="1"/>
  <c r="E25" i="1" s="1"/>
  <c r="D22" i="1"/>
  <c r="D25" i="1" s="1"/>
  <c r="BN18" i="1"/>
  <c r="BN21" i="1" s="1"/>
  <c r="BI18" i="1"/>
  <c r="BI21" i="1" s="1"/>
  <c r="BH18" i="1"/>
  <c r="BH21" i="1" s="1"/>
  <c r="BG18" i="1"/>
  <c r="BG21" i="1" s="1"/>
  <c r="BF18" i="1"/>
  <c r="BF21" i="1" s="1"/>
  <c r="BE18" i="1"/>
  <c r="BE21" i="1" s="1"/>
  <c r="BD18" i="1"/>
  <c r="BD21" i="1" s="1"/>
  <c r="BC18" i="1"/>
  <c r="BC21" i="1" s="1"/>
  <c r="BB18" i="1"/>
  <c r="BB21" i="1" s="1"/>
  <c r="BA18" i="1"/>
  <c r="BA21" i="1" s="1"/>
  <c r="AZ18" i="1"/>
  <c r="AZ21" i="1" s="1"/>
  <c r="AY18" i="1"/>
  <c r="AY21" i="1" s="1"/>
  <c r="AX18" i="1"/>
  <c r="AX21" i="1" s="1"/>
  <c r="AW18" i="1"/>
  <c r="AW21" i="1" s="1"/>
  <c r="AS18" i="1"/>
  <c r="AS21" i="1" s="1"/>
  <c r="AR18" i="1"/>
  <c r="AR21" i="1" s="1"/>
  <c r="AQ18" i="1"/>
  <c r="AQ21" i="1" s="1"/>
  <c r="AP18" i="1"/>
  <c r="AP21" i="1" s="1"/>
  <c r="AO18" i="1"/>
  <c r="AO21" i="1" s="1"/>
  <c r="AD18" i="1"/>
  <c r="AD21" i="1" s="1"/>
  <c r="AC18" i="1"/>
  <c r="AC21" i="1" s="1"/>
  <c r="AA18" i="1"/>
  <c r="AA21" i="1" s="1"/>
  <c r="Z18" i="1"/>
  <c r="Z21" i="1" s="1"/>
  <c r="Y18" i="1"/>
  <c r="Y21" i="1" s="1"/>
  <c r="V18" i="1"/>
  <c r="V21" i="1" s="1"/>
  <c r="U18" i="1"/>
  <c r="U21" i="1" s="1"/>
  <c r="T18" i="1"/>
  <c r="T21" i="1" s="1"/>
  <c r="S18" i="1"/>
  <c r="S21" i="1" s="1"/>
  <c r="R18" i="1"/>
  <c r="R21" i="1" s="1"/>
  <c r="Q18" i="1"/>
  <c r="Q21" i="1" s="1"/>
  <c r="P18" i="1"/>
  <c r="P21" i="1" s="1"/>
  <c r="O18" i="1"/>
  <c r="O21" i="1" s="1"/>
  <c r="N18" i="1"/>
  <c r="N21" i="1" s="1"/>
  <c r="M18" i="1"/>
  <c r="M21" i="1" s="1"/>
  <c r="L18" i="1"/>
  <c r="L21" i="1" s="1"/>
  <c r="K18" i="1"/>
  <c r="K21" i="1" s="1"/>
  <c r="J18" i="1"/>
  <c r="J21" i="1" s="1"/>
  <c r="E18" i="1"/>
  <c r="E21" i="1" s="1"/>
  <c r="F18" i="1"/>
  <c r="F21" i="1" s="1"/>
  <c r="D18" i="1"/>
  <c r="D21" i="1" s="1"/>
  <c r="BN14" i="1"/>
  <c r="BN17" i="1" s="1"/>
  <c r="BI14" i="1"/>
  <c r="BI17" i="1" s="1"/>
  <c r="BH14" i="1"/>
  <c r="BH17" i="1" s="1"/>
  <c r="BG14" i="1"/>
  <c r="BG17" i="1" s="1"/>
  <c r="BF14" i="1"/>
  <c r="BF17" i="1" s="1"/>
  <c r="BE14" i="1"/>
  <c r="BE17" i="1" s="1"/>
  <c r="BD14" i="1"/>
  <c r="BD17" i="1" s="1"/>
  <c r="BC14" i="1"/>
  <c r="BC17" i="1" s="1"/>
  <c r="BB14" i="1"/>
  <c r="BB17" i="1" s="1"/>
  <c r="BA14" i="1"/>
  <c r="BA17" i="1" s="1"/>
  <c r="AZ14" i="1"/>
  <c r="AZ17" i="1" s="1"/>
  <c r="AY14" i="1"/>
  <c r="AY17" i="1" s="1"/>
  <c r="AX14" i="1"/>
  <c r="AX17" i="1" s="1"/>
  <c r="AW14" i="1"/>
  <c r="AW17" i="1" s="1"/>
  <c r="AS14" i="1"/>
  <c r="AS17" i="1" s="1"/>
  <c r="AR14" i="1"/>
  <c r="AR17" i="1" s="1"/>
  <c r="AQ14" i="1"/>
  <c r="AQ17" i="1" s="1"/>
  <c r="AP14" i="1"/>
  <c r="AP17" i="1" s="1"/>
  <c r="AO14" i="1"/>
  <c r="AO17" i="1" s="1"/>
  <c r="AG14" i="1"/>
  <c r="AG17" i="1" s="1"/>
  <c r="AD14" i="1"/>
  <c r="AD17" i="1" s="1"/>
  <c r="AC14" i="1"/>
  <c r="AC17" i="1" s="1"/>
  <c r="AA14" i="1"/>
  <c r="AA17" i="1" s="1"/>
  <c r="Z14" i="1"/>
  <c r="Z17" i="1" s="1"/>
  <c r="Y14" i="1"/>
  <c r="Y17" i="1" s="1"/>
  <c r="V14" i="1"/>
  <c r="V17" i="1" s="1"/>
  <c r="U14" i="1"/>
  <c r="U17" i="1" s="1"/>
  <c r="T14" i="1"/>
  <c r="T17" i="1" s="1"/>
  <c r="S14" i="1"/>
  <c r="S17" i="1" s="1"/>
  <c r="R14" i="1"/>
  <c r="R17" i="1" s="1"/>
  <c r="Q14" i="1"/>
  <c r="Q17" i="1" s="1"/>
  <c r="P14" i="1"/>
  <c r="P17" i="1" s="1"/>
  <c r="O14" i="1"/>
  <c r="O17" i="1" s="1"/>
  <c r="N14" i="1"/>
  <c r="N17" i="1" s="1"/>
  <c r="M14" i="1"/>
  <c r="M17" i="1" s="1"/>
  <c r="L14" i="1"/>
  <c r="L17" i="1" s="1"/>
  <c r="K14" i="1"/>
  <c r="K17" i="1" s="1"/>
  <c r="J14" i="1"/>
  <c r="J17" i="1" s="1"/>
  <c r="F14" i="1"/>
  <c r="F17" i="1" s="1"/>
  <c r="E14" i="1"/>
  <c r="E17" i="1" s="1"/>
  <c r="D14" i="1"/>
  <c r="D17" i="1" s="1"/>
  <c r="BN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S10" i="1"/>
  <c r="AR10" i="1"/>
  <c r="AQ10" i="1"/>
  <c r="AP10" i="1"/>
  <c r="AO10" i="1"/>
  <c r="AD10" i="1"/>
  <c r="AC10" i="1"/>
  <c r="AA10" i="1"/>
  <c r="Z10" i="1"/>
  <c r="Y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F10" i="1"/>
  <c r="E10" i="1"/>
  <c r="D10" i="1"/>
  <c r="BN6" i="1"/>
  <c r="BM6" i="1"/>
  <c r="BL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S6" i="1"/>
  <c r="AR6" i="1"/>
  <c r="AQ6" i="1"/>
  <c r="AP6" i="1"/>
  <c r="AO6" i="1"/>
  <c r="AD6" i="1"/>
  <c r="AC6" i="1"/>
  <c r="AA6" i="1"/>
  <c r="Z6" i="1"/>
  <c r="Y6" i="1"/>
  <c r="V6" i="1"/>
  <c r="U6" i="1"/>
  <c r="T6" i="1"/>
  <c r="S6" i="1"/>
  <c r="R6" i="1"/>
  <c r="Q6" i="1"/>
  <c r="P6" i="1"/>
  <c r="O6" i="1"/>
  <c r="N6" i="1"/>
  <c r="M6" i="1"/>
  <c r="L6" i="1"/>
  <c r="K6" i="1"/>
  <c r="J6" i="1"/>
  <c r="F6" i="1"/>
  <c r="E6" i="1"/>
  <c r="D6" i="1"/>
  <c r="L132" i="1" l="1"/>
  <c r="V132" i="1"/>
  <c r="AX132" i="1"/>
  <c r="BF132" i="1"/>
  <c r="BQ132" i="1"/>
  <c r="F140" i="1"/>
  <c r="Q140" i="1"/>
  <c r="AP140" i="1"/>
  <c r="BA140" i="1"/>
  <c r="BI140" i="1"/>
  <c r="D144" i="1"/>
  <c r="O144" i="1"/>
  <c r="Y144" i="1"/>
  <c r="AR144" i="1"/>
  <c r="BC144" i="1"/>
  <c r="BM144" i="1"/>
  <c r="F164" i="1"/>
  <c r="Q164" i="1"/>
  <c r="AP164" i="1"/>
  <c r="BA164" i="1"/>
  <c r="BI164" i="1"/>
  <c r="D168" i="1"/>
  <c r="O168" i="1"/>
  <c r="Y168" i="1"/>
  <c r="AW168" i="1"/>
  <c r="BE168" i="1"/>
  <c r="BP168" i="1"/>
  <c r="L172" i="1"/>
  <c r="T172" i="1"/>
  <c r="AS172" i="1"/>
  <c r="BD172" i="1"/>
  <c r="BN172" i="1"/>
  <c r="K176" i="1"/>
  <c r="S176" i="1"/>
  <c r="AC176" i="1"/>
  <c r="AY176" i="1"/>
  <c r="BG176" i="1"/>
  <c r="D196" i="1"/>
  <c r="O196" i="1"/>
  <c r="Y196" i="1"/>
  <c r="AP196" i="1"/>
  <c r="BA196" i="1"/>
  <c r="BH196" i="1"/>
  <c r="M200" i="1"/>
  <c r="T200" i="1"/>
  <c r="AP200" i="1"/>
  <c r="BA200" i="1"/>
  <c r="BI200" i="1"/>
  <c r="K204" i="1"/>
  <c r="S204" i="1"/>
  <c r="AD204" i="1"/>
  <c r="AY204" i="1"/>
  <c r="BG204" i="1"/>
  <c r="F211" i="1"/>
  <c r="Q211" i="1"/>
  <c r="AA211" i="1"/>
  <c r="AR211" i="1"/>
  <c r="BC211" i="1"/>
  <c r="D215" i="1"/>
  <c r="O215" i="1"/>
  <c r="Y215" i="1"/>
  <c r="AP215" i="1"/>
  <c r="BA215" i="1"/>
  <c r="BH215" i="1"/>
  <c r="L223" i="1"/>
  <c r="T223" i="1"/>
  <c r="AO223" i="1"/>
  <c r="AZ223" i="1"/>
  <c r="BI223" i="1"/>
  <c r="K227" i="1"/>
  <c r="S227" i="1"/>
  <c r="AD227" i="1"/>
  <c r="AX227" i="1"/>
  <c r="BF227" i="1"/>
  <c r="J231" i="1"/>
  <c r="R231" i="1"/>
  <c r="AD231" i="1"/>
  <c r="AY231" i="1"/>
  <c r="BG231" i="1"/>
  <c r="E235" i="1"/>
  <c r="P235" i="1"/>
  <c r="Z235" i="1"/>
  <c r="AR235" i="1"/>
  <c r="BC235" i="1"/>
  <c r="D239" i="1"/>
  <c r="O239" i="1"/>
  <c r="Y239" i="1"/>
  <c r="AR239" i="1"/>
  <c r="BC239" i="1"/>
  <c r="BN239" i="1"/>
  <c r="M243" i="1"/>
  <c r="U243" i="1"/>
  <c r="AR243" i="1"/>
  <c r="BC243" i="1"/>
  <c r="BN243" i="1"/>
  <c r="M247" i="1"/>
  <c r="U247" i="1"/>
  <c r="AQ247" i="1"/>
  <c r="BB247" i="1"/>
  <c r="BL247" i="1"/>
  <c r="J251" i="1"/>
  <c r="R251" i="1"/>
  <c r="AC251" i="1"/>
  <c r="AW251" i="1"/>
  <c r="BE251" i="1"/>
  <c r="BP251" i="1"/>
  <c r="D9" i="1"/>
  <c r="O9" i="1"/>
  <c r="Y9" i="1"/>
  <c r="AR9" i="1"/>
  <c r="BC9" i="1"/>
  <c r="BM9" i="1"/>
  <c r="M13" i="1"/>
  <c r="U13" i="1"/>
  <c r="AP13" i="1"/>
  <c r="BA13" i="1"/>
  <c r="BI13" i="1"/>
  <c r="F33" i="1"/>
  <c r="Q33" i="1"/>
  <c r="AA33" i="1"/>
  <c r="AY33" i="1"/>
  <c r="BG33" i="1"/>
  <c r="F37" i="1"/>
  <c r="Q37" i="1"/>
  <c r="Z37" i="1"/>
  <c r="AY37" i="1"/>
  <c r="BG37" i="1"/>
  <c r="F41" i="1"/>
  <c r="Q41" i="1"/>
  <c r="AA41" i="1"/>
  <c r="AS41" i="1"/>
  <c r="BD41" i="1"/>
  <c r="K48" i="1"/>
  <c r="S48" i="1"/>
  <c r="AR48" i="1"/>
  <c r="BD48" i="1"/>
  <c r="BM48" i="1"/>
  <c r="L52" i="1"/>
  <c r="T52" i="1"/>
  <c r="AG52" i="1"/>
  <c r="AY52" i="1"/>
  <c r="BG52" i="1"/>
  <c r="D56" i="1"/>
  <c r="Q56" i="1"/>
  <c r="AA56" i="1"/>
  <c r="AY56" i="1"/>
  <c r="BG56" i="1"/>
  <c r="F60" i="1"/>
  <c r="P60" i="1"/>
  <c r="Z60" i="1"/>
  <c r="AQ60" i="1"/>
  <c r="BB60" i="1"/>
  <c r="F68" i="1"/>
  <c r="Q68" i="1"/>
  <c r="AA68" i="1"/>
  <c r="AR68" i="1"/>
  <c r="BC68" i="1"/>
  <c r="D72" i="1"/>
  <c r="O72" i="1"/>
  <c r="AA72" i="1"/>
  <c r="AY72" i="1"/>
  <c r="BG72" i="1"/>
  <c r="BT72" i="1"/>
  <c r="N76" i="1"/>
  <c r="V76" i="1"/>
  <c r="AP76" i="1"/>
  <c r="BA76" i="1"/>
  <c r="BH76" i="1"/>
  <c r="J88" i="1"/>
  <c r="R88" i="1"/>
  <c r="AC88" i="1"/>
  <c r="AY88" i="1"/>
  <c r="BG88" i="1"/>
  <c r="D96" i="1"/>
  <c r="O96" i="1"/>
  <c r="Y96" i="1"/>
  <c r="AQ96" i="1"/>
  <c r="BB96" i="1"/>
  <c r="D100" i="1"/>
  <c r="O100" i="1"/>
  <c r="Z100" i="1"/>
  <c r="AX100" i="1"/>
  <c r="BF100" i="1"/>
  <c r="BQ100" i="1"/>
  <c r="M104" i="1"/>
  <c r="V104" i="1"/>
  <c r="AW104" i="1"/>
  <c r="BE104" i="1"/>
  <c r="BP104" i="1"/>
  <c r="L108" i="1"/>
  <c r="T108" i="1"/>
  <c r="AG108" i="1"/>
  <c r="AW108" i="1"/>
  <c r="BE108" i="1"/>
  <c r="K112" i="1"/>
  <c r="S112" i="1"/>
  <c r="AS112" i="1"/>
  <c r="BD112" i="1"/>
  <c r="BN112" i="1"/>
  <c r="L116" i="1"/>
  <c r="T116" i="1"/>
  <c r="AG116" i="1"/>
  <c r="AX116" i="1"/>
  <c r="BF116" i="1"/>
  <c r="K120" i="1"/>
  <c r="S120" i="1"/>
  <c r="AQ120" i="1"/>
  <c r="BB120" i="1"/>
  <c r="BL120" i="1"/>
  <c r="M132" i="1"/>
  <c r="AA132" i="1"/>
  <c r="AY132" i="1"/>
  <c r="BG132" i="1"/>
  <c r="BT132" i="1"/>
  <c r="J140" i="1"/>
  <c r="R140" i="1"/>
  <c r="AQ140" i="1"/>
  <c r="BB140" i="1"/>
  <c r="BL140" i="1"/>
  <c r="E144" i="1"/>
  <c r="P144" i="1"/>
  <c r="Z144" i="1"/>
  <c r="AS144" i="1"/>
  <c r="BD144" i="1"/>
  <c r="BN144" i="1"/>
  <c r="J164" i="1"/>
  <c r="R164" i="1"/>
  <c r="AQ164" i="1"/>
  <c r="BB164" i="1"/>
  <c r="BL164" i="1"/>
  <c r="E168" i="1"/>
  <c r="P168" i="1"/>
  <c r="AA168" i="1"/>
  <c r="AX168" i="1"/>
  <c r="BF168" i="1"/>
  <c r="BQ168" i="1"/>
  <c r="M172" i="1"/>
  <c r="V172" i="1"/>
  <c r="AW172" i="1"/>
  <c r="BE172" i="1"/>
  <c r="BP172" i="1"/>
  <c r="L176" i="1"/>
  <c r="U176" i="1"/>
  <c r="AO176" i="1"/>
  <c r="AZ176" i="1"/>
  <c r="BI176" i="1"/>
  <c r="E196" i="1"/>
  <c r="P196" i="1"/>
  <c r="Z196" i="1"/>
  <c r="AQ196" i="1"/>
  <c r="BB196" i="1"/>
  <c r="BN196" i="1"/>
  <c r="N200" i="1"/>
  <c r="V200" i="1"/>
  <c r="AQ200" i="1"/>
  <c r="BB200" i="1"/>
  <c r="BL200" i="1"/>
  <c r="L204" i="1"/>
  <c r="U204" i="1"/>
  <c r="AO204" i="1"/>
  <c r="AZ204" i="1"/>
  <c r="BH204" i="1"/>
  <c r="J211" i="1"/>
  <c r="R211" i="1"/>
  <c r="AC211" i="1"/>
  <c r="AS211" i="1"/>
  <c r="BD211" i="1"/>
  <c r="E215" i="1"/>
  <c r="P215" i="1"/>
  <c r="Z215" i="1"/>
  <c r="AQ215" i="1"/>
  <c r="BB215" i="1"/>
  <c r="BN215" i="1"/>
  <c r="M223" i="1"/>
  <c r="U223" i="1"/>
  <c r="AP223" i="1"/>
  <c r="BA223" i="1"/>
  <c r="BH223" i="1"/>
  <c r="L227" i="1"/>
  <c r="T227" i="1"/>
  <c r="AG227" i="1"/>
  <c r="AY227" i="1"/>
  <c r="BG227" i="1"/>
  <c r="K231" i="1"/>
  <c r="S231" i="1"/>
  <c r="AO231" i="1"/>
  <c r="AZ231" i="1"/>
  <c r="BH231" i="1"/>
  <c r="F235" i="1"/>
  <c r="Q235" i="1"/>
  <c r="AA235" i="1"/>
  <c r="AS235" i="1"/>
  <c r="BD235" i="1"/>
  <c r="E239" i="1"/>
  <c r="P239" i="1"/>
  <c r="Z239" i="1"/>
  <c r="AS239" i="1"/>
  <c r="BD239" i="1"/>
  <c r="BM239" i="1"/>
  <c r="N243" i="1"/>
  <c r="V243" i="1"/>
  <c r="AS243" i="1"/>
  <c r="BD243" i="1"/>
  <c r="BM243" i="1"/>
  <c r="N247" i="1"/>
  <c r="V247" i="1"/>
  <c r="AR247" i="1"/>
  <c r="BC247" i="1"/>
  <c r="BN247" i="1"/>
  <c r="K251" i="1"/>
  <c r="S251" i="1"/>
  <c r="AD251" i="1"/>
  <c r="AX251" i="1"/>
  <c r="BF251" i="1"/>
  <c r="BQ251" i="1"/>
  <c r="E9" i="1"/>
  <c r="P9" i="1"/>
  <c r="Z9" i="1"/>
  <c r="AS9" i="1"/>
  <c r="BD9" i="1"/>
  <c r="BN9" i="1"/>
  <c r="N13" i="1"/>
  <c r="V13" i="1"/>
  <c r="AQ13" i="1"/>
  <c r="BB13" i="1"/>
  <c r="BN13" i="1"/>
  <c r="J33" i="1"/>
  <c r="R33" i="1"/>
  <c r="AO33" i="1"/>
  <c r="AZ33" i="1"/>
  <c r="BH33" i="1"/>
  <c r="J37" i="1"/>
  <c r="R37" i="1"/>
  <c r="AO37" i="1"/>
  <c r="AZ37" i="1"/>
  <c r="BH37" i="1"/>
  <c r="J41" i="1"/>
  <c r="R41" i="1"/>
  <c r="AC41" i="1"/>
  <c r="AW41" i="1"/>
  <c r="BF41" i="1"/>
  <c r="L48" i="1"/>
  <c r="T48" i="1"/>
  <c r="AS48" i="1"/>
  <c r="BC48" i="1"/>
  <c r="BN48" i="1"/>
  <c r="M52" i="1"/>
  <c r="U52" i="1"/>
  <c r="AO52" i="1"/>
  <c r="AZ52" i="1"/>
  <c r="BH52" i="1"/>
  <c r="J56" i="1"/>
  <c r="R56" i="1"/>
  <c r="AO56" i="1"/>
  <c r="AZ56" i="1"/>
  <c r="BH56" i="1"/>
  <c r="D60" i="1"/>
  <c r="Q60" i="1"/>
  <c r="AA60" i="1"/>
  <c r="AR60" i="1"/>
  <c r="BC60" i="1"/>
  <c r="J68" i="1"/>
  <c r="R68" i="1"/>
  <c r="AC68" i="1"/>
  <c r="AS68" i="1"/>
  <c r="BD68" i="1"/>
  <c r="E72" i="1"/>
  <c r="P72" i="1"/>
  <c r="AO72" i="1"/>
  <c r="AZ72" i="1"/>
  <c r="BH72" i="1"/>
  <c r="D76" i="1"/>
  <c r="O76" i="1"/>
  <c r="Y76" i="1"/>
  <c r="AQ76" i="1"/>
  <c r="BB76" i="1"/>
  <c r="BN76" i="1"/>
  <c r="K88" i="1"/>
  <c r="S88" i="1"/>
  <c r="AO88" i="1"/>
  <c r="AZ88" i="1"/>
  <c r="BH88" i="1"/>
  <c r="E96" i="1"/>
  <c r="P96" i="1"/>
  <c r="Z96" i="1"/>
  <c r="AR96" i="1"/>
  <c r="BC96" i="1"/>
  <c r="E100" i="1"/>
  <c r="P100" i="1"/>
  <c r="AA100" i="1"/>
  <c r="AY100" i="1"/>
  <c r="BG100" i="1"/>
  <c r="BT100" i="1"/>
  <c r="N104" i="1"/>
  <c r="U104" i="1"/>
  <c r="AX104" i="1"/>
  <c r="BF104" i="1"/>
  <c r="BQ104" i="1"/>
  <c r="M108" i="1"/>
  <c r="U108" i="1"/>
  <c r="AI108" i="1"/>
  <c r="AX108" i="1"/>
  <c r="BD108" i="1"/>
  <c r="L112" i="1"/>
  <c r="T112" i="1"/>
  <c r="AW112" i="1"/>
  <c r="BE112" i="1"/>
  <c r="BP112" i="1"/>
  <c r="M116" i="1"/>
  <c r="U116" i="1"/>
  <c r="AI116" i="1"/>
  <c r="AY116" i="1"/>
  <c r="BH116" i="1"/>
  <c r="L120" i="1"/>
  <c r="T120" i="1"/>
  <c r="AR120" i="1"/>
  <c r="BC120" i="1"/>
  <c r="BM120" i="1"/>
  <c r="N132" i="1"/>
  <c r="AO132" i="1"/>
  <c r="AZ132" i="1"/>
  <c r="BH132" i="1"/>
  <c r="BV132" i="1"/>
  <c r="K140" i="1"/>
  <c r="S140" i="1"/>
  <c r="AR140" i="1"/>
  <c r="BC140" i="1"/>
  <c r="BM140" i="1"/>
  <c r="F144" i="1"/>
  <c r="Q144" i="1"/>
  <c r="AA144" i="1"/>
  <c r="AW144" i="1"/>
  <c r="BE144" i="1"/>
  <c r="BP144" i="1"/>
  <c r="K164" i="1"/>
  <c r="S164" i="1"/>
  <c r="AR164" i="1"/>
  <c r="BC164" i="1"/>
  <c r="BM164" i="1"/>
  <c r="F168" i="1"/>
  <c r="Q168" i="1"/>
  <c r="Z168" i="1"/>
  <c r="AY168" i="1"/>
  <c r="BG168" i="1"/>
  <c r="BT168" i="1"/>
  <c r="N172" i="1"/>
  <c r="U172" i="1"/>
  <c r="AX172" i="1"/>
  <c r="BF172" i="1"/>
  <c r="BQ172" i="1"/>
  <c r="M176" i="1"/>
  <c r="T176" i="1"/>
  <c r="AP176" i="1"/>
  <c r="BA176" i="1"/>
  <c r="BH176" i="1"/>
  <c r="F196" i="1"/>
  <c r="Q196" i="1"/>
  <c r="AA196" i="1"/>
  <c r="AR196" i="1"/>
  <c r="BC196" i="1"/>
  <c r="D200" i="1"/>
  <c r="O200" i="1"/>
  <c r="Y200" i="1"/>
  <c r="AR200" i="1"/>
  <c r="BC200" i="1"/>
  <c r="BN200" i="1"/>
  <c r="M204" i="1"/>
  <c r="T204" i="1"/>
  <c r="AP204" i="1"/>
  <c r="BA204" i="1"/>
  <c r="BI204" i="1"/>
  <c r="K211" i="1"/>
  <c r="S211" i="1"/>
  <c r="AD211" i="1"/>
  <c r="AW211" i="1"/>
  <c r="BE211" i="1"/>
  <c r="F215" i="1"/>
  <c r="Q215" i="1"/>
  <c r="AA215" i="1"/>
  <c r="AR215" i="1"/>
  <c r="BC215" i="1"/>
  <c r="N223" i="1"/>
  <c r="V223" i="1"/>
  <c r="AQ223" i="1"/>
  <c r="BB223" i="1"/>
  <c r="BM223" i="1"/>
  <c r="M227" i="1"/>
  <c r="U227" i="1"/>
  <c r="AO227" i="1"/>
  <c r="AZ227" i="1"/>
  <c r="BI227" i="1"/>
  <c r="L231" i="1"/>
  <c r="T231" i="1"/>
  <c r="AP231" i="1"/>
  <c r="BA231" i="1"/>
  <c r="BI231" i="1"/>
  <c r="J235" i="1"/>
  <c r="R235" i="1"/>
  <c r="AC235" i="1"/>
  <c r="AW235" i="1"/>
  <c r="BE235" i="1"/>
  <c r="F239" i="1"/>
  <c r="Q239" i="1"/>
  <c r="AA239" i="1"/>
  <c r="AW239" i="1"/>
  <c r="BE239" i="1"/>
  <c r="D243" i="1"/>
  <c r="O243" i="1"/>
  <c r="Y243" i="1"/>
  <c r="AW243" i="1"/>
  <c r="BE243" i="1"/>
  <c r="D247" i="1"/>
  <c r="O247" i="1"/>
  <c r="Y247" i="1"/>
  <c r="AS247" i="1"/>
  <c r="BD247" i="1"/>
  <c r="BM247" i="1"/>
  <c r="L251" i="1"/>
  <c r="T251" i="1"/>
  <c r="AG251" i="1"/>
  <c r="AY251" i="1"/>
  <c r="BG251" i="1"/>
  <c r="AQ9" i="1"/>
  <c r="L13" i="1"/>
  <c r="AZ13" i="1"/>
  <c r="BH13" i="1"/>
  <c r="P33" i="1"/>
  <c r="BF33" i="1"/>
  <c r="P37" i="1"/>
  <c r="AX37" i="1"/>
  <c r="P41" i="1"/>
  <c r="BC41" i="1"/>
  <c r="AQ48" i="1"/>
  <c r="BL48" i="1"/>
  <c r="AD52" i="1"/>
  <c r="E56" i="1"/>
  <c r="BF56" i="1"/>
  <c r="BA60" i="1"/>
  <c r="E68" i="1"/>
  <c r="Z68" i="1"/>
  <c r="BN68" i="1"/>
  <c r="AX72" i="1"/>
  <c r="M76" i="1"/>
  <c r="AZ76" i="1"/>
  <c r="Q88" i="1"/>
  <c r="V96" i="1"/>
  <c r="BN96" i="1"/>
  <c r="AW100" i="1"/>
  <c r="L104" i="1"/>
  <c r="BN104" i="1"/>
  <c r="AS108" i="1"/>
  <c r="AR112" i="1"/>
  <c r="S116" i="1"/>
  <c r="AP120" i="1"/>
  <c r="F9" i="1"/>
  <c r="AW9" i="1"/>
  <c r="O13" i="1"/>
  <c r="BC13" i="1"/>
  <c r="S33" i="1"/>
  <c r="K37" i="1"/>
  <c r="BA37" i="1"/>
  <c r="AD41" i="1"/>
  <c r="U48" i="1"/>
  <c r="BP48" i="1"/>
  <c r="AP52" i="1"/>
  <c r="S56" i="1"/>
  <c r="BI56" i="1"/>
  <c r="AC60" i="1"/>
  <c r="S68" i="1"/>
  <c r="BE68" i="1"/>
  <c r="AP72" i="1"/>
  <c r="E76" i="1"/>
  <c r="T88" i="1"/>
  <c r="AS96" i="1"/>
  <c r="Q100" i="1"/>
  <c r="BH100" i="1"/>
  <c r="AA104" i="1"/>
  <c r="BT104" i="1"/>
  <c r="AJ108" i="1"/>
  <c r="M112" i="1"/>
  <c r="BF112" i="1"/>
  <c r="V116" i="1"/>
  <c r="BI116" i="1"/>
  <c r="AS120" i="1"/>
  <c r="D132" i="1"/>
  <c r="BA132" i="1"/>
  <c r="AS140" i="1"/>
  <c r="J144" i="1"/>
  <c r="AX144" i="1"/>
  <c r="AS164" i="1"/>
  <c r="J168" i="1"/>
  <c r="AZ168" i="1"/>
  <c r="O172" i="1"/>
  <c r="BT172" i="1"/>
  <c r="AQ176" i="1"/>
  <c r="J196" i="1"/>
  <c r="AS196" i="1"/>
  <c r="E200" i="1"/>
  <c r="Z200" i="1"/>
  <c r="BM200" i="1"/>
  <c r="AQ204" i="1"/>
  <c r="L211" i="1"/>
  <c r="BF9" i="1"/>
  <c r="K196" i="1"/>
  <c r="AW196" i="1"/>
  <c r="AA200" i="1"/>
  <c r="D204" i="1"/>
  <c r="AR204" i="1"/>
  <c r="U211" i="1"/>
  <c r="AY211" i="1"/>
  <c r="K215" i="1"/>
  <c r="AW215" i="1"/>
  <c r="BE215" i="1"/>
  <c r="E223" i="1"/>
  <c r="AS223" i="1"/>
  <c r="O227" i="1"/>
  <c r="BB227" i="1"/>
  <c r="V231" i="1"/>
  <c r="BN231" i="1"/>
  <c r="AG235" i="1"/>
  <c r="K239" i="1"/>
  <c r="AY239" i="1"/>
  <c r="Q243" i="1"/>
  <c r="BG243" i="1"/>
  <c r="Z247" i="1"/>
  <c r="N251" i="1"/>
  <c r="K9" i="1"/>
  <c r="BG9" i="1"/>
  <c r="AA13" i="1"/>
  <c r="N33" i="1"/>
  <c r="U33" i="1"/>
  <c r="AR33" i="1"/>
  <c r="BC33" i="1"/>
  <c r="BM33" i="1"/>
  <c r="M37" i="1"/>
  <c r="U37" i="1"/>
  <c r="AR37" i="1"/>
  <c r="BC37" i="1"/>
  <c r="BM37" i="1"/>
  <c r="M41" i="1"/>
  <c r="U41" i="1"/>
  <c r="AO41" i="1"/>
  <c r="AZ41" i="1"/>
  <c r="D48" i="1"/>
  <c r="O48" i="1"/>
  <c r="AA48" i="1"/>
  <c r="AY48" i="1"/>
  <c r="BG48" i="1"/>
  <c r="E52" i="1"/>
  <c r="P52" i="1"/>
  <c r="Z52" i="1"/>
  <c r="AR52" i="1"/>
  <c r="BC52" i="1"/>
  <c r="BN52" i="1"/>
  <c r="M56" i="1"/>
  <c r="U56" i="1"/>
  <c r="AR56" i="1"/>
  <c r="BC56" i="1"/>
  <c r="BN56" i="1"/>
  <c r="L60" i="1"/>
  <c r="T60" i="1"/>
  <c r="AG60" i="1"/>
  <c r="AX60" i="1"/>
  <c r="BF60" i="1"/>
  <c r="M68" i="1"/>
  <c r="U68" i="1"/>
  <c r="AI68" i="1"/>
  <c r="AY68" i="1"/>
  <c r="BG68" i="1"/>
  <c r="K72" i="1"/>
  <c r="S72" i="1"/>
  <c r="AR72" i="1"/>
  <c r="BC72" i="1"/>
  <c r="BM72" i="1"/>
  <c r="J76" i="1"/>
  <c r="R76" i="1"/>
  <c r="AC76" i="1"/>
  <c r="AW76" i="1"/>
  <c r="BE76" i="1"/>
  <c r="N88" i="1"/>
  <c r="V88" i="1"/>
  <c r="AR88" i="1"/>
  <c r="BC88" i="1"/>
  <c r="BN88" i="1"/>
  <c r="K96" i="1"/>
  <c r="S96" i="1"/>
  <c r="AD96" i="1"/>
  <c r="AX96" i="1"/>
  <c r="BF96" i="1"/>
  <c r="K100" i="1"/>
  <c r="S100" i="1"/>
  <c r="AQ100" i="1"/>
  <c r="BB100" i="1"/>
  <c r="BL100" i="1"/>
  <c r="F104" i="1"/>
  <c r="Q104" i="1"/>
  <c r="AP104" i="1"/>
  <c r="BA104" i="1"/>
  <c r="BI104" i="1"/>
  <c r="E108" i="1"/>
  <c r="P108" i="1"/>
  <c r="Z108" i="1"/>
  <c r="AP108" i="1"/>
  <c r="BA108" i="1"/>
  <c r="D112" i="1"/>
  <c r="O112" i="1"/>
  <c r="AO112" i="1"/>
  <c r="AZ112" i="1"/>
  <c r="BH112" i="1"/>
  <c r="E116" i="1"/>
  <c r="P116" i="1"/>
  <c r="Z116" i="1"/>
  <c r="AQ116" i="1"/>
  <c r="BB116" i="1"/>
  <c r="D120" i="1"/>
  <c r="O120" i="1"/>
  <c r="Y120" i="1"/>
  <c r="AX120" i="1"/>
  <c r="BF120" i="1"/>
  <c r="BQ120" i="1"/>
  <c r="F132" i="1"/>
  <c r="S132" i="1"/>
  <c r="AR132" i="1"/>
  <c r="BC132" i="1"/>
  <c r="BM132" i="1"/>
  <c r="N140" i="1"/>
  <c r="U140" i="1"/>
  <c r="AX140" i="1"/>
  <c r="BF140" i="1"/>
  <c r="BQ140" i="1"/>
  <c r="L144" i="1"/>
  <c r="T144" i="1"/>
  <c r="AO144" i="1"/>
  <c r="AZ144" i="1"/>
  <c r="BH144" i="1"/>
  <c r="N164" i="1"/>
  <c r="U164" i="1"/>
  <c r="AX164" i="1"/>
  <c r="BF164" i="1"/>
  <c r="BQ164" i="1"/>
  <c r="L168" i="1"/>
  <c r="T168" i="1"/>
  <c r="AQ168" i="1"/>
  <c r="BB168" i="1"/>
  <c r="BL168" i="1"/>
  <c r="F172" i="1"/>
  <c r="Q172" i="1"/>
  <c r="AP172" i="1"/>
  <c r="BA172" i="1"/>
  <c r="BI172" i="1"/>
  <c r="E176" i="1"/>
  <c r="P176" i="1"/>
  <c r="Z176" i="1"/>
  <c r="AS176" i="1"/>
  <c r="BD176" i="1"/>
  <c r="BM176" i="1"/>
  <c r="L196" i="1"/>
  <c r="T196" i="1"/>
  <c r="AG196" i="1"/>
  <c r="AX196" i="1"/>
  <c r="BF196" i="1"/>
  <c r="J200" i="1"/>
  <c r="R200" i="1"/>
  <c r="AC200" i="1"/>
  <c r="AX200" i="1"/>
  <c r="BF200" i="1"/>
  <c r="E204" i="1"/>
  <c r="P204" i="1"/>
  <c r="Z204" i="1"/>
  <c r="AS204" i="1"/>
  <c r="BD204" i="1"/>
  <c r="BM204" i="1"/>
  <c r="N211" i="1"/>
  <c r="V211" i="1"/>
  <c r="AO211" i="1"/>
  <c r="AZ211" i="1"/>
  <c r="BI211" i="1"/>
  <c r="L215" i="1"/>
  <c r="T215" i="1"/>
  <c r="AG215" i="1"/>
  <c r="AX215" i="1"/>
  <c r="BF215" i="1"/>
  <c r="F223" i="1"/>
  <c r="P223" i="1"/>
  <c r="AA223" i="1"/>
  <c r="AW223" i="1"/>
  <c r="BD223" i="1"/>
  <c r="E227" i="1"/>
  <c r="P227" i="1"/>
  <c r="Z227" i="1"/>
  <c r="AR227" i="1"/>
  <c r="BC227" i="1"/>
  <c r="D231" i="1"/>
  <c r="O231" i="1"/>
  <c r="Y231" i="1"/>
  <c r="AS231" i="1"/>
  <c r="BD231" i="1"/>
  <c r="BM231" i="1"/>
  <c r="M235" i="1"/>
  <c r="U235" i="1"/>
  <c r="AO235" i="1"/>
  <c r="AZ235" i="1"/>
  <c r="BI235" i="1"/>
  <c r="L239" i="1"/>
  <c r="U239" i="1"/>
  <c r="AO239" i="1"/>
  <c r="AZ239" i="1"/>
  <c r="BH239" i="1"/>
  <c r="J243" i="1"/>
  <c r="R243" i="1"/>
  <c r="AO243" i="1"/>
  <c r="AZ243" i="1"/>
  <c r="BH243" i="1"/>
  <c r="J247" i="1"/>
  <c r="R247" i="1"/>
  <c r="AD247" i="1"/>
  <c r="AY247" i="1"/>
  <c r="BG247" i="1"/>
  <c r="D251" i="1"/>
  <c r="O251" i="1"/>
  <c r="Y251" i="1"/>
  <c r="AQ251" i="1"/>
  <c r="BB251" i="1"/>
  <c r="BL251" i="1"/>
  <c r="N9" i="1"/>
  <c r="BB9" i="1"/>
  <c r="T13" i="1"/>
  <c r="E33" i="1"/>
  <c r="AX33" i="1"/>
  <c r="AA37" i="1"/>
  <c r="E41" i="1"/>
  <c r="AR41" i="1"/>
  <c r="R48" i="1"/>
  <c r="K52" i="1"/>
  <c r="AX52" i="1"/>
  <c r="Z56" i="1"/>
  <c r="Y60" i="1"/>
  <c r="AQ68" i="1"/>
  <c r="N72" i="1"/>
  <c r="BF72" i="1"/>
  <c r="U76" i="1"/>
  <c r="BI76" i="1"/>
  <c r="AX88" i="1"/>
  <c r="AP96" i="1"/>
  <c r="N100" i="1"/>
  <c r="BE100" i="1"/>
  <c r="AS104" i="1"/>
  <c r="AD108" i="1"/>
  <c r="BC112" i="1"/>
  <c r="J120" i="1"/>
  <c r="AA9" i="1"/>
  <c r="D13" i="1"/>
  <c r="AR13" i="1"/>
  <c r="AP33" i="1"/>
  <c r="BI33" i="1"/>
  <c r="AP37" i="1"/>
  <c r="K41" i="1"/>
  <c r="BE41" i="1"/>
  <c r="AW48" i="1"/>
  <c r="N52" i="1"/>
  <c r="BA52" i="1"/>
  <c r="K56" i="1"/>
  <c r="BA56" i="1"/>
  <c r="R60" i="1"/>
  <c r="AS60" i="1"/>
  <c r="AD68" i="1"/>
  <c r="F72" i="1"/>
  <c r="BA72" i="1"/>
  <c r="P76" i="1"/>
  <c r="AR76" i="1"/>
  <c r="BA88" i="1"/>
  <c r="F96" i="1"/>
  <c r="AA96" i="1"/>
  <c r="BD96" i="1"/>
  <c r="AO100" i="1"/>
  <c r="D104" i="1"/>
  <c r="AY104" i="1"/>
  <c r="N108" i="1"/>
  <c r="AY108" i="1"/>
  <c r="U112" i="1"/>
  <c r="BQ112" i="1"/>
  <c r="AO116" i="1"/>
  <c r="M120" i="1"/>
  <c r="BD120" i="1"/>
  <c r="O132" i="1"/>
  <c r="BI132" i="1"/>
  <c r="L140" i="1"/>
  <c r="BN140" i="1"/>
  <c r="AC144" i="1"/>
  <c r="BQ144" i="1"/>
  <c r="L164" i="1"/>
  <c r="BD164" i="1"/>
  <c r="R168" i="1"/>
  <c r="BH168" i="1"/>
  <c r="AY172" i="1"/>
  <c r="N176" i="1"/>
  <c r="BB176" i="1"/>
  <c r="AC196" i="1"/>
  <c r="P200" i="1"/>
  <c r="BD200" i="1"/>
  <c r="N204" i="1"/>
  <c r="BL204" i="1"/>
  <c r="T211" i="1"/>
  <c r="AX211" i="1"/>
  <c r="J215" i="1"/>
  <c r="AC215" i="1"/>
  <c r="BD215" i="1"/>
  <c r="O223" i="1"/>
  <c r="AR223" i="1"/>
  <c r="BN223" i="1"/>
  <c r="V227" i="1"/>
  <c r="BA227" i="1"/>
  <c r="M231" i="1"/>
  <c r="AQ231" i="1"/>
  <c r="BL231" i="1"/>
  <c r="S235" i="1"/>
  <c r="AX235" i="1"/>
  <c r="J239" i="1"/>
  <c r="AC239" i="1"/>
  <c r="BF239" i="1"/>
  <c r="P243" i="1"/>
  <c r="AX243" i="1"/>
  <c r="E247" i="1"/>
  <c r="AA247" i="1"/>
  <c r="BE247" i="1"/>
  <c r="M251" i="1"/>
  <c r="AO251" i="1"/>
  <c r="J9" i="1"/>
  <c r="AC9" i="1"/>
  <c r="E13" i="1"/>
  <c r="Z13" i="1"/>
  <c r="BD13" i="1"/>
  <c r="T33" i="1"/>
  <c r="BB33" i="1"/>
  <c r="L37" i="1"/>
  <c r="AQ37" i="1"/>
  <c r="BL37" i="1"/>
  <c r="AG41" i="1"/>
  <c r="BN41" i="1"/>
  <c r="V48" i="1"/>
  <c r="BF48" i="1"/>
  <c r="O52" i="1"/>
  <c r="AQ52" i="1"/>
  <c r="BL52" i="1"/>
  <c r="T56" i="1"/>
  <c r="BB56" i="1"/>
  <c r="K60" i="1"/>
  <c r="S60" i="1"/>
  <c r="AW60" i="1"/>
  <c r="BE60" i="1"/>
  <c r="L68" i="1"/>
  <c r="AG68" i="1"/>
  <c r="BF68" i="1"/>
  <c r="R72" i="1"/>
  <c r="BB72" i="1"/>
  <c r="F76" i="1"/>
  <c r="AA76" i="1"/>
  <c r="BD76" i="1"/>
  <c r="M88" i="1"/>
  <c r="AQ88" i="1"/>
  <c r="BL88" i="1"/>
  <c r="J96" i="1"/>
  <c r="AC96" i="1"/>
  <c r="BE96" i="1"/>
  <c r="R100" i="1"/>
  <c r="BA100" i="1"/>
  <c r="E104" i="1"/>
  <c r="AO104" i="1"/>
  <c r="BH104" i="1"/>
  <c r="O108" i="1"/>
  <c r="Y108" i="1"/>
  <c r="AZ108" i="1"/>
  <c r="N112" i="1"/>
  <c r="AY112" i="1"/>
  <c r="D116" i="1"/>
  <c r="Y116" i="1"/>
  <c r="BA116" i="1"/>
  <c r="AW120" i="1"/>
  <c r="E132" i="1"/>
  <c r="AQ132" i="1"/>
  <c r="BB132" i="1"/>
  <c r="M140" i="1"/>
  <c r="AW140" i="1"/>
  <c r="BP140" i="1"/>
  <c r="S144" i="1"/>
  <c r="AY144" i="1"/>
  <c r="V164" i="1"/>
  <c r="BE164" i="1"/>
  <c r="K168" i="1"/>
  <c r="AP168" i="1"/>
  <c r="BI168" i="1"/>
  <c r="P172" i="1"/>
  <c r="AO172" i="1"/>
  <c r="BH172" i="1"/>
  <c r="O176" i="1"/>
  <c r="AR176" i="1"/>
  <c r="BN176" i="1"/>
  <c r="AD196" i="1"/>
  <c r="F200" i="1"/>
  <c r="AW200" i="1"/>
  <c r="O204" i="1"/>
  <c r="BC204" i="1"/>
  <c r="AI211" i="1"/>
  <c r="S215" i="1"/>
  <c r="Q223" i="1"/>
  <c r="BE223" i="1"/>
  <c r="Y227" i="1"/>
  <c r="BN227" i="1"/>
  <c r="AR231" i="1"/>
  <c r="L235" i="1"/>
  <c r="AY235" i="1"/>
  <c r="S239" i="1"/>
  <c r="BG239" i="1"/>
  <c r="Z243" i="1"/>
  <c r="F247" i="1"/>
  <c r="AX247" i="1"/>
  <c r="BQ247" i="1"/>
  <c r="BA251" i="1"/>
  <c r="I44" i="1"/>
  <c r="AD9" i="1"/>
  <c r="F13" i="1"/>
  <c r="AW13" i="1"/>
  <c r="AZ9" i="1"/>
  <c r="AC13" i="1"/>
  <c r="M33" i="1"/>
  <c r="V33" i="1"/>
  <c r="AS33" i="1"/>
  <c r="BD33" i="1"/>
  <c r="BN33" i="1"/>
  <c r="N37" i="1"/>
  <c r="V37" i="1"/>
  <c r="AS37" i="1"/>
  <c r="BD37" i="1"/>
  <c r="BN37" i="1"/>
  <c r="N41" i="1"/>
  <c r="V41" i="1"/>
  <c r="AP41" i="1"/>
  <c r="BA41" i="1"/>
  <c r="E48" i="1"/>
  <c r="P48" i="1"/>
  <c r="AO48" i="1"/>
  <c r="AZ48" i="1"/>
  <c r="BH48" i="1"/>
  <c r="F52" i="1"/>
  <c r="Q52" i="1"/>
  <c r="AA52" i="1"/>
  <c r="AS52" i="1"/>
  <c r="BD52" i="1"/>
  <c r="BM52" i="1"/>
  <c r="N56" i="1"/>
  <c r="V56" i="1"/>
  <c r="AS56" i="1"/>
  <c r="BD56" i="1"/>
  <c r="BM56" i="1"/>
  <c r="M60" i="1"/>
  <c r="U60" i="1"/>
  <c r="AI60" i="1"/>
  <c r="AY60" i="1"/>
  <c r="BH60" i="1"/>
  <c r="N68" i="1"/>
  <c r="V68" i="1"/>
  <c r="AO68" i="1"/>
  <c r="AZ68" i="1"/>
  <c r="BI68" i="1"/>
  <c r="L72" i="1"/>
  <c r="T72" i="1"/>
  <c r="AS72" i="1"/>
  <c r="BD72" i="1"/>
  <c r="BN72" i="1"/>
  <c r="K76" i="1"/>
  <c r="S76" i="1"/>
  <c r="AD76" i="1"/>
  <c r="AX76" i="1"/>
  <c r="BF76" i="1"/>
  <c r="D88" i="1"/>
  <c r="O88" i="1"/>
  <c r="Y88" i="1"/>
  <c r="AS88" i="1"/>
  <c r="BD88" i="1"/>
  <c r="BM88" i="1"/>
  <c r="L96" i="1"/>
  <c r="T96" i="1"/>
  <c r="AG96" i="1"/>
  <c r="AY96" i="1"/>
  <c r="BG96" i="1"/>
  <c r="L100" i="1"/>
  <c r="T100" i="1"/>
  <c r="AR100" i="1"/>
  <c r="BC100" i="1"/>
  <c r="BM100" i="1"/>
  <c r="J104" i="1"/>
  <c r="R104" i="1"/>
  <c r="AQ104" i="1"/>
  <c r="BB104" i="1"/>
  <c r="BL104" i="1"/>
  <c r="F108" i="1"/>
  <c r="Q108" i="1"/>
  <c r="AA108" i="1"/>
  <c r="AQ108" i="1"/>
  <c r="BB108" i="1"/>
  <c r="E112" i="1"/>
  <c r="P112" i="1"/>
  <c r="AP112" i="1"/>
  <c r="BA112" i="1"/>
  <c r="BI112" i="1"/>
  <c r="F116" i="1"/>
  <c r="Q116" i="1"/>
  <c r="AA116" i="1"/>
  <c r="AR116" i="1"/>
  <c r="BC116" i="1"/>
  <c r="E120" i="1"/>
  <c r="P120" i="1"/>
  <c r="AA120" i="1"/>
  <c r="AY120" i="1"/>
  <c r="BG120" i="1"/>
  <c r="BT120" i="1"/>
  <c r="J132" i="1"/>
  <c r="R132" i="1"/>
  <c r="AS132" i="1"/>
  <c r="BD132" i="1"/>
  <c r="BN132" i="1"/>
  <c r="D140" i="1"/>
  <c r="O140" i="1"/>
  <c r="AA140" i="1"/>
  <c r="AY140" i="1"/>
  <c r="BG140" i="1"/>
  <c r="BT140" i="1"/>
  <c r="M144" i="1"/>
  <c r="U144" i="1"/>
  <c r="AP144" i="1"/>
  <c r="BA144" i="1"/>
  <c r="BI144" i="1"/>
  <c r="D164" i="1"/>
  <c r="O164" i="1"/>
  <c r="AA164" i="1"/>
  <c r="AY164" i="1"/>
  <c r="BG164" i="1"/>
  <c r="BT164" i="1"/>
  <c r="M168" i="1"/>
  <c r="U168" i="1"/>
  <c r="AR168" i="1"/>
  <c r="BC168" i="1"/>
  <c r="BM168" i="1"/>
  <c r="J172" i="1"/>
  <c r="R172" i="1"/>
  <c r="AQ172" i="1"/>
  <c r="BB172" i="1"/>
  <c r="BL172" i="1"/>
  <c r="F176" i="1"/>
  <c r="Q176" i="1"/>
  <c r="AA176" i="1"/>
  <c r="AW176" i="1"/>
  <c r="BE176" i="1"/>
  <c r="M196" i="1"/>
  <c r="U196" i="1"/>
  <c r="AI196" i="1"/>
  <c r="AY196" i="1"/>
  <c r="BG196" i="1"/>
  <c r="K200" i="1"/>
  <c r="S200" i="1"/>
  <c r="AD200" i="1"/>
  <c r="AY200" i="1"/>
  <c r="BG200" i="1"/>
  <c r="F204" i="1"/>
  <c r="Q204" i="1"/>
  <c r="AA204" i="1"/>
  <c r="AW204" i="1"/>
  <c r="BE204" i="1"/>
  <c r="D211" i="1"/>
  <c r="O211" i="1"/>
  <c r="Y211" i="1"/>
  <c r="AP211" i="1"/>
  <c r="BA211" i="1"/>
  <c r="BH211" i="1"/>
  <c r="M215" i="1"/>
  <c r="U215" i="1"/>
  <c r="AI215" i="1"/>
  <c r="AY215" i="1"/>
  <c r="BG215" i="1"/>
  <c r="J223" i="1"/>
  <c r="R223" i="1"/>
  <c r="AD223" i="1"/>
  <c r="AX223" i="1"/>
  <c r="BF223" i="1"/>
  <c r="F227" i="1"/>
  <c r="Q227" i="1"/>
  <c r="AA227" i="1"/>
  <c r="AS227" i="1"/>
  <c r="BD227" i="1"/>
  <c r="E231" i="1"/>
  <c r="P231" i="1"/>
  <c r="AA231" i="1"/>
  <c r="AW231" i="1"/>
  <c r="BE231" i="1"/>
  <c r="BQ231" i="1"/>
  <c r="N235" i="1"/>
  <c r="V235" i="1"/>
  <c r="AP235" i="1"/>
  <c r="BA235" i="1"/>
  <c r="BH235" i="1"/>
  <c r="M239" i="1"/>
  <c r="T239" i="1"/>
  <c r="AP239" i="1"/>
  <c r="BA239" i="1"/>
  <c r="BI239" i="1"/>
  <c r="K243" i="1"/>
  <c r="S243" i="1"/>
  <c r="AP243" i="1"/>
  <c r="BA243" i="1"/>
  <c r="BI243" i="1"/>
  <c r="K247" i="1"/>
  <c r="S247" i="1"/>
  <c r="AO247" i="1"/>
  <c r="AZ247" i="1"/>
  <c r="BH247" i="1"/>
  <c r="E251" i="1"/>
  <c r="P251" i="1"/>
  <c r="Z251" i="1"/>
  <c r="AR251" i="1"/>
  <c r="BC251" i="1"/>
  <c r="BM251" i="1"/>
  <c r="V9" i="1"/>
  <c r="BL9" i="1"/>
  <c r="AO13" i="1"/>
  <c r="Z33" i="1"/>
  <c r="E37" i="1"/>
  <c r="BF37" i="1"/>
  <c r="Z41" i="1"/>
  <c r="J48" i="1"/>
  <c r="BB48" i="1"/>
  <c r="S52" i="1"/>
  <c r="BF52" i="1"/>
  <c r="P56" i="1"/>
  <c r="AX56" i="1"/>
  <c r="E60" i="1"/>
  <c r="O60" i="1"/>
  <c r="AP60" i="1"/>
  <c r="BN60" i="1"/>
  <c r="P68" i="1"/>
  <c r="BB68" i="1"/>
  <c r="U72" i="1"/>
  <c r="BQ72" i="1"/>
  <c r="AO76" i="1"/>
  <c r="F88" i="1"/>
  <c r="AA88" i="1"/>
  <c r="BF88" i="1"/>
  <c r="N96" i="1"/>
  <c r="BA96" i="1"/>
  <c r="V100" i="1"/>
  <c r="BP100" i="1"/>
  <c r="T104" i="1"/>
  <c r="BD104" i="1"/>
  <c r="K108" i="1"/>
  <c r="S108" i="1"/>
  <c r="BF108" i="1"/>
  <c r="J112" i="1"/>
  <c r="R112" i="1"/>
  <c r="BM112" i="1"/>
  <c r="K116" i="1"/>
  <c r="AD116" i="1"/>
  <c r="AW116" i="1"/>
  <c r="BE116" i="1"/>
  <c r="R120" i="1"/>
  <c r="BA120" i="1"/>
  <c r="BI120" i="1"/>
  <c r="Q9" i="1"/>
  <c r="BE9" i="1"/>
  <c r="Y13" i="1"/>
  <c r="K33" i="1"/>
  <c r="BA33" i="1"/>
  <c r="S37" i="1"/>
  <c r="BI37" i="1"/>
  <c r="S41" i="1"/>
  <c r="AX41" i="1"/>
  <c r="M48" i="1"/>
  <c r="BE48" i="1"/>
  <c r="V52" i="1"/>
  <c r="BI52" i="1"/>
  <c r="AP56" i="1"/>
  <c r="J60" i="1"/>
  <c r="BD60" i="1"/>
  <c r="K68" i="1"/>
  <c r="AW68" i="1"/>
  <c r="Q72" i="1"/>
  <c r="BI72" i="1"/>
  <c r="Z76" i="1"/>
  <c r="BC76" i="1"/>
  <c r="L88" i="1"/>
  <c r="AP88" i="1"/>
  <c r="BI88" i="1"/>
  <c r="Q96" i="1"/>
  <c r="F100" i="1"/>
  <c r="AZ100" i="1"/>
  <c r="O104" i="1"/>
  <c r="BG104" i="1"/>
  <c r="V108" i="1"/>
  <c r="BI108" i="1"/>
  <c r="AX112" i="1"/>
  <c r="N116" i="1"/>
  <c r="AZ116" i="1"/>
  <c r="U120" i="1"/>
  <c r="BN120" i="1"/>
  <c r="AP132" i="1"/>
  <c r="BW132" i="1"/>
  <c r="T140" i="1"/>
  <c r="BD140" i="1"/>
  <c r="R144" i="1"/>
  <c r="BF144" i="1"/>
  <c r="T164" i="1"/>
  <c r="BN164" i="1"/>
  <c r="AO168" i="1"/>
  <c r="D172" i="1"/>
  <c r="AA172" i="1"/>
  <c r="BG172" i="1"/>
  <c r="V176" i="1"/>
  <c r="BL176" i="1"/>
  <c r="R196" i="1"/>
  <c r="BD196" i="1"/>
  <c r="AS200" i="1"/>
  <c r="V204" i="1"/>
  <c r="BB204" i="1"/>
  <c r="AG211" i="1"/>
  <c r="BF211" i="1"/>
  <c r="R215" i="1"/>
  <c r="AS215" i="1"/>
  <c r="D223" i="1"/>
  <c r="Y223" i="1"/>
  <c r="BC223" i="1"/>
  <c r="N227" i="1"/>
  <c r="AP227" i="1"/>
  <c r="BH227" i="1"/>
  <c r="U231" i="1"/>
  <c r="BB231" i="1"/>
  <c r="K235" i="1"/>
  <c r="AD235" i="1"/>
  <c r="BF235" i="1"/>
  <c r="R239" i="1"/>
  <c r="AX239" i="1"/>
  <c r="E243" i="1"/>
  <c r="AA243" i="1"/>
  <c r="BF243" i="1"/>
  <c r="P247" i="1"/>
  <c r="AW247" i="1"/>
  <c r="BP247" i="1"/>
  <c r="U251" i="1"/>
  <c r="AZ251" i="1"/>
  <c r="BH251" i="1"/>
  <c r="R9" i="1"/>
  <c r="AX9" i="1"/>
  <c r="P13" i="1"/>
  <c r="AS13" i="1"/>
  <c r="L33" i="1"/>
  <c r="AQ33" i="1"/>
  <c r="BL33" i="1"/>
  <c r="T37" i="1"/>
  <c r="BB37" i="1"/>
  <c r="L41" i="1"/>
  <c r="T41" i="1"/>
  <c r="AY41" i="1"/>
  <c r="N48" i="1"/>
  <c r="AX48" i="1"/>
  <c r="D52" i="1"/>
  <c r="Y52" i="1"/>
  <c r="BB52" i="1"/>
  <c r="L56" i="1"/>
  <c r="AQ56" i="1"/>
  <c r="BL56" i="1"/>
  <c r="AD60" i="1"/>
  <c r="T68" i="1"/>
  <c r="AX68" i="1"/>
  <c r="J72" i="1"/>
  <c r="AQ72" i="1"/>
  <c r="BL72" i="1"/>
  <c r="Q76" i="1"/>
  <c r="AS76" i="1"/>
  <c r="U88" i="1"/>
  <c r="BB88" i="1"/>
  <c r="R96" i="1"/>
  <c r="AW96" i="1"/>
  <c r="J100" i="1"/>
  <c r="AP100" i="1"/>
  <c r="BI100" i="1"/>
  <c r="P104" i="1"/>
  <c r="AZ104" i="1"/>
  <c r="D108" i="1"/>
  <c r="AO108" i="1"/>
  <c r="BN108" i="1"/>
  <c r="V112" i="1"/>
  <c r="BG112" i="1"/>
  <c r="O116" i="1"/>
  <c r="AP116" i="1"/>
  <c r="BN116" i="1"/>
  <c r="N120" i="1"/>
  <c r="V120" i="1"/>
  <c r="BE120" i="1"/>
  <c r="BP120" i="1"/>
  <c r="P132" i="1"/>
  <c r="BL132" i="1"/>
  <c r="V140" i="1"/>
  <c r="BE140" i="1"/>
  <c r="K144" i="1"/>
  <c r="AD144" i="1"/>
  <c r="BG144" i="1"/>
  <c r="M164" i="1"/>
  <c r="AW164" i="1"/>
  <c r="BP164" i="1"/>
  <c r="S168" i="1"/>
  <c r="BA168" i="1"/>
  <c r="E172" i="1"/>
  <c r="AZ172" i="1"/>
  <c r="D176" i="1"/>
  <c r="Y176" i="1"/>
  <c r="BC176" i="1"/>
  <c r="S196" i="1"/>
  <c r="BE196" i="1"/>
  <c r="Q200" i="1"/>
  <c r="BE200" i="1"/>
  <c r="Y204" i="1"/>
  <c r="BN204" i="1"/>
  <c r="M211" i="1"/>
  <c r="BG211" i="1"/>
  <c r="AD215" i="1"/>
  <c r="Z223" i="1"/>
  <c r="D227" i="1"/>
  <c r="AQ227" i="1"/>
  <c r="N231" i="1"/>
  <c r="BC231" i="1"/>
  <c r="T235" i="1"/>
  <c r="BG235" i="1"/>
  <c r="AD239" i="1"/>
  <c r="F243" i="1"/>
  <c r="AY243" i="1"/>
  <c r="Q247" i="1"/>
  <c r="BF247" i="1"/>
  <c r="V251" i="1"/>
  <c r="AP251" i="1"/>
  <c r="BI251" i="1"/>
  <c r="S9" i="1"/>
  <c r="AY9" i="1"/>
  <c r="Q13" i="1"/>
  <c r="BE13" i="1"/>
  <c r="L9" i="1"/>
  <c r="T9" i="1"/>
  <c r="AO9" i="1"/>
  <c r="BH9" i="1"/>
  <c r="J13" i="1"/>
  <c r="R13" i="1"/>
  <c r="AX13" i="1"/>
  <c r="BF13" i="1"/>
  <c r="M9" i="1"/>
  <c r="U9" i="1"/>
  <c r="AP9" i="1"/>
  <c r="BA9" i="1"/>
  <c r="BI9" i="1"/>
  <c r="K13" i="1"/>
  <c r="S13" i="1"/>
  <c r="AD13" i="1"/>
  <c r="AY13" i="1"/>
  <c r="BG13" i="1"/>
  <c r="D33" i="1"/>
  <c r="O33" i="1"/>
  <c r="Y33" i="1"/>
  <c r="AW33" i="1"/>
  <c r="BE33" i="1"/>
  <c r="D37" i="1"/>
  <c r="O37" i="1"/>
  <c r="Y37" i="1"/>
  <c r="AW37" i="1"/>
  <c r="BE37" i="1"/>
  <c r="D41" i="1"/>
  <c r="O41" i="1"/>
  <c r="Y41" i="1"/>
  <c r="AQ41" i="1"/>
  <c r="BB41" i="1"/>
  <c r="F48" i="1"/>
  <c r="Q48" i="1"/>
  <c r="AP48" i="1"/>
  <c r="BA48" i="1"/>
  <c r="BI48" i="1"/>
  <c r="J52" i="1"/>
  <c r="R52" i="1"/>
  <c r="AC52" i="1"/>
  <c r="AW52" i="1"/>
  <c r="BE52" i="1"/>
  <c r="F56" i="1"/>
  <c r="O56" i="1"/>
  <c r="Y56" i="1"/>
  <c r="AW56" i="1"/>
  <c r="BE56" i="1"/>
  <c r="BQ56" i="1"/>
  <c r="N60" i="1"/>
  <c r="V60" i="1"/>
  <c r="AO60" i="1"/>
  <c r="AZ60" i="1"/>
  <c r="BI60" i="1"/>
  <c r="D68" i="1"/>
  <c r="O68" i="1"/>
  <c r="Y68" i="1"/>
  <c r="AP68" i="1"/>
  <c r="BA68" i="1"/>
  <c r="BH68" i="1"/>
  <c r="M72" i="1"/>
  <c r="V72" i="1"/>
  <c r="AW72" i="1"/>
  <c r="BE72" i="1"/>
  <c r="BP72" i="1"/>
  <c r="L76" i="1"/>
  <c r="T76" i="1"/>
  <c r="AG76" i="1"/>
  <c r="AY76" i="1"/>
  <c r="BG76" i="1"/>
  <c r="E88" i="1"/>
  <c r="P88" i="1"/>
  <c r="Z88" i="1"/>
  <c r="AW88" i="1"/>
  <c r="BE88" i="1"/>
  <c r="M96" i="1"/>
  <c r="U96" i="1"/>
  <c r="AO96" i="1"/>
  <c r="AZ96" i="1"/>
  <c r="BI96" i="1"/>
  <c r="M100" i="1"/>
  <c r="U100" i="1"/>
  <c r="AS100" i="1"/>
  <c r="BD100" i="1"/>
  <c r="BN100" i="1"/>
  <c r="K104" i="1"/>
  <c r="S104" i="1"/>
  <c r="AR104" i="1"/>
  <c r="BC104" i="1"/>
  <c r="BM104" i="1"/>
  <c r="J108" i="1"/>
  <c r="R108" i="1"/>
  <c r="AC108" i="1"/>
  <c r="AR108" i="1"/>
  <c r="BC108" i="1"/>
  <c r="F112" i="1"/>
  <c r="Q112" i="1"/>
  <c r="AQ112" i="1"/>
  <c r="BB112" i="1"/>
  <c r="BL112" i="1"/>
  <c r="J116" i="1"/>
  <c r="R116" i="1"/>
  <c r="AC116" i="1"/>
  <c r="AS116" i="1"/>
  <c r="BD116" i="1"/>
  <c r="F120" i="1"/>
  <c r="Q120" i="1"/>
  <c r="AO120" i="1"/>
  <c r="AZ120" i="1"/>
  <c r="BH120" i="1"/>
  <c r="K132" i="1"/>
  <c r="Q132" i="1"/>
  <c r="AW132" i="1"/>
  <c r="BE132" i="1"/>
  <c r="BP132" i="1"/>
  <c r="E140" i="1"/>
  <c r="P140" i="1"/>
  <c r="AO140" i="1"/>
  <c r="AZ140" i="1"/>
  <c r="BH140" i="1"/>
  <c r="BV140" i="1"/>
  <c r="N144" i="1"/>
  <c r="V144" i="1"/>
  <c r="AQ144" i="1"/>
  <c r="BB144" i="1"/>
  <c r="BL144" i="1"/>
  <c r="E164" i="1"/>
  <c r="P164" i="1"/>
  <c r="AO164" i="1"/>
  <c r="AZ164" i="1"/>
  <c r="BH164" i="1"/>
  <c r="BV164" i="1"/>
  <c r="N168" i="1"/>
  <c r="V168" i="1"/>
  <c r="AS168" i="1"/>
  <c r="BD168" i="1"/>
  <c r="BN168" i="1"/>
  <c r="K172" i="1"/>
  <c r="S172" i="1"/>
  <c r="AR172" i="1"/>
  <c r="BC172" i="1"/>
  <c r="BM172" i="1"/>
  <c r="J176" i="1"/>
  <c r="R176" i="1"/>
  <c r="AD176" i="1"/>
  <c r="AX176" i="1"/>
  <c r="BF176" i="1"/>
  <c r="N196" i="1"/>
  <c r="V196" i="1"/>
  <c r="AO196" i="1"/>
  <c r="AZ196" i="1"/>
  <c r="BI196" i="1"/>
  <c r="L200" i="1"/>
  <c r="U200" i="1"/>
  <c r="AO200" i="1"/>
  <c r="AZ200" i="1"/>
  <c r="BH200" i="1"/>
  <c r="J204" i="1"/>
  <c r="R204" i="1"/>
  <c r="AC204" i="1"/>
  <c r="AX204" i="1"/>
  <c r="BF204" i="1"/>
  <c r="E211" i="1"/>
  <c r="P211" i="1"/>
  <c r="Z211" i="1"/>
  <c r="AQ211" i="1"/>
  <c r="BB211" i="1"/>
  <c r="BN211" i="1"/>
  <c r="N215" i="1"/>
  <c r="V215" i="1"/>
  <c r="AO215" i="1"/>
  <c r="AZ215" i="1"/>
  <c r="BI215" i="1"/>
  <c r="K223" i="1"/>
  <c r="S223" i="1"/>
  <c r="AC223" i="1"/>
  <c r="AY223" i="1"/>
  <c r="BG223" i="1"/>
  <c r="J227" i="1"/>
  <c r="R227" i="1"/>
  <c r="AC227" i="1"/>
  <c r="AW227" i="1"/>
  <c r="BE227" i="1"/>
  <c r="F231" i="1"/>
  <c r="Q231" i="1"/>
  <c r="Z231" i="1"/>
  <c r="AX231" i="1"/>
  <c r="BF231" i="1"/>
  <c r="D235" i="1"/>
  <c r="O235" i="1"/>
  <c r="Y235" i="1"/>
  <c r="AQ235" i="1"/>
  <c r="BB235" i="1"/>
  <c r="BN235" i="1"/>
  <c r="N239" i="1"/>
  <c r="V239" i="1"/>
  <c r="AQ239" i="1"/>
  <c r="BB239" i="1"/>
  <c r="BL239" i="1"/>
  <c r="L243" i="1"/>
  <c r="T243" i="1"/>
  <c r="AQ243" i="1"/>
  <c r="BB243" i="1"/>
  <c r="BL243" i="1"/>
  <c r="L247" i="1"/>
  <c r="T247" i="1"/>
  <c r="AP247" i="1"/>
  <c r="BA247" i="1"/>
  <c r="BI247" i="1"/>
  <c r="F251" i="1"/>
  <c r="Q251" i="1"/>
  <c r="AA251" i="1"/>
  <c r="AS251" i="1"/>
  <c r="BD251" i="1"/>
  <c r="BN251" i="1"/>
  <c r="AU14" i="1"/>
  <c r="G61" i="1"/>
  <c r="G64" i="1" s="1"/>
  <c r="G69" i="1"/>
  <c r="H69" i="1" s="1"/>
  <c r="G145" i="1"/>
  <c r="G186" i="1"/>
  <c r="G202" i="1"/>
  <c r="G248" i="1"/>
  <c r="G14" i="1"/>
  <c r="G77" i="1"/>
  <c r="G80" i="1" s="1"/>
  <c r="G142" i="1"/>
  <c r="G205" i="1"/>
  <c r="G113" i="1"/>
  <c r="G137" i="1"/>
  <c r="G181" i="1"/>
  <c r="AU244" i="1"/>
  <c r="AU113" i="1"/>
  <c r="BY181" i="1"/>
  <c r="G216" i="1"/>
  <c r="G240" i="1"/>
  <c r="AU125" i="1"/>
  <c r="AU93" i="1"/>
  <c r="G178" i="1"/>
  <c r="AU130" i="1"/>
  <c r="BY35" i="1"/>
  <c r="BY142" i="1"/>
  <c r="G213" i="1"/>
  <c r="AU26" i="1"/>
  <c r="G30" i="1"/>
  <c r="G35" i="1"/>
  <c r="AU73" i="1"/>
  <c r="AU205" i="1"/>
  <c r="AU216" i="1"/>
  <c r="BY14" i="1"/>
  <c r="AU22" i="1"/>
  <c r="G236" i="1"/>
  <c r="AU117" i="1"/>
  <c r="AU161" i="1"/>
  <c r="AU181" i="1"/>
  <c r="BY224" i="1"/>
  <c r="AL232" i="1"/>
  <c r="AL6" i="1"/>
  <c r="BY38" i="1"/>
  <c r="AL93" i="1"/>
  <c r="AU97" i="1"/>
  <c r="G125" i="1"/>
  <c r="G161" i="1"/>
  <c r="G166" i="1"/>
  <c r="BY216" i="1"/>
  <c r="BY220" i="1"/>
  <c r="G224" i="1"/>
  <c r="AU236" i="1"/>
  <c r="AL113" i="1"/>
  <c r="AU6" i="1"/>
  <c r="AU50" i="1"/>
  <c r="BY73" i="1"/>
  <c r="G81" i="1"/>
  <c r="AU89" i="1"/>
  <c r="AU101" i="1"/>
  <c r="G105" i="1"/>
  <c r="AU158" i="1"/>
  <c r="AU213" i="1"/>
  <c r="AU10" i="1"/>
  <c r="AU30" i="1"/>
  <c r="AL38" i="1"/>
  <c r="G50" i="1"/>
  <c r="BY58" i="1"/>
  <c r="AL61" i="1"/>
  <c r="AU61" i="1"/>
  <c r="AU77" i="1"/>
  <c r="AU85" i="1"/>
  <c r="BY125" i="1"/>
  <c r="BY149" i="1"/>
  <c r="AU153" i="1"/>
  <c r="AL202" i="1"/>
  <c r="AL18" i="1"/>
  <c r="AL21" i="1" s="1"/>
  <c r="AU38" i="1"/>
  <c r="G173" i="1"/>
  <c r="AU253" i="1"/>
  <c r="BY133" i="1"/>
  <c r="AU224" i="1"/>
  <c r="AL26" i="1"/>
  <c r="AL29" i="1" s="1"/>
  <c r="AL73" i="1"/>
  <c r="BY197" i="1"/>
  <c r="AL14" i="1"/>
  <c r="G65" i="1"/>
  <c r="AL81" i="1"/>
  <c r="BY89" i="1"/>
  <c r="G101" i="1"/>
  <c r="AL109" i="1"/>
  <c r="G122" i="1"/>
  <c r="AL130" i="1"/>
  <c r="BY130" i="1"/>
  <c r="BY137" i="1"/>
  <c r="AU142" i="1"/>
  <c r="BY158" i="1"/>
  <c r="AU178" i="1"/>
  <c r="AU220" i="1"/>
  <c r="G253" i="1"/>
  <c r="AL216" i="1"/>
  <c r="G38" i="1"/>
  <c r="BY81" i="1"/>
  <c r="AU122" i="1"/>
  <c r="G133" i="1"/>
  <c r="BY178" i="1"/>
  <c r="AL101" i="1"/>
  <c r="AL117" i="1"/>
  <c r="BY18" i="1"/>
  <c r="AU45" i="1"/>
  <c r="AL53" i="1"/>
  <c r="BY61" i="1"/>
  <c r="BY69" i="1"/>
  <c r="AU81" i="1"/>
  <c r="G89" i="1"/>
  <c r="AU105" i="1"/>
  <c r="AU109" i="1"/>
  <c r="G158" i="1"/>
  <c r="AL178" i="1"/>
  <c r="AU186" i="1"/>
  <c r="BY186" i="1"/>
  <c r="AU202" i="1"/>
  <c r="BY26" i="1"/>
  <c r="BY213" i="1"/>
  <c r="BY240" i="1"/>
  <c r="AL161" i="1"/>
  <c r="G197" i="1"/>
  <c r="G244" i="1"/>
  <c r="BY22" i="1"/>
  <c r="BY45" i="1"/>
  <c r="AU53" i="1"/>
  <c r="AL58" i="1"/>
  <c r="AU69" i="1"/>
  <c r="AL89" i="1"/>
  <c r="G93" i="1"/>
  <c r="BY145" i="1"/>
  <c r="AL158" i="1"/>
  <c r="AL166" i="1"/>
  <c r="AU166" i="1"/>
  <c r="BY166" i="1"/>
  <c r="AU193" i="1"/>
  <c r="AU228" i="1"/>
  <c r="AL253" i="1"/>
  <c r="G6" i="1"/>
  <c r="BY53" i="1"/>
  <c r="AL65" i="1"/>
  <c r="AL137" i="1"/>
  <c r="BY205" i="1"/>
  <c r="G220" i="1"/>
  <c r="AL10" i="1"/>
  <c r="G22" i="1"/>
  <c r="AU65" i="1"/>
  <c r="AL85" i="1"/>
  <c r="BY109" i="1"/>
  <c r="BY113" i="1"/>
  <c r="AU133" i="1"/>
  <c r="AL145" i="1"/>
  <c r="AL148" i="1" s="1"/>
  <c r="AU145" i="1"/>
  <c r="AL153" i="1"/>
  <c r="AL156" i="1" s="1"/>
  <c r="AU173" i="1"/>
  <c r="AL193" i="1"/>
  <c r="G209" i="1"/>
  <c r="BY232" i="1"/>
  <c r="AL77" i="1"/>
  <c r="G97" i="1"/>
  <c r="BY97" i="1"/>
  <c r="G109" i="1"/>
  <c r="AL236" i="1"/>
  <c r="BY236" i="1"/>
  <c r="AL248" i="1"/>
  <c r="BY6" i="1"/>
  <c r="G10" i="1"/>
  <c r="AL22" i="1"/>
  <c r="AL30" i="1"/>
  <c r="BY122" i="1"/>
  <c r="G153" i="1"/>
  <c r="BY161" i="1"/>
  <c r="G189" i="1"/>
  <c r="AL197" i="1"/>
  <c r="AU232" i="1"/>
  <c r="BY65" i="1"/>
  <c r="G73" i="1"/>
  <c r="BY77" i="1"/>
  <c r="G85" i="1"/>
  <c r="AL149" i="1"/>
  <c r="AL186" i="1"/>
  <c r="AL224" i="1"/>
  <c r="BY228" i="1"/>
  <c r="BY30" i="1"/>
  <c r="AL35" i="1"/>
  <c r="AU35" i="1"/>
  <c r="AL45" i="1"/>
  <c r="AL50" i="1"/>
  <c r="AL69" i="1"/>
  <c r="BY85" i="1"/>
  <c r="BY93" i="1"/>
  <c r="AL105" i="1"/>
  <c r="G117" i="1"/>
  <c r="BY117" i="1"/>
  <c r="AU137" i="1"/>
  <c r="AU149" i="1"/>
  <c r="BY153" i="1"/>
  <c r="AL169" i="1"/>
  <c r="BY173" i="1"/>
  <c r="BY189" i="1"/>
  <c r="AU197" i="1"/>
  <c r="AL213" i="1"/>
  <c r="G232" i="1"/>
  <c r="AU248" i="1"/>
  <c r="G58" i="1"/>
  <c r="G45" i="1"/>
  <c r="AL122" i="1"/>
  <c r="AL133" i="1"/>
  <c r="AL136" i="1" s="1"/>
  <c r="AL142" i="1"/>
  <c r="BY10" i="1"/>
  <c r="AU18" i="1"/>
  <c r="BY50" i="1"/>
  <c r="AU58" i="1"/>
  <c r="AL97" i="1"/>
  <c r="BY101" i="1"/>
  <c r="BY105" i="1"/>
  <c r="AL125" i="1"/>
  <c r="AU169" i="1"/>
  <c r="AL173" i="1"/>
  <c r="AL181" i="1"/>
  <c r="AL189" i="1"/>
  <c r="AL192" i="1" s="1"/>
  <c r="AU189" i="1"/>
  <c r="G193" i="1"/>
  <c r="BY202" i="1"/>
  <c r="AU209" i="1"/>
  <c r="AL228" i="1"/>
  <c r="AL240" i="1"/>
  <c r="AU240" i="1"/>
  <c r="AL244" i="1"/>
  <c r="BY244" i="1"/>
  <c r="BY253" i="1"/>
  <c r="BY169" i="1"/>
  <c r="AL220" i="1"/>
  <c r="BY248" i="1"/>
  <c r="AL205" i="1"/>
  <c r="AL208" i="1" s="1"/>
  <c r="AL209" i="1"/>
  <c r="G18" i="1"/>
  <c r="BY209" i="1"/>
  <c r="G26" i="1"/>
  <c r="G130" i="1"/>
  <c r="G149" i="1"/>
  <c r="G169" i="1"/>
  <c r="BY193" i="1"/>
  <c r="G228" i="1"/>
  <c r="G53" i="1"/>
  <c r="AL2" i="1"/>
  <c r="BI2" i="1"/>
  <c r="BN2" i="1"/>
  <c r="BF2" i="1"/>
  <c r="BE2" i="1"/>
  <c r="BD2" i="1"/>
  <c r="BC2" i="1"/>
  <c r="BB2" i="1"/>
  <c r="BA2" i="1"/>
  <c r="AZ2" i="1"/>
  <c r="AY2" i="1"/>
  <c r="AX2" i="1"/>
  <c r="AW2" i="1"/>
  <c r="AS2" i="1"/>
  <c r="AR2" i="1"/>
  <c r="AQ2" i="1"/>
  <c r="AP2" i="1"/>
  <c r="AO2" i="1"/>
  <c r="BZ205" i="1" l="1"/>
  <c r="BZ208" i="1" s="1"/>
  <c r="BY208" i="1"/>
  <c r="H205" i="1"/>
  <c r="G208" i="1"/>
  <c r="AV205" i="1"/>
  <c r="AV208" i="1" s="1"/>
  <c r="AU208" i="1"/>
  <c r="BZ189" i="1"/>
  <c r="BZ192" i="1" s="1"/>
  <c r="BY192" i="1"/>
  <c r="AV189" i="1"/>
  <c r="AV192" i="1" s="1"/>
  <c r="AU192" i="1"/>
  <c r="H189" i="1"/>
  <c r="G192" i="1"/>
  <c r="AV153" i="1"/>
  <c r="AV156" i="1" s="1"/>
  <c r="AU156" i="1"/>
  <c r="H153" i="1"/>
  <c r="G156" i="1"/>
  <c r="BZ145" i="1"/>
  <c r="BZ148" i="1" s="1"/>
  <c r="BY148" i="1"/>
  <c r="AV145" i="1"/>
  <c r="AV148" i="1" s="1"/>
  <c r="AU148" i="1"/>
  <c r="BZ153" i="1"/>
  <c r="BZ156" i="1" s="1"/>
  <c r="BY156" i="1"/>
  <c r="H145" i="1"/>
  <c r="G148" i="1"/>
  <c r="AV133" i="1"/>
  <c r="AV136" i="1" s="1"/>
  <c r="AU136" i="1"/>
  <c r="H133" i="1"/>
  <c r="G136" i="1"/>
  <c r="BZ133" i="1"/>
  <c r="BZ136" i="1" s="1"/>
  <c r="BY136" i="1"/>
  <c r="BZ26" i="1"/>
  <c r="BZ29" i="1" s="1"/>
  <c r="BY29" i="1"/>
  <c r="H18" i="1"/>
  <c r="G21" i="1"/>
  <c r="AV18" i="1"/>
  <c r="AV21" i="1" s="1"/>
  <c r="AU21" i="1"/>
  <c r="H26" i="1"/>
  <c r="G29" i="1"/>
  <c r="BZ18" i="1"/>
  <c r="BZ21" i="1" s="1"/>
  <c r="BY21" i="1"/>
  <c r="AV26" i="1"/>
  <c r="AV29" i="1" s="1"/>
  <c r="AU29" i="1"/>
  <c r="H61" i="1"/>
  <c r="I61" i="1" s="1"/>
  <c r="I64" i="1" s="1"/>
  <c r="H77" i="1"/>
  <c r="I77" i="1" s="1"/>
  <c r="I80" i="1" s="1"/>
  <c r="AO5" i="1"/>
  <c r="AM220" i="1"/>
  <c r="CB220" i="1"/>
  <c r="AL223" i="1"/>
  <c r="BZ117" i="1"/>
  <c r="BY120" i="1"/>
  <c r="BZ120" i="1" s="1"/>
  <c r="CB153" i="1"/>
  <c r="CB156" i="1" s="1"/>
  <c r="AM153" i="1"/>
  <c r="AM156" i="1" s="1"/>
  <c r="H197" i="1"/>
  <c r="G200" i="1"/>
  <c r="BZ137" i="1"/>
  <c r="BY140" i="1"/>
  <c r="BZ140" i="1" s="1"/>
  <c r="AV213" i="1"/>
  <c r="AU215" i="1"/>
  <c r="AV215" i="1" s="1"/>
  <c r="H35" i="1"/>
  <c r="G37" i="1"/>
  <c r="BA5" i="1"/>
  <c r="CB125" i="1"/>
  <c r="AM125" i="1"/>
  <c r="AL128" i="1"/>
  <c r="AM35" i="1"/>
  <c r="CB35" i="1"/>
  <c r="AL37" i="1"/>
  <c r="BZ97" i="1"/>
  <c r="BY100" i="1"/>
  <c r="BZ100" i="1" s="1"/>
  <c r="AV228" i="1"/>
  <c r="AU231" i="1"/>
  <c r="AV231" i="1" s="1"/>
  <c r="H158" i="1"/>
  <c r="G160" i="1"/>
  <c r="H38" i="1"/>
  <c r="G41" i="1"/>
  <c r="AV38" i="1"/>
  <c r="AU41" i="1"/>
  <c r="AV41" i="1" s="1"/>
  <c r="AV158" i="1"/>
  <c r="AU160" i="1"/>
  <c r="AV160" i="1" s="1"/>
  <c r="H30" i="1"/>
  <c r="G33" i="1"/>
  <c r="H53" i="1"/>
  <c r="G56" i="1"/>
  <c r="BZ105" i="1"/>
  <c r="BY108" i="1"/>
  <c r="BZ108" i="1" s="1"/>
  <c r="BZ30" i="1"/>
  <c r="BY33" i="1"/>
  <c r="BZ33" i="1" s="1"/>
  <c r="AM145" i="1"/>
  <c r="AM148" i="1" s="1"/>
  <c r="CB145" i="1"/>
  <c r="CB148" i="1" s="1"/>
  <c r="AV69" i="1"/>
  <c r="AU72" i="1"/>
  <c r="AV72" i="1" s="1"/>
  <c r="CB216" i="1"/>
  <c r="AM216" i="1"/>
  <c r="AL219" i="1"/>
  <c r="CB61" i="1"/>
  <c r="AM61" i="1"/>
  <c r="AL64" i="1"/>
  <c r="H236" i="1"/>
  <c r="G239" i="1"/>
  <c r="G72" i="1"/>
  <c r="AM122" i="1"/>
  <c r="CB122" i="1"/>
  <c r="AL124" i="1"/>
  <c r="CB73" i="1"/>
  <c r="AM73" i="1"/>
  <c r="AL76" i="1"/>
  <c r="BI5" i="1"/>
  <c r="AV169" i="1"/>
  <c r="AU172" i="1"/>
  <c r="AV172" i="1" s="1"/>
  <c r="BZ77" i="1"/>
  <c r="BY80" i="1"/>
  <c r="AM253" i="1"/>
  <c r="CB253" i="1"/>
  <c r="AL256" i="1"/>
  <c r="CB53" i="1"/>
  <c r="AM53" i="1"/>
  <c r="AL56" i="1"/>
  <c r="H173" i="1"/>
  <c r="G176" i="1"/>
  <c r="H125" i="1"/>
  <c r="G128" i="1"/>
  <c r="H137" i="1"/>
  <c r="G140" i="1"/>
  <c r="AM2" i="1"/>
  <c r="AL5" i="1"/>
  <c r="AV209" i="1"/>
  <c r="AU211" i="1"/>
  <c r="AV211" i="1" s="1"/>
  <c r="H117" i="1"/>
  <c r="G120" i="1"/>
  <c r="AM161" i="1"/>
  <c r="CB161" i="1"/>
  <c r="AL164" i="1"/>
  <c r="CB14" i="1"/>
  <c r="AM14" i="1"/>
  <c r="AL17" i="1"/>
  <c r="AV97" i="1"/>
  <c r="AU100" i="1"/>
  <c r="AV100" i="1" s="1"/>
  <c r="BB5" i="1"/>
  <c r="BZ202" i="1"/>
  <c r="BY204" i="1"/>
  <c r="BZ204" i="1" s="1"/>
  <c r="CB105" i="1"/>
  <c r="AM105" i="1"/>
  <c r="AL108" i="1"/>
  <c r="H97" i="1"/>
  <c r="G100" i="1"/>
  <c r="BZ240" i="1"/>
  <c r="BY243" i="1"/>
  <c r="BZ243" i="1" s="1"/>
  <c r="AM130" i="1"/>
  <c r="CB130" i="1"/>
  <c r="AL132" i="1"/>
  <c r="AV236" i="1"/>
  <c r="AU239" i="1"/>
  <c r="AV239" i="1" s="1"/>
  <c r="H193" i="1"/>
  <c r="G196" i="1"/>
  <c r="BZ93" i="1"/>
  <c r="BY96" i="1"/>
  <c r="BZ96" i="1" s="1"/>
  <c r="AV232" i="1"/>
  <c r="AU235" i="1"/>
  <c r="AV235" i="1" s="1"/>
  <c r="AM77" i="1"/>
  <c r="CB77" i="1"/>
  <c r="AL80" i="1"/>
  <c r="BZ166" i="1"/>
  <c r="BY168" i="1"/>
  <c r="BZ168" i="1" s="1"/>
  <c r="AV105" i="1"/>
  <c r="AU108" i="1"/>
  <c r="AV108" i="1" s="1"/>
  <c r="H122" i="1"/>
  <c r="G124" i="1"/>
  <c r="AV101" i="1"/>
  <c r="AU104" i="1"/>
  <c r="AV104" i="1" s="1"/>
  <c r="AV22" i="1"/>
  <c r="AU25" i="1"/>
  <c r="AV25" i="1" s="1"/>
  <c r="AS5" i="1"/>
  <c r="BZ193" i="1"/>
  <c r="BY196" i="1"/>
  <c r="BZ196" i="1" s="1"/>
  <c r="BZ244" i="1"/>
  <c r="BY247" i="1"/>
  <c r="BZ247" i="1" s="1"/>
  <c r="H45" i="1"/>
  <c r="G48" i="1"/>
  <c r="BZ85" i="1"/>
  <c r="BY88" i="1"/>
  <c r="BZ88" i="1" s="1"/>
  <c r="BZ6" i="1"/>
  <c r="BY9" i="1"/>
  <c r="BZ9" i="1" s="1"/>
  <c r="BZ232" i="1"/>
  <c r="BY235" i="1"/>
  <c r="BZ235" i="1" s="1"/>
  <c r="AV166" i="1"/>
  <c r="AU168" i="1"/>
  <c r="AV168" i="1" s="1"/>
  <c r="H89" i="1"/>
  <c r="G92" i="1"/>
  <c r="CB109" i="1"/>
  <c r="AM109" i="1"/>
  <c r="AL112" i="1"/>
  <c r="H50" i="1"/>
  <c r="G52" i="1"/>
  <c r="BZ14" i="1"/>
  <c r="BY17" i="1"/>
  <c r="AW5" i="1"/>
  <c r="BE5" i="1"/>
  <c r="H169" i="1"/>
  <c r="G172" i="1"/>
  <c r="AM209" i="1"/>
  <c r="CB209" i="1"/>
  <c r="AL211" i="1"/>
  <c r="AM244" i="1"/>
  <c r="CB244" i="1"/>
  <c r="AL247" i="1"/>
  <c r="AM189" i="1"/>
  <c r="AM192" i="1" s="1"/>
  <c r="CB189" i="1"/>
  <c r="CB192" i="1" s="1"/>
  <c r="AV58" i="1"/>
  <c r="AU60" i="1"/>
  <c r="AV60" i="1" s="1"/>
  <c r="H58" i="1"/>
  <c r="G60" i="1"/>
  <c r="AM69" i="1"/>
  <c r="CB69" i="1"/>
  <c r="AL72" i="1"/>
  <c r="CB186" i="1"/>
  <c r="AM186" i="1"/>
  <c r="AL188" i="1"/>
  <c r="CB248" i="1"/>
  <c r="AM248" i="1"/>
  <c r="AL251" i="1"/>
  <c r="H209" i="1"/>
  <c r="G211" i="1"/>
  <c r="BZ109" i="1"/>
  <c r="BY112" i="1"/>
  <c r="BZ112" i="1" s="1"/>
  <c r="CB65" i="1"/>
  <c r="AM65" i="1"/>
  <c r="AL68" i="1"/>
  <c r="CB166" i="1"/>
  <c r="AM166" i="1"/>
  <c r="AL168" i="1"/>
  <c r="BZ45" i="1"/>
  <c r="BY48" i="1"/>
  <c r="BZ48" i="1" s="1"/>
  <c r="AV202" i="1"/>
  <c r="AU204" i="1"/>
  <c r="AV204" i="1" s="1"/>
  <c r="AV81" i="1"/>
  <c r="AU84" i="1"/>
  <c r="AV84" i="1" s="1"/>
  <c r="BZ178" i="1"/>
  <c r="BY180" i="1"/>
  <c r="BZ180" i="1" s="1"/>
  <c r="AV178" i="1"/>
  <c r="AU180" i="1"/>
  <c r="AV180" i="1" s="1"/>
  <c r="H101" i="1"/>
  <c r="G104" i="1"/>
  <c r="AV224" i="1"/>
  <c r="AU227" i="1"/>
  <c r="AV227" i="1" s="1"/>
  <c r="BZ149" i="1"/>
  <c r="BY152" i="1"/>
  <c r="CB38" i="1"/>
  <c r="AM38" i="1"/>
  <c r="AL41" i="1"/>
  <c r="H81" i="1"/>
  <c r="G84" i="1"/>
  <c r="BZ216" i="1"/>
  <c r="BY219" i="1"/>
  <c r="BZ219" i="1" s="1"/>
  <c r="AM232" i="1"/>
  <c r="CB232" i="1"/>
  <c r="AL235" i="1"/>
  <c r="AV216" i="1"/>
  <c r="AU219" i="1"/>
  <c r="AV219" i="1" s="1"/>
  <c r="BZ35" i="1"/>
  <c r="BY37" i="1"/>
  <c r="BZ37" i="1" s="1"/>
  <c r="AV113" i="1"/>
  <c r="AU116" i="1"/>
  <c r="AV116" i="1" s="1"/>
  <c r="H14" i="1"/>
  <c r="G17" i="1"/>
  <c r="BZ10" i="1"/>
  <c r="BY13" i="1"/>
  <c r="BZ13" i="1" s="1"/>
  <c r="BZ122" i="1"/>
  <c r="BY124" i="1"/>
  <c r="BZ124" i="1" s="1"/>
  <c r="H22" i="1"/>
  <c r="G25" i="1"/>
  <c r="AM178" i="1"/>
  <c r="CB178" i="1"/>
  <c r="AL180" i="1"/>
  <c r="H65" i="1"/>
  <c r="G68" i="1"/>
  <c r="AV6" i="1"/>
  <c r="AU9" i="1"/>
  <c r="AV9" i="1" s="1"/>
  <c r="AV93" i="1"/>
  <c r="AU96" i="1"/>
  <c r="AV96" i="1" s="1"/>
  <c r="BZ209" i="1"/>
  <c r="BY211" i="1"/>
  <c r="BZ211" i="1" s="1"/>
  <c r="CB142" i="1"/>
  <c r="AM142" i="1"/>
  <c r="AL144" i="1"/>
  <c r="CB30" i="1"/>
  <c r="AM30" i="1"/>
  <c r="AL33" i="1"/>
  <c r="AM89" i="1"/>
  <c r="CB89" i="1"/>
  <c r="AL92" i="1"/>
  <c r="BZ130" i="1"/>
  <c r="BY132" i="1"/>
  <c r="BZ132" i="1" s="1"/>
  <c r="AM113" i="1"/>
  <c r="CB113" i="1"/>
  <c r="AL116" i="1"/>
  <c r="AV125" i="1"/>
  <c r="AU128" i="1"/>
  <c r="AV128" i="1" s="1"/>
  <c r="AQ5" i="1"/>
  <c r="AM133" i="1"/>
  <c r="AM136" i="1" s="1"/>
  <c r="CB133" i="1"/>
  <c r="CB136" i="1" s="1"/>
  <c r="BZ65" i="1"/>
  <c r="BY68" i="1"/>
  <c r="BZ68" i="1" s="1"/>
  <c r="H220" i="1"/>
  <c r="G223" i="1"/>
  <c r="CB18" i="1"/>
  <c r="CB21" i="1" s="1"/>
  <c r="AM18" i="1"/>
  <c r="AM21" i="1" s="1"/>
  <c r="CB93" i="1"/>
  <c r="AM93" i="1"/>
  <c r="AL96" i="1"/>
  <c r="H240" i="1"/>
  <c r="G243" i="1"/>
  <c r="AR5" i="1"/>
  <c r="H228" i="1"/>
  <c r="G231" i="1"/>
  <c r="BZ101" i="1"/>
  <c r="BY104" i="1"/>
  <c r="BZ104" i="1" s="1"/>
  <c r="BZ228" i="1"/>
  <c r="BY231" i="1"/>
  <c r="BZ231" i="1" s="1"/>
  <c r="AM58" i="1"/>
  <c r="CB58" i="1"/>
  <c r="AL60" i="1"/>
  <c r="CB117" i="1"/>
  <c r="AM117" i="1"/>
  <c r="AL120" i="1"/>
  <c r="CB202" i="1"/>
  <c r="AM202" i="1"/>
  <c r="AL204" i="1"/>
  <c r="BZ38" i="1"/>
  <c r="BY41" i="1"/>
  <c r="BZ41" i="1" s="1"/>
  <c r="H216" i="1"/>
  <c r="G219" i="1"/>
  <c r="AM97" i="1"/>
  <c r="CB97" i="1"/>
  <c r="AL100" i="1"/>
  <c r="CB224" i="1"/>
  <c r="AM224" i="1"/>
  <c r="AL227" i="1"/>
  <c r="BZ113" i="1"/>
  <c r="BY116" i="1"/>
  <c r="BZ116" i="1" s="1"/>
  <c r="AV220" i="1"/>
  <c r="AU223" i="1"/>
  <c r="AV223" i="1" s="1"/>
  <c r="BZ220" i="1"/>
  <c r="BY223" i="1"/>
  <c r="BZ223" i="1" s="1"/>
  <c r="BZ142" i="1"/>
  <c r="BY144" i="1"/>
  <c r="BZ144" i="1" s="1"/>
  <c r="AV14" i="1"/>
  <c r="AU17" i="1"/>
  <c r="AV17" i="1" s="1"/>
  <c r="AX5" i="1"/>
  <c r="H149" i="1"/>
  <c r="G152" i="1"/>
  <c r="AV240" i="1"/>
  <c r="AU243" i="1"/>
  <c r="AV243" i="1" s="1"/>
  <c r="BZ50" i="1"/>
  <c r="BY52" i="1"/>
  <c r="BZ52" i="1" s="1"/>
  <c r="AV248" i="1"/>
  <c r="AU251" i="1"/>
  <c r="AV251" i="1" s="1"/>
  <c r="AV149" i="1"/>
  <c r="AU152" i="1"/>
  <c r="AV152" i="1" s="1"/>
  <c r="CB50" i="1"/>
  <c r="AM50" i="1"/>
  <c r="AL52" i="1"/>
  <c r="AM149" i="1"/>
  <c r="CB149" i="1"/>
  <c r="AL152" i="1"/>
  <c r="BZ161" i="1"/>
  <c r="BY164" i="1"/>
  <c r="BZ164" i="1" s="1"/>
  <c r="BZ236" i="1"/>
  <c r="BY239" i="1"/>
  <c r="BZ239" i="1" s="1"/>
  <c r="AM193" i="1"/>
  <c r="CB193" i="1"/>
  <c r="AL196" i="1"/>
  <c r="CB85" i="1"/>
  <c r="AM85" i="1"/>
  <c r="AL88" i="1"/>
  <c r="BZ53" i="1"/>
  <c r="BY56" i="1"/>
  <c r="BZ56" i="1" s="1"/>
  <c r="CB158" i="1"/>
  <c r="AM158" i="1"/>
  <c r="AL160" i="1"/>
  <c r="BZ22" i="1"/>
  <c r="BY25" i="1"/>
  <c r="BZ186" i="1"/>
  <c r="BY188" i="1"/>
  <c r="BZ69" i="1"/>
  <c r="BY72" i="1"/>
  <c r="BZ72" i="1" s="1"/>
  <c r="BZ158" i="1"/>
  <c r="BY160" i="1"/>
  <c r="BZ89" i="1"/>
  <c r="BY92" i="1"/>
  <c r="BZ125" i="1"/>
  <c r="BY128" i="1"/>
  <c r="BZ128" i="1" s="1"/>
  <c r="AV30" i="1"/>
  <c r="AU33" i="1"/>
  <c r="AV33" i="1" s="1"/>
  <c r="BZ73" i="1"/>
  <c r="BY76" i="1"/>
  <c r="BZ76" i="1" s="1"/>
  <c r="H166" i="1"/>
  <c r="G168" i="1"/>
  <c r="BZ224" i="1"/>
  <c r="BY227" i="1"/>
  <c r="BZ227" i="1" s="1"/>
  <c r="AV130" i="1"/>
  <c r="AU132" i="1"/>
  <c r="AV132" i="1" s="1"/>
  <c r="AV244" i="1"/>
  <c r="AU247" i="1"/>
  <c r="AV247" i="1" s="1"/>
  <c r="H248" i="1"/>
  <c r="G251" i="1"/>
  <c r="AZ5" i="1"/>
  <c r="AM228" i="1"/>
  <c r="CB228" i="1"/>
  <c r="AL231" i="1"/>
  <c r="AM213" i="1"/>
  <c r="CB213" i="1"/>
  <c r="AL215" i="1"/>
  <c r="AV35" i="1"/>
  <c r="AU37" i="1"/>
  <c r="AV37" i="1" s="1"/>
  <c r="H109" i="1"/>
  <c r="G112" i="1"/>
  <c r="H93" i="1"/>
  <c r="G96" i="1"/>
  <c r="BZ81" i="1"/>
  <c r="BY84" i="1"/>
  <c r="AV77" i="1"/>
  <c r="AU80" i="1"/>
  <c r="AV80" i="1" s="1"/>
  <c r="AV161" i="1"/>
  <c r="AU164" i="1"/>
  <c r="AV164" i="1" s="1"/>
  <c r="H186" i="1"/>
  <c r="G188" i="1"/>
  <c r="AP5" i="1"/>
  <c r="BZ169" i="1"/>
  <c r="BY172" i="1"/>
  <c r="BZ172" i="1" s="1"/>
  <c r="AV197" i="1"/>
  <c r="AU200" i="1"/>
  <c r="AV200" i="1" s="1"/>
  <c r="H73" i="1"/>
  <c r="G76" i="1"/>
  <c r="AM10" i="1"/>
  <c r="CB10" i="1"/>
  <c r="AL13" i="1"/>
  <c r="AV45" i="1"/>
  <c r="AU48" i="1"/>
  <c r="AV48" i="1" s="1"/>
  <c r="AV61" i="1"/>
  <c r="AU64" i="1"/>
  <c r="AV64" i="1" s="1"/>
  <c r="AV117" i="1"/>
  <c r="AU120" i="1"/>
  <c r="AV120" i="1" s="1"/>
  <c r="H113" i="1"/>
  <c r="G116" i="1"/>
  <c r="I69" i="1"/>
  <c r="H72" i="1"/>
  <c r="CB22" i="1"/>
  <c r="AM22" i="1"/>
  <c r="AL25" i="1"/>
  <c r="AV193" i="1"/>
  <c r="AU196" i="1"/>
  <c r="AV196" i="1" s="1"/>
  <c r="AV109" i="1"/>
  <c r="AU112" i="1"/>
  <c r="AV112" i="1" s="1"/>
  <c r="BZ197" i="1"/>
  <c r="BY200" i="1"/>
  <c r="BZ200" i="1" s="1"/>
  <c r="H105" i="1"/>
  <c r="G108" i="1"/>
  <c r="BC5" i="1"/>
  <c r="BZ253" i="1"/>
  <c r="BY256" i="1"/>
  <c r="BZ173" i="1"/>
  <c r="BY176" i="1"/>
  <c r="BZ176" i="1" s="1"/>
  <c r="H10" i="1"/>
  <c r="G13" i="1"/>
  <c r="BZ213" i="1"/>
  <c r="BY215" i="1"/>
  <c r="BZ215" i="1" s="1"/>
  <c r="H253" i="1"/>
  <c r="G256" i="1"/>
  <c r="BZ58" i="1"/>
  <c r="BY60" i="1"/>
  <c r="BZ60" i="1" s="1"/>
  <c r="H224" i="1"/>
  <c r="G227" i="1"/>
  <c r="H213" i="1"/>
  <c r="G215" i="1"/>
  <c r="H142" i="1"/>
  <c r="G144" i="1"/>
  <c r="BD5" i="1"/>
  <c r="AM169" i="1"/>
  <c r="CB169" i="1"/>
  <c r="AL172" i="1"/>
  <c r="AM197" i="1"/>
  <c r="CB197" i="1"/>
  <c r="AL200" i="1"/>
  <c r="AM137" i="1"/>
  <c r="CB137" i="1"/>
  <c r="AL140" i="1"/>
  <c r="AV53" i="1"/>
  <c r="AU56" i="1"/>
  <c r="AV56" i="1" s="1"/>
  <c r="AM101" i="1"/>
  <c r="CB101" i="1"/>
  <c r="AL104" i="1"/>
  <c r="CB26" i="1"/>
  <c r="CB29" i="1" s="1"/>
  <c r="AM26" i="1"/>
  <c r="AM29" i="1" s="1"/>
  <c r="AV89" i="1"/>
  <c r="AU92" i="1"/>
  <c r="AV92" i="1" s="1"/>
  <c r="AM6" i="1"/>
  <c r="CB6" i="1"/>
  <c r="AL9" i="1"/>
  <c r="BZ181" i="1"/>
  <c r="BY184" i="1"/>
  <c r="BZ184" i="1" s="1"/>
  <c r="BF5" i="1"/>
  <c r="AM205" i="1"/>
  <c r="AM208" i="1" s="1"/>
  <c r="CB205" i="1"/>
  <c r="CB208" i="1" s="1"/>
  <c r="AM181" i="1"/>
  <c r="CB181" i="1"/>
  <c r="AL184" i="1"/>
  <c r="AY5" i="1"/>
  <c r="BN5" i="1"/>
  <c r="H130" i="1"/>
  <c r="G132" i="1"/>
  <c r="BZ248" i="1"/>
  <c r="BY251" i="1"/>
  <c r="BZ251" i="1" s="1"/>
  <c r="AM240" i="1"/>
  <c r="CB240" i="1"/>
  <c r="AL243" i="1"/>
  <c r="AM173" i="1"/>
  <c r="CB173" i="1"/>
  <c r="AL176" i="1"/>
  <c r="H232" i="1"/>
  <c r="G235" i="1"/>
  <c r="AV137" i="1"/>
  <c r="AU140" i="1"/>
  <c r="AV140" i="1" s="1"/>
  <c r="CB45" i="1"/>
  <c r="AM45" i="1"/>
  <c r="AL48" i="1"/>
  <c r="H85" i="1"/>
  <c r="G88" i="1"/>
  <c r="AM236" i="1"/>
  <c r="CB236" i="1"/>
  <c r="AL239" i="1"/>
  <c r="AV173" i="1"/>
  <c r="AU176" i="1"/>
  <c r="AV176" i="1" s="1"/>
  <c r="AV65" i="1"/>
  <c r="AU68" i="1"/>
  <c r="AV68" i="1" s="1"/>
  <c r="H6" i="1"/>
  <c r="G9" i="1"/>
  <c r="H244" i="1"/>
  <c r="G247" i="1"/>
  <c r="AV186" i="1"/>
  <c r="AU188" i="1"/>
  <c r="AV188" i="1" s="1"/>
  <c r="BZ61" i="1"/>
  <c r="BY64" i="1"/>
  <c r="AV122" i="1"/>
  <c r="AU124" i="1"/>
  <c r="AV124" i="1" s="1"/>
  <c r="AV142" i="1"/>
  <c r="AU144" i="1"/>
  <c r="AV144" i="1" s="1"/>
  <c r="AM81" i="1"/>
  <c r="CB81" i="1"/>
  <c r="AL84" i="1"/>
  <c r="AV253" i="1"/>
  <c r="AU256" i="1"/>
  <c r="AV256" i="1" s="1"/>
  <c r="AV85" i="1"/>
  <c r="AU88" i="1"/>
  <c r="AV88" i="1" s="1"/>
  <c r="AV10" i="1"/>
  <c r="AU13" i="1"/>
  <c r="AV13" i="1" s="1"/>
  <c r="AV50" i="1"/>
  <c r="AU52" i="1"/>
  <c r="AV52" i="1" s="1"/>
  <c r="H161" i="1"/>
  <c r="G164" i="1"/>
  <c r="AV181" i="1"/>
  <c r="AU184" i="1"/>
  <c r="AV184" i="1" s="1"/>
  <c r="AV73" i="1"/>
  <c r="AU76" i="1"/>
  <c r="AV76" i="1" s="1"/>
  <c r="H178" i="1"/>
  <c r="G180" i="1"/>
  <c r="H181" i="1"/>
  <c r="G184" i="1"/>
  <c r="H202" i="1"/>
  <c r="G204" i="1"/>
  <c r="AU2" i="1"/>
  <c r="BY2" i="1"/>
  <c r="G2" i="1"/>
  <c r="I205" i="1" l="1"/>
  <c r="I208" i="1" s="1"/>
  <c r="H208" i="1"/>
  <c r="I189" i="1"/>
  <c r="I192" i="1" s="1"/>
  <c r="H192" i="1"/>
  <c r="I153" i="1"/>
  <c r="I156" i="1" s="1"/>
  <c r="H156" i="1"/>
  <c r="I145" i="1"/>
  <c r="I148" i="1" s="1"/>
  <c r="H148" i="1"/>
  <c r="I133" i="1"/>
  <c r="I136" i="1" s="1"/>
  <c r="H136" i="1"/>
  <c r="H80" i="1"/>
  <c r="H64" i="1"/>
  <c r="I26" i="1"/>
  <c r="I29" i="1" s="1"/>
  <c r="H29" i="1"/>
  <c r="I18" i="1"/>
  <c r="I21" i="1" s="1"/>
  <c r="H21" i="1"/>
  <c r="CB2" i="1"/>
  <c r="BZ25" i="1"/>
  <c r="I58" i="1"/>
  <c r="H60" i="1"/>
  <c r="AM56" i="1"/>
  <c r="CB56" i="1"/>
  <c r="AM76" i="1"/>
  <c r="CB76" i="1"/>
  <c r="I6" i="1"/>
  <c r="H9" i="1"/>
  <c r="CB239" i="1"/>
  <c r="AM239" i="1"/>
  <c r="AM48" i="1"/>
  <c r="CB48" i="1"/>
  <c r="I232" i="1"/>
  <c r="H235" i="1"/>
  <c r="CB140" i="1"/>
  <c r="AM140" i="1"/>
  <c r="AM172" i="1"/>
  <c r="CB172" i="1"/>
  <c r="I224" i="1"/>
  <c r="H227" i="1"/>
  <c r="CB215" i="1"/>
  <c r="AM215" i="1"/>
  <c r="I248" i="1"/>
  <c r="H251" i="1"/>
  <c r="BZ160" i="1"/>
  <c r="I149" i="1"/>
  <c r="I152" i="1" s="1"/>
  <c r="H152" i="1"/>
  <c r="I65" i="1"/>
  <c r="H68" i="1"/>
  <c r="I14" i="1"/>
  <c r="I17" i="1" s="1"/>
  <c r="H17" i="1"/>
  <c r="CB68" i="1"/>
  <c r="AM68" i="1"/>
  <c r="I169" i="1"/>
  <c r="H172" i="1"/>
  <c r="I50" i="1"/>
  <c r="H52" i="1"/>
  <c r="CB108" i="1"/>
  <c r="AM108" i="1"/>
  <c r="I35" i="1"/>
  <c r="H37" i="1"/>
  <c r="AM223" i="1"/>
  <c r="CB223" i="1"/>
  <c r="I178" i="1"/>
  <c r="I180" i="1" s="1"/>
  <c r="H180" i="1"/>
  <c r="AM176" i="1"/>
  <c r="CB176" i="1"/>
  <c r="CB9" i="1"/>
  <c r="AM9" i="1"/>
  <c r="CB104" i="1"/>
  <c r="AM104" i="1"/>
  <c r="I113" i="1"/>
  <c r="H116" i="1"/>
  <c r="I93" i="1"/>
  <c r="H96" i="1"/>
  <c r="AM160" i="1"/>
  <c r="CB160" i="1"/>
  <c r="CB52" i="1"/>
  <c r="AM52" i="1"/>
  <c r="I216" i="1"/>
  <c r="I219" i="1" s="1"/>
  <c r="H219" i="1"/>
  <c r="AM120" i="1"/>
  <c r="CB120" i="1"/>
  <c r="I228" i="1"/>
  <c r="H231" i="1"/>
  <c r="AM33" i="1"/>
  <c r="CB33" i="1"/>
  <c r="AM180" i="1"/>
  <c r="CB180" i="1"/>
  <c r="I81" i="1"/>
  <c r="I84" i="1" s="1"/>
  <c r="H84" i="1"/>
  <c r="I209" i="1"/>
  <c r="H211" i="1"/>
  <c r="CB72" i="1"/>
  <c r="AM72" i="1"/>
  <c r="AM211" i="1"/>
  <c r="CB211" i="1"/>
  <c r="AM112" i="1"/>
  <c r="CB112" i="1"/>
  <c r="I193" i="1"/>
  <c r="H196" i="1"/>
  <c r="AM17" i="1"/>
  <c r="CB17" i="1"/>
  <c r="I137" i="1"/>
  <c r="H140" i="1"/>
  <c r="I236" i="1"/>
  <c r="H239" i="1"/>
  <c r="I30" i="1"/>
  <c r="H33" i="1"/>
  <c r="I38" i="1"/>
  <c r="H41" i="1"/>
  <c r="I197" i="1"/>
  <c r="H200" i="1"/>
  <c r="I181" i="1"/>
  <c r="I184" i="1" s="1"/>
  <c r="H184" i="1"/>
  <c r="BZ64" i="1"/>
  <c r="I186" i="1"/>
  <c r="I188" i="1" s="1"/>
  <c r="H188" i="1"/>
  <c r="AM5" i="1"/>
  <c r="I142" i="1"/>
  <c r="H144" i="1"/>
  <c r="AM251" i="1"/>
  <c r="CB251" i="1"/>
  <c r="I158" i="1"/>
  <c r="I160" i="1" s="1"/>
  <c r="H160" i="1"/>
  <c r="H2" i="1"/>
  <c r="G5" i="1"/>
  <c r="I105" i="1"/>
  <c r="H108" i="1"/>
  <c r="I72" i="1"/>
  <c r="CB13" i="1"/>
  <c r="AM13" i="1"/>
  <c r="I109" i="1"/>
  <c r="H112" i="1"/>
  <c r="AM231" i="1"/>
  <c r="CB231" i="1"/>
  <c r="I166" i="1"/>
  <c r="H168" i="1"/>
  <c r="CB168" i="1"/>
  <c r="AM168" i="1"/>
  <c r="BZ17" i="1"/>
  <c r="AM164" i="1"/>
  <c r="CB164" i="1"/>
  <c r="CB25" i="1"/>
  <c r="AM25" i="1"/>
  <c r="AM88" i="1"/>
  <c r="CB88" i="1"/>
  <c r="I161" i="1"/>
  <c r="H164" i="1"/>
  <c r="AM235" i="1"/>
  <c r="CB235" i="1"/>
  <c r="I117" i="1"/>
  <c r="H120" i="1"/>
  <c r="CB64" i="1"/>
  <c r="AM64" i="1"/>
  <c r="CB37" i="1"/>
  <c r="AM37" i="1"/>
  <c r="I10" i="1"/>
  <c r="H13" i="1"/>
  <c r="CB196" i="1"/>
  <c r="AM196" i="1"/>
  <c r="AM100" i="1"/>
  <c r="CB100" i="1"/>
  <c r="CB41" i="1"/>
  <c r="AM41" i="1"/>
  <c r="CB256" i="1"/>
  <c r="AM256" i="1"/>
  <c r="BZ2" i="1"/>
  <c r="BY5" i="1"/>
  <c r="BZ5" i="1" s="1"/>
  <c r="I202" i="1"/>
  <c r="H204" i="1"/>
  <c r="I244" i="1"/>
  <c r="H247" i="1"/>
  <c r="I85" i="1"/>
  <c r="H88" i="1"/>
  <c r="AM243" i="1"/>
  <c r="CB243" i="1"/>
  <c r="CB184" i="1"/>
  <c r="AM184" i="1"/>
  <c r="I213" i="1"/>
  <c r="H215" i="1"/>
  <c r="I253" i="1"/>
  <c r="I256" i="1" s="1"/>
  <c r="H256" i="1"/>
  <c r="BZ84" i="1"/>
  <c r="BZ188" i="1"/>
  <c r="CB152" i="1"/>
  <c r="AM152" i="1"/>
  <c r="CB60" i="1"/>
  <c r="AM60" i="1"/>
  <c r="I240" i="1"/>
  <c r="H243" i="1"/>
  <c r="AM92" i="1"/>
  <c r="CB92" i="1"/>
  <c r="I22" i="1"/>
  <c r="I25" i="1" s="1"/>
  <c r="H25" i="1"/>
  <c r="I101" i="1"/>
  <c r="H104" i="1"/>
  <c r="CB219" i="1"/>
  <c r="AM219" i="1"/>
  <c r="I53" i="1"/>
  <c r="H56" i="1"/>
  <c r="BZ256" i="1"/>
  <c r="AM116" i="1"/>
  <c r="CB116" i="1"/>
  <c r="I122" i="1"/>
  <c r="I124" i="1" s="1"/>
  <c r="H124" i="1"/>
  <c r="I73" i="1"/>
  <c r="H76" i="1"/>
  <c r="AM200" i="1"/>
  <c r="CB200" i="1"/>
  <c r="I125" i="1"/>
  <c r="I128" i="1" s="1"/>
  <c r="H128" i="1"/>
  <c r="AM124" i="1"/>
  <c r="CB124" i="1"/>
  <c r="AV2" i="1"/>
  <c r="AU5" i="1"/>
  <c r="AV5" i="1" s="1"/>
  <c r="CB84" i="1"/>
  <c r="AM84" i="1"/>
  <c r="I130" i="1"/>
  <c r="H132" i="1"/>
  <c r="BZ92" i="1"/>
  <c r="CB227" i="1"/>
  <c r="AM227" i="1"/>
  <c r="CB204" i="1"/>
  <c r="AM204" i="1"/>
  <c r="CB96" i="1"/>
  <c r="AM96" i="1"/>
  <c r="I220" i="1"/>
  <c r="H223" i="1"/>
  <c r="AM144" i="1"/>
  <c r="CB144" i="1"/>
  <c r="BZ152" i="1"/>
  <c r="AM188" i="1"/>
  <c r="CB188" i="1"/>
  <c r="CB247" i="1"/>
  <c r="AM247" i="1"/>
  <c r="I89" i="1"/>
  <c r="I92" i="1" s="1"/>
  <c r="H92" i="1"/>
  <c r="I45" i="1"/>
  <c r="H48" i="1"/>
  <c r="AM80" i="1"/>
  <c r="CB80" i="1"/>
  <c r="CB132" i="1"/>
  <c r="AM132" i="1"/>
  <c r="I97" i="1"/>
  <c r="H100" i="1"/>
  <c r="I173" i="1"/>
  <c r="H176" i="1"/>
  <c r="BZ80" i="1"/>
  <c r="AM128" i="1"/>
  <c r="CB128" i="1"/>
  <c r="CB5" i="1" l="1"/>
  <c r="I33" i="1"/>
  <c r="I68" i="1"/>
  <c r="I176" i="1"/>
  <c r="I132" i="1"/>
  <c r="I56" i="1"/>
  <c r="I2" i="1"/>
  <c r="H5" i="1"/>
  <c r="I140" i="1"/>
  <c r="I116" i="1"/>
  <c r="I172" i="1"/>
  <c r="I104" i="1"/>
  <c r="I108" i="1"/>
  <c r="I200" i="1"/>
  <c r="I243" i="1"/>
  <c r="I247" i="1"/>
  <c r="I164" i="1"/>
  <c r="I239" i="1"/>
  <c r="I215" i="1"/>
  <c r="I100" i="1"/>
  <c r="I88" i="1"/>
  <c r="I168" i="1"/>
  <c r="I144" i="1"/>
  <c r="I41" i="1"/>
  <c r="I96" i="1"/>
  <c r="I204" i="1"/>
  <c r="I196" i="1"/>
  <c r="I48" i="1"/>
  <c r="I120" i="1"/>
  <c r="I211" i="1"/>
  <c r="I52" i="1"/>
  <c r="I251" i="1"/>
  <c r="I9" i="1"/>
  <c r="I231" i="1"/>
  <c r="I37" i="1"/>
  <c r="I112" i="1"/>
  <c r="I227" i="1"/>
  <c r="I223" i="1"/>
  <c r="I76" i="1"/>
  <c r="I13" i="1"/>
  <c r="I235" i="1"/>
  <c r="I60" i="1"/>
  <c r="I5" i="1" l="1"/>
</calcChain>
</file>

<file path=xl/sharedStrings.xml><?xml version="1.0" encoding="utf-8"?>
<sst xmlns="http://schemas.openxmlformats.org/spreadsheetml/2006/main" count="344" uniqueCount="90">
  <si>
    <t>gameid</t>
  </si>
  <si>
    <t>bookmaker</t>
  </si>
  <si>
    <t>teamAwin</t>
  </si>
  <si>
    <t>draw</t>
  </si>
  <si>
    <t>teamBwin</t>
  </si>
  <si>
    <t>overround</t>
  </si>
  <si>
    <t>Aover</t>
  </si>
  <si>
    <t>drawover</t>
  </si>
  <si>
    <t>Bover</t>
  </si>
  <si>
    <t>sumA</t>
  </si>
  <si>
    <t>sumdraw</t>
  </si>
  <si>
    <t>sumB</t>
  </si>
  <si>
    <t>1_0</t>
  </si>
  <si>
    <t>2_0</t>
  </si>
  <si>
    <t>2_1</t>
  </si>
  <si>
    <t>3_0</t>
  </si>
  <si>
    <t>3_1</t>
  </si>
  <si>
    <t>3_2</t>
  </si>
  <si>
    <t>William</t>
  </si>
  <si>
    <t>4_0</t>
  </si>
  <si>
    <t>4_1</t>
  </si>
  <si>
    <t>4_2</t>
  </si>
  <si>
    <t>4_3</t>
  </si>
  <si>
    <t>5_0</t>
  </si>
  <si>
    <t>5_1</t>
  </si>
  <si>
    <t>5_2</t>
  </si>
  <si>
    <t>5_3</t>
  </si>
  <si>
    <t>5_4</t>
  </si>
  <si>
    <t>6_0</t>
  </si>
  <si>
    <t>6_1</t>
  </si>
  <si>
    <t>6_2</t>
  </si>
  <si>
    <t>6_3</t>
  </si>
  <si>
    <t>7_0</t>
  </si>
  <si>
    <t>7_1</t>
  </si>
  <si>
    <t>7_2</t>
  </si>
  <si>
    <t>7_3</t>
  </si>
  <si>
    <t>8_0</t>
  </si>
  <si>
    <t>8_1</t>
  </si>
  <si>
    <t>9_0</t>
  </si>
  <si>
    <t>10_0</t>
  </si>
  <si>
    <t>11_0</t>
  </si>
  <si>
    <t>0_0</t>
  </si>
  <si>
    <t>1_1</t>
  </si>
  <si>
    <t>2_2</t>
  </si>
  <si>
    <t>3_3</t>
  </si>
  <si>
    <t>4_4</t>
  </si>
  <si>
    <t>5_5</t>
  </si>
  <si>
    <t>0_1</t>
  </si>
  <si>
    <t>0_2</t>
  </si>
  <si>
    <t>1_2</t>
  </si>
  <si>
    <t>0_3</t>
  </si>
  <si>
    <t>1_3</t>
  </si>
  <si>
    <t>2_3</t>
  </si>
  <si>
    <t>0_4</t>
  </si>
  <si>
    <t>1_4</t>
  </si>
  <si>
    <t>2_4</t>
  </si>
  <si>
    <t>3_4</t>
  </si>
  <si>
    <t>0_5</t>
  </si>
  <si>
    <t>1_5</t>
  </si>
  <si>
    <t>2_5</t>
  </si>
  <si>
    <t>3_5</t>
  </si>
  <si>
    <t>4_5</t>
  </si>
  <si>
    <t>0_6</t>
  </si>
  <si>
    <t>1_6</t>
  </si>
  <si>
    <t>2_6</t>
  </si>
  <si>
    <t>3_6</t>
  </si>
  <si>
    <t>0_7</t>
  </si>
  <si>
    <t>1_7</t>
  </si>
  <si>
    <t>2_7</t>
  </si>
  <si>
    <t>3_7</t>
  </si>
  <si>
    <t>0_8</t>
  </si>
  <si>
    <t>1_8</t>
  </si>
  <si>
    <t>0_9</t>
  </si>
  <si>
    <t>0_10</t>
  </si>
  <si>
    <t>0_11</t>
  </si>
  <si>
    <t>1/501</t>
  </si>
  <si>
    <t>1/502</t>
  </si>
  <si>
    <t>1/503</t>
  </si>
  <si>
    <t>Paddy</t>
  </si>
  <si>
    <t>Ladbrokes</t>
  </si>
  <si>
    <t>Coral</t>
  </si>
  <si>
    <t>averaged</t>
  </si>
  <si>
    <t>0</t>
  </si>
  <si>
    <t>overthree</t>
  </si>
  <si>
    <t>Average</t>
  </si>
  <si>
    <t>teamstrengthA</t>
  </si>
  <si>
    <t>teamstrengthB</t>
  </si>
  <si>
    <t>Scoreline columns J-AK refer to Team A, columns AW-BX Team B</t>
  </si>
  <si>
    <t>Team A / Team B identities for each game as on the Wikipedia summary page for the 2014 World Cup http://en.wikipedia.org/wiki/List_of_2014_FIFA_World_Cup_matches</t>
  </si>
  <si>
    <t>All event probabilities entered from betting pages downloaded from bookies' websites. "Average" refers to the average odds across all bookies for a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</si>
</sst>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 applyNumberFormat="1"/>
    <xf numFmtId="0" fontId="0" fillId="0" borderId="0" xfId="0"/>
    <xf numFmtId="164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1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398"/>
  <sheetViews>
    <sheetView tabSelected="1" topLeftCell="BI1" workbookViewId="0">
      <pane ySplit="1" topLeftCell="A218" activePane="bottomLeft" state="frozen"/>
      <selection pane="bottomLeft" activeCell="CB256" sqref="CB2:CB256"/>
    </sheetView>
  </sheetViews>
  <sheetFormatPr defaultRowHeight="15" x14ac:dyDescent="0.25"/>
  <cols>
    <col min="2" max="2" width="11" customWidth="1"/>
    <col min="3" max="3" width="9.42578125" style="7" customWidth="1"/>
    <col min="4" max="4" width="10.140625" customWidth="1"/>
    <col min="6" max="6" width="9.7109375" customWidth="1"/>
    <col min="7" max="8" width="10.28515625" customWidth="1"/>
    <col min="9" max="9" width="10.28515625" style="5" customWidth="1"/>
    <col min="40" max="40" width="9.140625" style="7"/>
    <col min="79" max="80" width="9.140625" style="7"/>
  </cols>
  <sheetData>
    <row r="1" spans="1:81" x14ac:dyDescent="0.25">
      <c r="A1" t="s">
        <v>0</v>
      </c>
      <c r="B1" t="s">
        <v>1</v>
      </c>
      <c r="C1" s="7" t="s">
        <v>81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85</v>
      </c>
      <c r="I1" s="7" t="s">
        <v>86</v>
      </c>
      <c r="J1" s="2" t="s">
        <v>12</v>
      </c>
      <c r="K1" s="2" t="s">
        <v>13</v>
      </c>
      <c r="L1" s="2" t="s">
        <v>14</v>
      </c>
      <c r="M1" s="2" t="s">
        <v>15</v>
      </c>
      <c r="N1" s="2" t="s">
        <v>16</v>
      </c>
      <c r="O1" s="2" t="s">
        <v>17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  <c r="X1" s="2" t="s">
        <v>27</v>
      </c>
      <c r="Y1" s="2" t="s">
        <v>28</v>
      </c>
      <c r="Z1" s="2" t="s">
        <v>29</v>
      </c>
      <c r="AA1" s="2" t="s">
        <v>30</v>
      </c>
      <c r="AB1" s="2" t="s">
        <v>31</v>
      </c>
      <c r="AC1" s="2" t="s">
        <v>32</v>
      </c>
      <c r="AD1" s="2" t="s">
        <v>33</v>
      </c>
      <c r="AE1" s="2" t="s">
        <v>34</v>
      </c>
      <c r="AF1" s="2" t="s">
        <v>35</v>
      </c>
      <c r="AG1" s="2" t="s">
        <v>36</v>
      </c>
      <c r="AH1" s="2" t="s">
        <v>37</v>
      </c>
      <c r="AI1" s="2" t="s">
        <v>38</v>
      </c>
      <c r="AJ1" s="2" t="s">
        <v>39</v>
      </c>
      <c r="AK1" s="2" t="s">
        <v>40</v>
      </c>
      <c r="AL1" s="2" t="s">
        <v>9</v>
      </c>
      <c r="AM1" s="2" t="s">
        <v>6</v>
      </c>
      <c r="AN1" s="2"/>
      <c r="AO1" s="2" t="s">
        <v>41</v>
      </c>
      <c r="AP1" s="2" t="s">
        <v>42</v>
      </c>
      <c r="AQ1" s="2" t="s">
        <v>43</v>
      </c>
      <c r="AR1" s="2" t="s">
        <v>44</v>
      </c>
      <c r="AS1" s="2" t="s">
        <v>45</v>
      </c>
      <c r="AT1" s="2" t="s">
        <v>46</v>
      </c>
      <c r="AU1" s="2" t="s">
        <v>10</v>
      </c>
      <c r="AV1" s="2" t="s">
        <v>7</v>
      </c>
      <c r="AW1" s="2" t="s">
        <v>47</v>
      </c>
      <c r="AX1" s="2" t="s">
        <v>48</v>
      </c>
      <c r="AY1" s="2" t="s">
        <v>49</v>
      </c>
      <c r="AZ1" s="2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2" t="s">
        <v>70</v>
      </c>
      <c r="BU1" s="2" t="s">
        <v>71</v>
      </c>
      <c r="BV1" s="2" t="s">
        <v>72</v>
      </c>
      <c r="BW1" s="2" t="s">
        <v>73</v>
      </c>
      <c r="BX1" s="2" t="s">
        <v>74</v>
      </c>
      <c r="BY1" s="2" t="s">
        <v>11</v>
      </c>
      <c r="BZ1" s="2" t="s">
        <v>8</v>
      </c>
      <c r="CA1" s="2"/>
      <c r="CB1" s="2" t="s">
        <v>83</v>
      </c>
    </row>
    <row r="2" spans="1:81" x14ac:dyDescent="0.25">
      <c r="A2" s="7">
        <v>1</v>
      </c>
      <c r="B2" s="7" t="s">
        <v>18</v>
      </c>
      <c r="C2" s="7">
        <v>0</v>
      </c>
      <c r="D2" s="3">
        <v>0.77777777777777779</v>
      </c>
      <c r="E2" s="3">
        <v>0.2</v>
      </c>
      <c r="F2" s="3">
        <v>8.3333333333333329E-2</v>
      </c>
      <c r="G2" s="3">
        <f>D2+E2+F2</f>
        <v>1.0611111111111111</v>
      </c>
      <c r="H2" s="6">
        <f>((D2+(0.5*E2))/G2)</f>
        <v>0.82722513089005234</v>
      </c>
      <c r="I2" s="6">
        <f>1-H2</f>
        <v>0.17277486910994766</v>
      </c>
      <c r="J2" s="3">
        <v>0.18181818181818182</v>
      </c>
      <c r="K2" s="3">
        <v>0.18181818181818182</v>
      </c>
      <c r="L2" s="3">
        <v>0.1</v>
      </c>
      <c r="M2" s="3">
        <v>0.125</v>
      </c>
      <c r="N2" s="3">
        <v>6.6666666666666666E-2</v>
      </c>
      <c r="O2" s="3">
        <v>1.9607843137254902E-2</v>
      </c>
      <c r="P2" s="3">
        <v>8.3333333333333329E-2</v>
      </c>
      <c r="Q2" s="3">
        <v>3.4482758620689655E-2</v>
      </c>
      <c r="R2" s="3">
        <v>1.2345679012345678E-2</v>
      </c>
      <c r="S2" s="3">
        <v>4.9751243781094526E-3</v>
      </c>
      <c r="T2" s="3">
        <v>3.4482758620689655E-2</v>
      </c>
      <c r="U2" s="3">
        <v>1.4925373134328358E-2</v>
      </c>
      <c r="V2" s="3">
        <v>4.9751243781094526E-3</v>
      </c>
      <c r="W2" s="3">
        <v>0</v>
      </c>
      <c r="X2" s="3">
        <v>0</v>
      </c>
      <c r="Y2" s="3">
        <v>1.2345679012345678E-2</v>
      </c>
      <c r="Z2" s="3">
        <v>6.6225165562913907E-3</v>
      </c>
      <c r="AA2" s="3">
        <v>3.3222591362126247E-3</v>
      </c>
      <c r="AB2" s="3">
        <v>0</v>
      </c>
      <c r="AC2" s="3">
        <v>4.9751243781094526E-3</v>
      </c>
      <c r="AD2" s="3">
        <v>3.9840637450199202E-3</v>
      </c>
      <c r="AE2" s="3">
        <v>0</v>
      </c>
      <c r="AF2" s="3">
        <v>0</v>
      </c>
      <c r="AG2" s="3">
        <v>1.996007984031936E-3</v>
      </c>
      <c r="AH2" s="3">
        <v>0</v>
      </c>
      <c r="AI2" s="3">
        <v>1.996007984031936E-3</v>
      </c>
      <c r="AJ2" s="3">
        <v>0</v>
      </c>
      <c r="AK2" s="3">
        <v>0</v>
      </c>
      <c r="AL2" s="3">
        <f>SUM(J2:AK2)</f>
        <v>0.89967268371393372</v>
      </c>
      <c r="AM2" s="3">
        <f>(AL2)/D2 -1</f>
        <v>0.15672202191791484</v>
      </c>
      <c r="AN2" s="3"/>
      <c r="AO2" s="7">
        <f>1/10</f>
        <v>0.1</v>
      </c>
      <c r="AP2" s="7">
        <f>1/11</f>
        <v>9.0909090909090912E-2</v>
      </c>
      <c r="AQ2" s="7">
        <f>1/41</f>
        <v>2.4390243902439025E-2</v>
      </c>
      <c r="AR2" s="7">
        <f>1/126</f>
        <v>7.9365079365079361E-3</v>
      </c>
      <c r="AS2" s="7">
        <f>1/201</f>
        <v>4.9751243781094526E-3</v>
      </c>
      <c r="AT2" s="7">
        <v>0</v>
      </c>
      <c r="AU2" s="7">
        <f>SUM(AO2:AT2)</f>
        <v>0.22821096712614733</v>
      </c>
      <c r="AV2" s="7">
        <f t="shared" ref="AV2:AV20" si="0">(AU2/E2)-1</f>
        <v>0.14105483563073662</v>
      </c>
      <c r="AW2" s="7">
        <f>1/29</f>
        <v>3.4482758620689655E-2</v>
      </c>
      <c r="AX2" s="7">
        <f>1/67</f>
        <v>1.4925373134328358E-2</v>
      </c>
      <c r="AY2" s="7">
        <f>1/34</f>
        <v>2.9411764705882353E-2</v>
      </c>
      <c r="AZ2" s="7">
        <f>1/126</f>
        <v>7.9365079365079361E-3</v>
      </c>
      <c r="BA2" s="7">
        <f>1/101</f>
        <v>9.9009900990099011E-3</v>
      </c>
      <c r="BB2" s="7">
        <f>1/101</f>
        <v>9.9009900990099011E-3</v>
      </c>
      <c r="BC2" s="7">
        <f>1/201</f>
        <v>4.9751243781094526E-3</v>
      </c>
      <c r="BD2" s="7">
        <f>1/201</f>
        <v>4.9751243781094526E-3</v>
      </c>
      <c r="BE2" s="7">
        <f>1/201</f>
        <v>4.9751243781094526E-3</v>
      </c>
      <c r="BF2" s="7">
        <f>1/201</f>
        <v>4.9751243781094526E-3</v>
      </c>
      <c r="BG2" s="7">
        <v>0</v>
      </c>
      <c r="BH2" s="7">
        <v>0</v>
      </c>
      <c r="BI2" s="7">
        <f>1/501</f>
        <v>1.996007984031936E-3</v>
      </c>
      <c r="BJ2" s="7">
        <v>0</v>
      </c>
      <c r="BK2" s="7">
        <v>0</v>
      </c>
      <c r="BL2" s="7">
        <v>0</v>
      </c>
      <c r="BM2" s="7">
        <v>0</v>
      </c>
      <c r="BN2" s="7">
        <f>1/501</f>
        <v>1.996007984031936E-3</v>
      </c>
      <c r="BO2" s="7">
        <v>0</v>
      </c>
      <c r="BP2" s="7">
        <v>0</v>
      </c>
      <c r="BQ2" s="7">
        <v>0</v>
      </c>
      <c r="BR2" s="7">
        <v>0</v>
      </c>
      <c r="BS2" s="7">
        <v>0</v>
      </c>
      <c r="BT2" s="7">
        <v>0</v>
      </c>
      <c r="BU2" s="7">
        <v>0</v>
      </c>
      <c r="BV2" s="7">
        <v>0</v>
      </c>
      <c r="BW2" s="7">
        <v>0</v>
      </c>
      <c r="BX2" s="7">
        <v>0</v>
      </c>
      <c r="BY2" s="7">
        <f>SUM(AW2:BX2)</f>
        <v>0.1304508980759298</v>
      </c>
      <c r="BZ2" s="7">
        <f t="shared" ref="BZ2:BZ20" si="1">BY2/F2 -1</f>
        <v>0.5654107769111576</v>
      </c>
      <c r="CB2" s="6">
        <f t="shared" ref="CB2:CB20" si="2">AL2 + AU2 + BY2 - 1</f>
        <v>0.25833454891601093</v>
      </c>
    </row>
    <row r="3" spans="1:81" x14ac:dyDescent="0.25">
      <c r="A3" s="7">
        <v>1</v>
      </c>
      <c r="B3" s="8" t="s">
        <v>79</v>
      </c>
      <c r="C3" s="7">
        <v>0</v>
      </c>
      <c r="D3" s="8">
        <f>1/1.3</f>
        <v>0.76923076923076916</v>
      </c>
      <c r="E3" s="8">
        <f>1/5</f>
        <v>0.2</v>
      </c>
      <c r="F3" s="8">
        <f>1/13</f>
        <v>7.6923076923076927E-2</v>
      </c>
      <c r="G3" s="3">
        <f>D3+E3+F3</f>
        <v>1.046153846153846</v>
      </c>
      <c r="H3" s="6">
        <f>((D3+(0.5*E3))/G3)</f>
        <v>0.83088235294117652</v>
      </c>
      <c r="I3" s="6">
        <f>1-H3</f>
        <v>0.16911764705882348</v>
      </c>
      <c r="J3" s="8">
        <f>1/5.5</f>
        <v>0.18181818181818182</v>
      </c>
      <c r="K3" s="8">
        <f>1/5.5</f>
        <v>0.18181818181818182</v>
      </c>
      <c r="L3" s="8">
        <f>1/10</f>
        <v>0.1</v>
      </c>
      <c r="M3" s="8">
        <f>1/7.5</f>
        <v>0.13333333333333333</v>
      </c>
      <c r="N3" s="8">
        <f>1/15</f>
        <v>6.6666666666666666E-2</v>
      </c>
      <c r="O3" s="8">
        <f>1/51</f>
        <v>1.9607843137254902E-2</v>
      </c>
      <c r="P3" s="8">
        <f>1/13</f>
        <v>7.6923076923076927E-2</v>
      </c>
      <c r="Q3" s="8">
        <f>1/29</f>
        <v>3.4482758620689655E-2</v>
      </c>
      <c r="R3" s="8">
        <f>1/81</f>
        <v>1.2345679012345678E-2</v>
      </c>
      <c r="S3" s="8">
        <f>1/176</f>
        <v>5.681818181818182E-3</v>
      </c>
      <c r="T3" s="8">
        <f>1/29</f>
        <v>3.4482758620689655E-2</v>
      </c>
      <c r="U3" s="8">
        <f>1/51</f>
        <v>1.9607843137254902E-2</v>
      </c>
      <c r="V3" s="8">
        <f>1/126</f>
        <v>7.9365079365079361E-3</v>
      </c>
      <c r="W3" s="8">
        <f>1/201</f>
        <v>4.9751243781094526E-3</v>
      </c>
      <c r="X3" s="8">
        <v>0</v>
      </c>
      <c r="Y3" s="8">
        <f>1/76</f>
        <v>1.3157894736842105E-2</v>
      </c>
      <c r="Z3" s="8">
        <f>1/101</f>
        <v>9.9009900990099011E-3</v>
      </c>
      <c r="AA3" s="8">
        <f>1/176</f>
        <v>5.681818181818182E-3</v>
      </c>
      <c r="AB3" s="8">
        <v>0</v>
      </c>
      <c r="AC3" s="8">
        <f>1/151</f>
        <v>6.6225165562913907E-3</v>
      </c>
      <c r="AD3" s="8">
        <f>1/176</f>
        <v>5.681818181818182E-3</v>
      </c>
      <c r="AE3" s="8">
        <v>0</v>
      </c>
      <c r="AF3" s="8">
        <v>0</v>
      </c>
      <c r="AG3" s="8">
        <f>1/201</f>
        <v>4.9751243781094526E-3</v>
      </c>
      <c r="AH3" s="8">
        <v>0</v>
      </c>
      <c r="AI3" s="8">
        <v>0</v>
      </c>
      <c r="AJ3" s="8">
        <v>0</v>
      </c>
      <c r="AK3" s="8">
        <v>0</v>
      </c>
      <c r="AL3" s="3">
        <f>SUM(J3:AK3)</f>
        <v>0.92569993571800024</v>
      </c>
      <c r="AM3" s="3">
        <f t="shared" ref="AM3:AM58" si="3">(AL3)/D3 -1</f>
        <v>0.20340991643340045</v>
      </c>
      <c r="AN3" s="3"/>
      <c r="AO3" s="8">
        <f>1/9</f>
        <v>0.1111111111111111</v>
      </c>
      <c r="AP3" s="8">
        <f>1/10</f>
        <v>0.1</v>
      </c>
      <c r="AQ3" s="8">
        <f>1/34</f>
        <v>2.9411764705882353E-2</v>
      </c>
      <c r="AR3" s="8">
        <f>1/151</f>
        <v>6.6225165562913907E-3</v>
      </c>
      <c r="AS3" s="8">
        <v>0</v>
      </c>
      <c r="AT3" s="8">
        <v>0</v>
      </c>
      <c r="AU3" s="8">
        <f>SUM(AO3:AT3)</f>
        <v>0.24714539237328487</v>
      </c>
      <c r="AV3" s="7">
        <f t="shared" si="0"/>
        <v>0.23572696186642417</v>
      </c>
      <c r="AW3" s="8">
        <f>1/21</f>
        <v>4.7619047619047616E-2</v>
      </c>
      <c r="AX3" s="8">
        <f>1/51</f>
        <v>1.9607843137254902E-2</v>
      </c>
      <c r="AY3" s="8">
        <f>1/34</f>
        <v>2.9411764705882353E-2</v>
      </c>
      <c r="AZ3" s="8">
        <f>1/176</f>
        <v>5.681818181818182E-3</v>
      </c>
      <c r="BA3" s="8">
        <f>1/126</f>
        <v>7.9365079365079361E-3</v>
      </c>
      <c r="BB3" s="8">
        <f>1/126</f>
        <v>7.9365079365079361E-3</v>
      </c>
      <c r="BC3" s="8">
        <v>0</v>
      </c>
      <c r="BD3" s="8">
        <v>0</v>
      </c>
      <c r="BE3" s="8">
        <v>0</v>
      </c>
      <c r="BF3" s="8">
        <v>0</v>
      </c>
      <c r="BG3" s="8">
        <v>0</v>
      </c>
      <c r="BH3" s="8">
        <v>0</v>
      </c>
      <c r="BI3" s="8">
        <v>0</v>
      </c>
      <c r="BJ3" s="8">
        <v>0</v>
      </c>
      <c r="BK3" s="8">
        <v>0</v>
      </c>
      <c r="BL3" s="8">
        <v>0</v>
      </c>
      <c r="BM3" s="8">
        <v>0</v>
      </c>
      <c r="BN3" s="8">
        <v>0</v>
      </c>
      <c r="BO3" s="8">
        <v>0</v>
      </c>
      <c r="BP3" s="8">
        <v>0</v>
      </c>
      <c r="BQ3" s="8">
        <v>0</v>
      </c>
      <c r="BR3" s="8">
        <v>0</v>
      </c>
      <c r="BS3" s="8">
        <v>0</v>
      </c>
      <c r="BT3" s="8">
        <v>0</v>
      </c>
      <c r="BU3" s="8">
        <v>0</v>
      </c>
      <c r="BV3" s="8">
        <v>0</v>
      </c>
      <c r="BW3" s="8">
        <v>0</v>
      </c>
      <c r="BX3" s="8">
        <v>0</v>
      </c>
      <c r="BY3" s="8">
        <f>SUM(AW3:BX3)</f>
        <v>0.11819348951701891</v>
      </c>
      <c r="BZ3" s="7">
        <f t="shared" si="1"/>
        <v>0.53651536372124586</v>
      </c>
      <c r="CB3" s="6">
        <f t="shared" si="2"/>
        <v>0.29103881760830408</v>
      </c>
    </row>
    <row r="4" spans="1:81" x14ac:dyDescent="0.25">
      <c r="A4" s="8">
        <v>1</v>
      </c>
      <c r="B4" s="8" t="s">
        <v>78</v>
      </c>
      <c r="C4" s="7">
        <v>0</v>
      </c>
      <c r="D4" s="8">
        <f>10/13</f>
        <v>0.76923076923076927</v>
      </c>
      <c r="E4" s="8">
        <f>2/11</f>
        <v>0.18181818181818182</v>
      </c>
      <c r="F4" s="8">
        <f>1/12</f>
        <v>8.3333333333333329E-2</v>
      </c>
      <c r="G4" s="3">
        <f>D4+E4+F4</f>
        <v>1.0343822843822843</v>
      </c>
      <c r="H4" s="6">
        <f>((D4+(0.5*E4))/G4)</f>
        <v>0.83154929577464798</v>
      </c>
      <c r="I4" s="6">
        <f>1-H4</f>
        <v>0.16845070422535202</v>
      </c>
      <c r="J4" s="8">
        <f>2/11</f>
        <v>0.18181818181818182</v>
      </c>
      <c r="K4" s="8">
        <f>2/11</f>
        <v>0.18181818181818182</v>
      </c>
      <c r="L4" s="8">
        <f>1/10</f>
        <v>0.1</v>
      </c>
      <c r="M4" s="8">
        <f>2/15</f>
        <v>0.13333333333333333</v>
      </c>
      <c r="N4" s="8">
        <f>1/13</f>
        <v>7.6923076923076927E-2</v>
      </c>
      <c r="O4" s="8">
        <f>1/46</f>
        <v>2.1739130434782608E-2</v>
      </c>
      <c r="P4" s="8">
        <f>1/14</f>
        <v>7.1428571428571425E-2</v>
      </c>
      <c r="Q4" s="8">
        <f>1/26</f>
        <v>3.8461538461538464E-2</v>
      </c>
      <c r="R4" s="8">
        <f>1/91</f>
        <v>1.098901098901099E-2</v>
      </c>
      <c r="S4" s="8">
        <f>1/401</f>
        <v>2.4937655860349127E-3</v>
      </c>
      <c r="T4" s="8">
        <f>1/31</f>
        <v>3.2258064516129031E-2</v>
      </c>
      <c r="U4" s="8">
        <f>1/56</f>
        <v>1.7857142857142856E-2</v>
      </c>
      <c r="V4" s="8">
        <f>1/176</f>
        <v>5.681818181818182E-3</v>
      </c>
      <c r="W4" s="8">
        <f>1/501</f>
        <v>1.996007984031936E-3</v>
      </c>
      <c r="X4" s="8">
        <f>1/501</f>
        <v>1.996007984031936E-3</v>
      </c>
      <c r="Y4" s="8">
        <f>1/76</f>
        <v>1.3157894736842105E-2</v>
      </c>
      <c r="Z4" s="8">
        <f>1/126</f>
        <v>7.9365079365079361E-3</v>
      </c>
      <c r="AA4" s="8">
        <v>0</v>
      </c>
      <c r="AB4" s="8">
        <v>0</v>
      </c>
      <c r="AC4" s="8">
        <f>1/201</f>
        <v>4.9751243781094526E-3</v>
      </c>
      <c r="AD4" s="8">
        <f>1/326</f>
        <v>3.0674846625766872E-3</v>
      </c>
      <c r="AE4" s="8">
        <v>0</v>
      </c>
      <c r="AF4" s="8">
        <v>0</v>
      </c>
      <c r="AG4" s="8">
        <f>1/501</f>
        <v>1.996007984031936E-3</v>
      </c>
      <c r="AH4" s="8">
        <f>1/501</f>
        <v>1.996007984031936E-3</v>
      </c>
      <c r="AI4" s="8">
        <f>1/501</f>
        <v>1.996007984031936E-3</v>
      </c>
      <c r="AJ4" s="8">
        <f>1/501</f>
        <v>1.996007984031936E-3</v>
      </c>
      <c r="AK4" s="8">
        <v>0</v>
      </c>
      <c r="AL4" s="3">
        <f>SUM(J4:AK4)</f>
        <v>0.91591487596603027</v>
      </c>
      <c r="AM4" s="3">
        <f t="shared" si="3"/>
        <v>0.19068933875583927</v>
      </c>
      <c r="AN4" s="3"/>
      <c r="AO4" s="8">
        <f>1/10</f>
        <v>0.1</v>
      </c>
      <c r="AP4" s="8">
        <f>1/11</f>
        <v>9.0909090909090912E-2</v>
      </c>
      <c r="AQ4" s="8">
        <f>1/34</f>
        <v>2.9411764705882353E-2</v>
      </c>
      <c r="AR4" s="8">
        <f>1/226</f>
        <v>4.4247787610619468E-3</v>
      </c>
      <c r="AS4" s="8">
        <f>1/351</f>
        <v>2.8490028490028491E-3</v>
      </c>
      <c r="AT4" s="8">
        <v>0</v>
      </c>
      <c r="AU4" s="8">
        <f>SUM(AO4:AT4)</f>
        <v>0.22759463722503809</v>
      </c>
      <c r="AV4" s="7">
        <f t="shared" si="0"/>
        <v>0.25177050473770946</v>
      </c>
      <c r="AW4" s="8">
        <f>1/26</f>
        <v>3.8461538461538464E-2</v>
      </c>
      <c r="AX4" s="8">
        <f>1/101</f>
        <v>9.9009900990099011E-3</v>
      </c>
      <c r="AY4" s="8">
        <f>1/46</f>
        <v>2.1739130434782608E-2</v>
      </c>
      <c r="AZ4" s="8">
        <f>1/501</f>
        <v>1.996007984031936E-3</v>
      </c>
      <c r="BA4" s="8">
        <f>1/276</f>
        <v>3.6231884057971015E-3</v>
      </c>
      <c r="BB4" s="8">
        <f>1/226</f>
        <v>4.4247787610619468E-3</v>
      </c>
      <c r="BC4" s="8">
        <f t="shared" ref="BC4:BM4" si="4">1/501</f>
        <v>1.996007984031936E-3</v>
      </c>
      <c r="BD4" s="8">
        <f t="shared" si="4"/>
        <v>1.996007984031936E-3</v>
      </c>
      <c r="BE4" s="8">
        <f t="shared" si="4"/>
        <v>1.996007984031936E-3</v>
      </c>
      <c r="BF4" s="8">
        <f t="shared" si="4"/>
        <v>1.996007984031936E-3</v>
      </c>
      <c r="BG4" s="8">
        <f t="shared" si="4"/>
        <v>1.996007984031936E-3</v>
      </c>
      <c r="BH4" s="8">
        <f t="shared" si="4"/>
        <v>1.996007984031936E-3</v>
      </c>
      <c r="BI4" s="8">
        <f t="shared" si="4"/>
        <v>1.996007984031936E-3</v>
      </c>
      <c r="BJ4" s="8">
        <f t="shared" si="4"/>
        <v>1.996007984031936E-3</v>
      </c>
      <c r="BK4" s="8">
        <f t="shared" si="4"/>
        <v>1.996007984031936E-3</v>
      </c>
      <c r="BL4" s="8">
        <f t="shared" si="4"/>
        <v>1.996007984031936E-3</v>
      </c>
      <c r="BM4" s="8">
        <f t="shared" si="4"/>
        <v>1.996007984031936E-3</v>
      </c>
      <c r="BN4" s="8">
        <v>0</v>
      </c>
      <c r="BO4" s="8">
        <v>0</v>
      </c>
      <c r="BP4" s="8">
        <f>1/501</f>
        <v>1.996007984031936E-3</v>
      </c>
      <c r="BQ4" s="8">
        <f>1/501</f>
        <v>1.996007984031936E-3</v>
      </c>
      <c r="BR4" s="8">
        <v>0</v>
      </c>
      <c r="BS4" s="8">
        <v>0</v>
      </c>
      <c r="BT4" s="8">
        <f>1/501</f>
        <v>1.996007984031936E-3</v>
      </c>
      <c r="BU4" s="8">
        <f>1/501</f>
        <v>1.996007984031936E-3</v>
      </c>
      <c r="BV4" s="8">
        <f>1/501</f>
        <v>1.996007984031936E-3</v>
      </c>
      <c r="BW4" s="8">
        <f>1/501</f>
        <v>1.996007984031936E-3</v>
      </c>
      <c r="BX4" s="8">
        <v>0</v>
      </c>
      <c r="BY4" s="8">
        <f>SUM(AW4:BX4)</f>
        <v>0.11407776987476481</v>
      </c>
      <c r="BZ4" s="7">
        <f t="shared" si="1"/>
        <v>0.36893323849717774</v>
      </c>
      <c r="CB4" s="6">
        <f t="shared" si="2"/>
        <v>0.25758728306583323</v>
      </c>
      <c r="CC4" s="5"/>
    </row>
    <row r="5" spans="1:81" x14ac:dyDescent="0.25">
      <c r="A5">
        <v>1</v>
      </c>
      <c r="B5" t="s">
        <v>84</v>
      </c>
      <c r="C5" s="7">
        <v>1</v>
      </c>
      <c r="D5" s="3">
        <f>AVERAGE(D2:D4)</f>
        <v>0.77207977207977196</v>
      </c>
      <c r="E5" s="3">
        <f t="shared" ref="E5:BM5" si="5">AVERAGE(E2:E4)</f>
        <v>0.19393939393939394</v>
      </c>
      <c r="F5" s="3">
        <f t="shared" si="5"/>
        <v>8.1196581196581186E-2</v>
      </c>
      <c r="G5" s="3">
        <f t="shared" si="5"/>
        <v>1.0472157472157471</v>
      </c>
      <c r="H5" s="3">
        <f t="shared" si="5"/>
        <v>0.82988559320195898</v>
      </c>
      <c r="I5" s="3">
        <f t="shared" si="5"/>
        <v>0.17011440679804105</v>
      </c>
      <c r="J5" s="3">
        <f t="shared" si="5"/>
        <v>0.1818181818181818</v>
      </c>
      <c r="K5" s="3">
        <f t="shared" si="5"/>
        <v>0.1818181818181818</v>
      </c>
      <c r="L5" s="3">
        <f t="shared" si="5"/>
        <v>0.10000000000000002</v>
      </c>
      <c r="M5" s="3">
        <f t="shared" si="5"/>
        <v>0.13055555555555554</v>
      </c>
      <c r="N5" s="3">
        <f t="shared" si="5"/>
        <v>7.0085470085470086E-2</v>
      </c>
      <c r="O5" s="3">
        <f t="shared" si="5"/>
        <v>2.0318272236430804E-2</v>
      </c>
      <c r="P5" s="3">
        <f t="shared" si="5"/>
        <v>7.7228327228327218E-2</v>
      </c>
      <c r="Q5" s="3">
        <f t="shared" si="5"/>
        <v>3.580901856763926E-2</v>
      </c>
      <c r="R5" s="3">
        <f t="shared" si="5"/>
        <v>1.1893456337900782E-2</v>
      </c>
      <c r="S5" s="3">
        <f t="shared" si="5"/>
        <v>4.3835693819875158E-3</v>
      </c>
      <c r="T5" s="3">
        <f t="shared" si="5"/>
        <v>3.3741193919169445E-2</v>
      </c>
      <c r="U5" s="3">
        <f t="shared" si="5"/>
        <v>1.7463453042908705E-2</v>
      </c>
      <c r="V5" s="3">
        <f t="shared" si="5"/>
        <v>6.1978168321451905E-3</v>
      </c>
      <c r="W5" s="3">
        <f t="shared" si="5"/>
        <v>2.323710787380463E-3</v>
      </c>
      <c r="X5" s="3">
        <f t="shared" si="5"/>
        <v>6.6533599467731195E-4</v>
      </c>
      <c r="Y5" s="3">
        <f t="shared" si="5"/>
        <v>1.2887156162009963E-2</v>
      </c>
      <c r="Z5" s="3">
        <f t="shared" si="5"/>
        <v>8.1533381972697435E-3</v>
      </c>
      <c r="AA5" s="3">
        <f t="shared" si="5"/>
        <v>3.0013591060102686E-3</v>
      </c>
      <c r="AB5" s="3">
        <f t="shared" si="5"/>
        <v>0</v>
      </c>
      <c r="AC5" s="3">
        <f t="shared" si="5"/>
        <v>5.5242551041700992E-3</v>
      </c>
      <c r="AD5" s="3">
        <f t="shared" si="5"/>
        <v>4.2444555298049294E-3</v>
      </c>
      <c r="AE5" s="3">
        <f t="shared" si="5"/>
        <v>0</v>
      </c>
      <c r="AF5" s="3">
        <f t="shared" si="5"/>
        <v>0</v>
      </c>
      <c r="AG5" s="3">
        <f t="shared" si="5"/>
        <v>2.9890467820577749E-3</v>
      </c>
      <c r="AH5" s="3">
        <f t="shared" si="5"/>
        <v>6.6533599467731195E-4</v>
      </c>
      <c r="AI5" s="3">
        <f t="shared" si="5"/>
        <v>1.3306719893546239E-3</v>
      </c>
      <c r="AJ5" s="3">
        <f t="shared" si="5"/>
        <v>6.6533599467731195E-4</v>
      </c>
      <c r="AK5" s="3">
        <f t="shared" si="5"/>
        <v>0</v>
      </c>
      <c r="AL5" s="3">
        <f t="shared" si="5"/>
        <v>0.91376249846598812</v>
      </c>
      <c r="AM5" s="3">
        <f t="shared" si="3"/>
        <v>0.18350788546701802</v>
      </c>
      <c r="AN5" s="3"/>
      <c r="AO5" s="3">
        <f t="shared" si="5"/>
        <v>0.1037037037037037</v>
      </c>
      <c r="AP5" s="3">
        <f t="shared" si="5"/>
        <v>9.3939393939393948E-2</v>
      </c>
      <c r="AQ5" s="3">
        <f t="shared" si="5"/>
        <v>2.7737924438067912E-2</v>
      </c>
      <c r="AR5" s="3">
        <f t="shared" si="5"/>
        <v>6.3279344179537579E-3</v>
      </c>
      <c r="AS5" s="3">
        <f t="shared" si="5"/>
        <v>2.6080424090374338E-3</v>
      </c>
      <c r="AT5" s="3">
        <f t="shared" si="5"/>
        <v>0</v>
      </c>
      <c r="AU5" s="3">
        <f t="shared" si="5"/>
        <v>0.23431699890815674</v>
      </c>
      <c r="AV5" s="7">
        <f t="shared" si="0"/>
        <v>0.20819702562018327</v>
      </c>
      <c r="AW5" s="3">
        <f t="shared" si="5"/>
        <v>4.0187781567091914E-2</v>
      </c>
      <c r="AX5" s="3">
        <f t="shared" si="5"/>
        <v>1.4811402123531055E-2</v>
      </c>
      <c r="AY5" s="3">
        <f t="shared" si="5"/>
        <v>2.6854219948849106E-2</v>
      </c>
      <c r="AZ5" s="3">
        <f t="shared" si="5"/>
        <v>5.2047780341193508E-3</v>
      </c>
      <c r="BA5" s="3">
        <f t="shared" si="5"/>
        <v>7.1535621471049797E-3</v>
      </c>
      <c r="BB5" s="3">
        <f t="shared" si="5"/>
        <v>7.4207589321932622E-3</v>
      </c>
      <c r="BC5" s="3">
        <f t="shared" si="5"/>
        <v>2.323710787380463E-3</v>
      </c>
      <c r="BD5" s="3">
        <f t="shared" si="5"/>
        <v>2.323710787380463E-3</v>
      </c>
      <c r="BE5" s="3">
        <f t="shared" si="5"/>
        <v>2.323710787380463E-3</v>
      </c>
      <c r="BF5" s="3">
        <f t="shared" si="5"/>
        <v>2.323710787380463E-3</v>
      </c>
      <c r="BG5" s="3">
        <f t="shared" si="5"/>
        <v>6.6533599467731195E-4</v>
      </c>
      <c r="BH5" s="3">
        <f t="shared" si="5"/>
        <v>6.6533599467731195E-4</v>
      </c>
      <c r="BI5" s="3">
        <f t="shared" si="5"/>
        <v>1.3306719893546239E-3</v>
      </c>
      <c r="BJ5" s="3">
        <f t="shared" si="5"/>
        <v>6.6533599467731195E-4</v>
      </c>
      <c r="BK5" s="3">
        <f t="shared" si="5"/>
        <v>6.6533599467731195E-4</v>
      </c>
      <c r="BL5" s="3">
        <f t="shared" si="5"/>
        <v>6.6533599467731195E-4</v>
      </c>
      <c r="BM5" s="3">
        <f t="shared" si="5"/>
        <v>6.6533599467731195E-4</v>
      </c>
      <c r="BN5" s="3">
        <f t="shared" ref="BN5:BY5" si="6">AVERAGE(BN2:BN4)</f>
        <v>6.6533599467731195E-4</v>
      </c>
      <c r="BO5" s="3">
        <f t="shared" si="6"/>
        <v>0</v>
      </c>
      <c r="BP5" s="3">
        <f t="shared" si="6"/>
        <v>6.6533599467731195E-4</v>
      </c>
      <c r="BQ5" s="3">
        <f t="shared" si="6"/>
        <v>6.6533599467731195E-4</v>
      </c>
      <c r="BR5" s="3">
        <f t="shared" si="6"/>
        <v>0</v>
      </c>
      <c r="BS5" s="3">
        <f t="shared" si="6"/>
        <v>0</v>
      </c>
      <c r="BT5" s="3">
        <f t="shared" si="6"/>
        <v>6.6533599467731195E-4</v>
      </c>
      <c r="BU5" s="3">
        <f t="shared" si="6"/>
        <v>6.6533599467731195E-4</v>
      </c>
      <c r="BV5" s="3">
        <f t="shared" si="6"/>
        <v>6.6533599467731195E-4</v>
      </c>
      <c r="BW5" s="3">
        <f t="shared" si="6"/>
        <v>6.6533599467731195E-4</v>
      </c>
      <c r="BX5" s="3">
        <f t="shared" si="6"/>
        <v>0</v>
      </c>
      <c r="BY5" s="3">
        <f t="shared" si="6"/>
        <v>0.12090738582257117</v>
      </c>
      <c r="BZ5" s="7">
        <f t="shared" si="1"/>
        <v>0.48906990960429786</v>
      </c>
      <c r="CB5" s="6">
        <f t="shared" si="2"/>
        <v>0.26898688319671593</v>
      </c>
      <c r="CC5" s="5"/>
    </row>
    <row r="6" spans="1:81" x14ac:dyDescent="0.25">
      <c r="A6">
        <v>2</v>
      </c>
      <c r="B6" s="7" t="s">
        <v>18</v>
      </c>
      <c r="C6" s="7">
        <v>0</v>
      </c>
      <c r="D6" s="7">
        <f>4/9</f>
        <v>0.44444444444444442</v>
      </c>
      <c r="E6" s="7">
        <f>10/29</f>
        <v>0.34482758620689657</v>
      </c>
      <c r="F6" s="7">
        <f>5/18</f>
        <v>0.27777777777777779</v>
      </c>
      <c r="G6" s="3">
        <f>D6+E6+F6</f>
        <v>1.0670498084291187</v>
      </c>
      <c r="H6" s="6">
        <f>((D6+(0.5*E6))/G6)</f>
        <v>0.57809694793536803</v>
      </c>
      <c r="I6" s="6">
        <f>1-H6</f>
        <v>0.42190305206463197</v>
      </c>
      <c r="J6" s="7">
        <f>2/13</f>
        <v>0.15384615384615385</v>
      </c>
      <c r="K6" s="7">
        <f>1/11</f>
        <v>9.0909090909090912E-2</v>
      </c>
      <c r="L6" s="7">
        <f>2/19</f>
        <v>0.10526315789473684</v>
      </c>
      <c r="M6" s="7">
        <f>1/26</f>
        <v>3.8461538461538464E-2</v>
      </c>
      <c r="N6" s="7">
        <f>1/21</f>
        <v>4.7619047619047616E-2</v>
      </c>
      <c r="O6" s="7">
        <f>1/41</f>
        <v>2.4390243902439025E-2</v>
      </c>
      <c r="P6" s="7">
        <f>1/51</f>
        <v>1.9607843137254902E-2</v>
      </c>
      <c r="Q6" s="7">
        <f>1/51</f>
        <v>1.9607843137254902E-2</v>
      </c>
      <c r="R6" s="7">
        <f>1/101</f>
        <v>9.9009900990099011E-3</v>
      </c>
      <c r="S6" s="7">
        <f>1/151</f>
        <v>6.6225165562913907E-3</v>
      </c>
      <c r="T6" s="7">
        <f>1/201</f>
        <v>4.9751243781094526E-3</v>
      </c>
      <c r="U6" s="7">
        <f>1/201</f>
        <v>4.9751243781094526E-3</v>
      </c>
      <c r="V6" s="7">
        <f>1/251</f>
        <v>3.9840637450199202E-3</v>
      </c>
      <c r="W6" s="7">
        <v>0</v>
      </c>
      <c r="X6" s="7">
        <v>0</v>
      </c>
      <c r="Y6" s="7">
        <f>1/501</f>
        <v>1.996007984031936E-3</v>
      </c>
      <c r="Z6" s="7">
        <f>1/501</f>
        <v>1.996007984031936E-3</v>
      </c>
      <c r="AA6" s="7">
        <f>1/501</f>
        <v>1.996007984031936E-3</v>
      </c>
      <c r="AB6" s="7">
        <v>0</v>
      </c>
      <c r="AC6" s="7">
        <f>1/501</f>
        <v>1.996007984031936E-3</v>
      </c>
      <c r="AD6" s="7">
        <f>1/501</f>
        <v>1.996007984031936E-3</v>
      </c>
      <c r="AE6" s="7">
        <v>0</v>
      </c>
      <c r="AF6" s="7">
        <v>0</v>
      </c>
      <c r="AG6" s="7">
        <v>0</v>
      </c>
      <c r="AH6" s="7">
        <v>0</v>
      </c>
      <c r="AI6" s="7">
        <v>0</v>
      </c>
      <c r="AJ6" s="7">
        <v>0</v>
      </c>
      <c r="AK6" s="7">
        <v>0</v>
      </c>
      <c r="AL6" s="3">
        <f>SUM(J6:AK6)</f>
        <v>0.5401427779842165</v>
      </c>
      <c r="AM6" s="3">
        <f t="shared" si="3"/>
        <v>0.21532125046448725</v>
      </c>
      <c r="AN6" s="3"/>
      <c r="AO6" s="7">
        <f>2/15</f>
        <v>0.13333333333333333</v>
      </c>
      <c r="AP6" s="7">
        <f>2/13</f>
        <v>0.15384615384615385</v>
      </c>
      <c r="AQ6" s="7">
        <f>1/21</f>
        <v>4.7619047619047616E-2</v>
      </c>
      <c r="AR6" s="7">
        <f>1/81</f>
        <v>1.2345679012345678E-2</v>
      </c>
      <c r="AS6" s="7">
        <f>1/201</f>
        <v>4.9751243781094526E-3</v>
      </c>
      <c r="AT6" s="7">
        <v>0</v>
      </c>
      <c r="AU6" s="7">
        <f>SUM(AO6:AT6)</f>
        <v>0.35211933818898988</v>
      </c>
      <c r="AV6" s="7">
        <f t="shared" si="0"/>
        <v>2.1146080748070561E-2</v>
      </c>
      <c r="AW6" s="7">
        <f>1/9</f>
        <v>0.1111111111111111</v>
      </c>
      <c r="AX6" s="7">
        <f>1/21</f>
        <v>4.7619047619047616E-2</v>
      </c>
      <c r="AY6" s="7">
        <f>1/15</f>
        <v>6.6666666666666666E-2</v>
      </c>
      <c r="AZ6" s="7">
        <f>1/51</f>
        <v>1.9607843137254902E-2</v>
      </c>
      <c r="BA6" s="7">
        <f>1/41</f>
        <v>2.4390243902439025E-2</v>
      </c>
      <c r="BB6" s="7">
        <f>1/51</f>
        <v>1.9607843137254902E-2</v>
      </c>
      <c r="BC6" s="7">
        <f>1/126</f>
        <v>7.9365079365079361E-3</v>
      </c>
      <c r="BD6" s="7">
        <f>1/101</f>
        <v>9.9009900990099011E-3</v>
      </c>
      <c r="BE6" s="7">
        <f>1/126</f>
        <v>7.9365079365079361E-3</v>
      </c>
      <c r="BF6" s="7">
        <f>1/151</f>
        <v>6.6225165562913907E-3</v>
      </c>
      <c r="BG6" s="7">
        <f>1/501</f>
        <v>1.996007984031936E-3</v>
      </c>
      <c r="BH6" s="7">
        <f>1/301</f>
        <v>3.3222591362126247E-3</v>
      </c>
      <c r="BI6" s="7">
        <f>1/501</f>
        <v>1.996007984031936E-3</v>
      </c>
      <c r="BJ6" s="7">
        <v>0</v>
      </c>
      <c r="BK6" s="7">
        <v>0</v>
      </c>
      <c r="BL6" s="7">
        <f>1/501</f>
        <v>1.996007984031936E-3</v>
      </c>
      <c r="BM6" s="7">
        <f>1/501</f>
        <v>1.996007984031936E-3</v>
      </c>
      <c r="BN6" s="7">
        <f>1/501</f>
        <v>1.996007984031936E-3</v>
      </c>
      <c r="BO6" s="7">
        <v>0</v>
      </c>
      <c r="BP6" s="7">
        <v>0</v>
      </c>
      <c r="BQ6" s="7">
        <v>0</v>
      </c>
      <c r="BR6" s="7">
        <v>0</v>
      </c>
      <c r="BS6" s="7">
        <v>0</v>
      </c>
      <c r="BT6" s="7">
        <v>0</v>
      </c>
      <c r="BU6" s="7">
        <v>0</v>
      </c>
      <c r="BV6" s="7">
        <v>0</v>
      </c>
      <c r="BW6" s="7">
        <v>0</v>
      </c>
      <c r="BX6" s="7">
        <v>0</v>
      </c>
      <c r="BY6" s="7">
        <f>SUM(AW6:BX6)</f>
        <v>0.3347015771584636</v>
      </c>
      <c r="BZ6" s="7">
        <f t="shared" si="1"/>
        <v>0.20492567777046888</v>
      </c>
      <c r="CB6" s="6">
        <f t="shared" si="2"/>
        <v>0.22696369333166988</v>
      </c>
      <c r="CC6" s="5"/>
    </row>
    <row r="7" spans="1:81" x14ac:dyDescent="0.25">
      <c r="A7" s="7">
        <v>2</v>
      </c>
      <c r="B7" s="7" t="s">
        <v>78</v>
      </c>
      <c r="C7" s="7">
        <v>0</v>
      </c>
      <c r="D7" s="8">
        <f>4/9</f>
        <v>0.44444444444444442</v>
      </c>
      <c r="E7" s="8">
        <f>10/31</f>
        <v>0.32258064516129031</v>
      </c>
      <c r="F7" s="8">
        <f>5/18</f>
        <v>0.27777777777777779</v>
      </c>
      <c r="G7" s="3">
        <f>D7+E7+F7</f>
        <v>1.0448028673835124</v>
      </c>
      <c r="H7" s="6">
        <f>((D7+(0.5*E7))/G7)</f>
        <v>0.57975986277873071</v>
      </c>
      <c r="I7" s="6">
        <f>1-H7</f>
        <v>0.42024013722126929</v>
      </c>
      <c r="J7" s="8">
        <f>1/6</f>
        <v>0.16666666666666666</v>
      </c>
      <c r="K7" s="8">
        <f>2/19</f>
        <v>0.10526315789473684</v>
      </c>
      <c r="L7" s="8">
        <f>2/19</f>
        <v>0.10526315789473684</v>
      </c>
      <c r="M7" s="8">
        <f>1/21</f>
        <v>4.7619047619047616E-2</v>
      </c>
      <c r="N7" s="8">
        <f>1/21</f>
        <v>4.7619047619047616E-2</v>
      </c>
      <c r="O7" s="8">
        <f>1/36</f>
        <v>2.7777777777777776E-2</v>
      </c>
      <c r="P7" s="8">
        <f>1/67</f>
        <v>1.4925373134328358E-2</v>
      </c>
      <c r="Q7" s="8">
        <f>1/67</f>
        <v>1.4925373134328358E-2</v>
      </c>
      <c r="R7" s="8">
        <f>1/101</f>
        <v>9.9009900990099011E-3</v>
      </c>
      <c r="S7" s="8">
        <f>1/276</f>
        <v>3.6231884057971015E-3</v>
      </c>
      <c r="T7" s="8">
        <f>1/251</f>
        <v>3.9840637450199202E-3</v>
      </c>
      <c r="U7" s="8">
        <f>1/226</f>
        <v>4.4247787610619468E-3</v>
      </c>
      <c r="V7" s="8">
        <f>1/401</f>
        <v>2.4937655860349127E-3</v>
      </c>
      <c r="W7" s="8">
        <f>1/501</f>
        <v>1.996007984031936E-3</v>
      </c>
      <c r="X7" s="8">
        <f>1/501</f>
        <v>1.996007984031936E-3</v>
      </c>
      <c r="Y7" s="8">
        <f>1/501</f>
        <v>1.996007984031936E-3</v>
      </c>
      <c r="Z7">
        <v>0</v>
      </c>
      <c r="AA7" s="8">
        <v>0</v>
      </c>
      <c r="AB7" s="8">
        <v>0</v>
      </c>
      <c r="AC7" s="8">
        <f>1/501</f>
        <v>1.996007984031936E-3</v>
      </c>
      <c r="AD7" s="8">
        <f>1/501</f>
        <v>1.996007984031936E-3</v>
      </c>
      <c r="AE7" s="8">
        <v>0</v>
      </c>
      <c r="AF7" s="8">
        <v>0</v>
      </c>
      <c r="AG7" s="8">
        <f>1/501</f>
        <v>1.996007984031936E-3</v>
      </c>
      <c r="AH7" s="8">
        <f>1/501</f>
        <v>1.996007984031936E-3</v>
      </c>
      <c r="AI7" s="8">
        <f>1/501</f>
        <v>1.996007984031936E-3</v>
      </c>
      <c r="AJ7" s="8">
        <f>1/501</f>
        <v>1.996007984031936E-3</v>
      </c>
      <c r="AK7" s="8">
        <v>0</v>
      </c>
      <c r="AL7" s="3">
        <f>SUM(J7:AK7)</f>
        <v>0.57245046019388179</v>
      </c>
      <c r="AM7" s="3">
        <f t="shared" si="3"/>
        <v>0.28801353543623409</v>
      </c>
      <c r="AN7" s="3"/>
      <c r="AO7" s="8">
        <f>2/13</f>
        <v>0.15384615384615385</v>
      </c>
      <c r="AP7" s="8">
        <f>1/6</f>
        <v>0.16666666666666666</v>
      </c>
      <c r="AQ7" s="8">
        <f>1/18</f>
        <v>5.5555555555555552E-2</v>
      </c>
      <c r="AR7" s="8">
        <f>1/101</f>
        <v>9.9009900990099011E-3</v>
      </c>
      <c r="AS7" s="8">
        <f>1/351</f>
        <v>2.8490028490028491E-3</v>
      </c>
      <c r="AT7" s="8">
        <v>0</v>
      </c>
      <c r="AU7" s="7">
        <f>SUM(AO7:AT7)</f>
        <v>0.38881836901638883</v>
      </c>
      <c r="AV7" s="7">
        <f t="shared" si="0"/>
        <v>0.20533694395080548</v>
      </c>
      <c r="AW7" s="8">
        <f>1/9</f>
        <v>0.1111111111111111</v>
      </c>
      <c r="AX7" s="8">
        <f>1/18</f>
        <v>5.5555555555555552E-2</v>
      </c>
      <c r="AY7" s="8">
        <f>1/13</f>
        <v>7.6923076923076927E-2</v>
      </c>
      <c r="AZ7" s="8">
        <f>1/56</f>
        <v>1.7857142857142856E-2</v>
      </c>
      <c r="BA7" s="8">
        <f>1/41</f>
        <v>2.4390243902439025E-2</v>
      </c>
      <c r="BB7" s="8">
        <f>1/56</f>
        <v>1.7857142857142856E-2</v>
      </c>
      <c r="BC7" s="8">
        <f>1/251</f>
        <v>3.9840637450199202E-3</v>
      </c>
      <c r="BD7" s="8">
        <f>1/176</f>
        <v>5.681818181818182E-3</v>
      </c>
      <c r="BE7" s="8">
        <f>1/226</f>
        <v>4.4247787610619468E-3</v>
      </c>
      <c r="BF7" s="8">
        <f>1/401</f>
        <v>2.4937655860349127E-3</v>
      </c>
      <c r="BG7" s="8">
        <f>1/501</f>
        <v>1.996007984031936E-3</v>
      </c>
      <c r="BH7" s="8">
        <f t="shared" ref="BH7:BM7" si="7">1/501</f>
        <v>1.996007984031936E-3</v>
      </c>
      <c r="BI7" s="8">
        <f t="shared" si="7"/>
        <v>1.996007984031936E-3</v>
      </c>
      <c r="BJ7" s="8">
        <f t="shared" si="7"/>
        <v>1.996007984031936E-3</v>
      </c>
      <c r="BK7" s="8">
        <f t="shared" si="7"/>
        <v>1.996007984031936E-3</v>
      </c>
      <c r="BL7" s="8">
        <f t="shared" si="7"/>
        <v>1.996007984031936E-3</v>
      </c>
      <c r="BM7" s="8">
        <f t="shared" si="7"/>
        <v>1.996007984031936E-3</v>
      </c>
      <c r="BN7" s="8">
        <v>0</v>
      </c>
      <c r="BO7" s="8">
        <v>0</v>
      </c>
      <c r="BP7" s="8">
        <f t="shared" ref="BP7:BQ7" si="8">1/501</f>
        <v>1.996007984031936E-3</v>
      </c>
      <c r="BQ7" s="8">
        <f t="shared" si="8"/>
        <v>1.996007984031936E-3</v>
      </c>
      <c r="BR7" s="8">
        <v>0</v>
      </c>
      <c r="BS7" s="8">
        <v>0</v>
      </c>
      <c r="BT7" s="8">
        <f t="shared" ref="BT7:BW7" si="9">1/501</f>
        <v>1.996007984031936E-3</v>
      </c>
      <c r="BU7" s="8">
        <f t="shared" si="9"/>
        <v>1.996007984031936E-3</v>
      </c>
      <c r="BV7" s="8">
        <f t="shared" si="9"/>
        <v>1.996007984031936E-3</v>
      </c>
      <c r="BW7" s="8">
        <f t="shared" si="9"/>
        <v>1.996007984031936E-3</v>
      </c>
      <c r="BX7" s="8">
        <v>0</v>
      </c>
      <c r="BY7" s="7">
        <f>SUM(AW7:BX7)</f>
        <v>0.34622680327281846</v>
      </c>
      <c r="BZ7" s="7">
        <f t="shared" si="1"/>
        <v>0.24641649178214631</v>
      </c>
      <c r="CB7" s="6">
        <f t="shared" si="2"/>
        <v>0.30749563248308909</v>
      </c>
      <c r="CC7" s="5"/>
    </row>
    <row r="8" spans="1:81" x14ac:dyDescent="0.25">
      <c r="A8" s="7">
        <v>2</v>
      </c>
      <c r="B8" s="7" t="s">
        <v>79</v>
      </c>
      <c r="C8" s="7">
        <v>0</v>
      </c>
      <c r="D8" s="8">
        <f>10/23</f>
        <v>0.43478260869565216</v>
      </c>
      <c r="E8" s="8">
        <f>1/3</f>
        <v>0.33333333333333331</v>
      </c>
      <c r="F8" s="8">
        <f>5/18</f>
        <v>0.27777777777777779</v>
      </c>
      <c r="G8" s="3">
        <f>D8+E8+F8</f>
        <v>1.0458937198067633</v>
      </c>
      <c r="H8" s="6">
        <f>((D8+(0.5*E8))/G8)</f>
        <v>0.57505773672055427</v>
      </c>
      <c r="I8" s="6">
        <f>1-H8</f>
        <v>0.42494226327944573</v>
      </c>
      <c r="J8" s="4">
        <f>2/13</f>
        <v>0.15384615384615385</v>
      </c>
      <c r="K8" s="4">
        <f>1/10</f>
        <v>0.1</v>
      </c>
      <c r="L8" s="8">
        <f>1/11</f>
        <v>9.0909090909090912E-2</v>
      </c>
      <c r="M8" s="4">
        <f>1/23</f>
        <v>4.3478260869565216E-2</v>
      </c>
      <c r="N8" s="4">
        <f>1/26</f>
        <v>3.8461538461538464E-2</v>
      </c>
      <c r="O8" s="4">
        <f>1/51</f>
        <v>1.9607843137254902E-2</v>
      </c>
      <c r="P8" s="4">
        <f>1/51</f>
        <v>1.9607843137254902E-2</v>
      </c>
      <c r="Q8" s="4">
        <f>1/67</f>
        <v>1.4925373134328358E-2</v>
      </c>
      <c r="R8" s="8">
        <f>1/101</f>
        <v>9.9009900990099011E-3</v>
      </c>
      <c r="S8" s="4">
        <f>1/151</f>
        <v>6.6225165562913907E-3</v>
      </c>
      <c r="T8" s="4">
        <f>1/126</f>
        <v>7.9365079365079361E-3</v>
      </c>
      <c r="U8" s="4">
        <f>1/126</f>
        <v>7.9365079365079361E-3</v>
      </c>
      <c r="V8" s="4">
        <f>1/176</f>
        <v>5.681818181818182E-3</v>
      </c>
      <c r="W8" s="4">
        <f>1/201</f>
        <v>4.9751243781094526E-3</v>
      </c>
      <c r="X8" s="4">
        <v>0</v>
      </c>
      <c r="Y8" s="4">
        <f>1/201</f>
        <v>4.9751243781094526E-3</v>
      </c>
      <c r="Z8" s="8">
        <f>1/201</f>
        <v>4.9751243781094526E-3</v>
      </c>
      <c r="AA8" s="4">
        <v>0</v>
      </c>
      <c r="AB8" s="8">
        <v>0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3">
        <f>SUM(J8:AK8)</f>
        <v>0.53383981733965014</v>
      </c>
      <c r="AM8" s="3">
        <f t="shared" si="3"/>
        <v>0.2278315798811954</v>
      </c>
      <c r="AN8" s="3"/>
      <c r="AO8" s="4">
        <f>1/7</f>
        <v>0.14285714285714285</v>
      </c>
      <c r="AP8" s="4">
        <f>2/13</f>
        <v>0.15384615384615385</v>
      </c>
      <c r="AQ8" s="4">
        <f>1/23</f>
        <v>4.3478260869565216E-2</v>
      </c>
      <c r="AR8" s="4">
        <f>1/101</f>
        <v>9.9009900990099011E-3</v>
      </c>
      <c r="AS8" s="4">
        <v>0</v>
      </c>
      <c r="AT8" s="4">
        <v>0</v>
      </c>
      <c r="AU8" s="7">
        <f>SUM(AO8:AT8)</f>
        <v>0.35008254767187186</v>
      </c>
      <c r="AV8" s="7">
        <f t="shared" si="0"/>
        <v>5.0247643015615573E-2</v>
      </c>
      <c r="AW8" s="4">
        <f>1/9</f>
        <v>0.1111111111111111</v>
      </c>
      <c r="AX8" s="4">
        <f>1/19</f>
        <v>5.2631578947368418E-2</v>
      </c>
      <c r="AY8" s="4">
        <f>1/15</f>
        <v>6.6666666666666666E-2</v>
      </c>
      <c r="AZ8" s="4">
        <f>1/51</f>
        <v>1.9607843137254902E-2</v>
      </c>
      <c r="BA8" s="4">
        <f>1/41</f>
        <v>2.4390243902439025E-2</v>
      </c>
      <c r="BB8" s="4">
        <f>1/51</f>
        <v>1.9607843137254902E-2</v>
      </c>
      <c r="BC8" s="4">
        <f>1/126</f>
        <v>7.9365079365079361E-3</v>
      </c>
      <c r="BD8" s="4">
        <f>1/101</f>
        <v>9.9009900990099011E-3</v>
      </c>
      <c r="BE8" s="4">
        <f>1/126</f>
        <v>7.9365079365079361E-3</v>
      </c>
      <c r="BF8" s="4">
        <f>1/176</f>
        <v>5.681818181818182E-3</v>
      </c>
      <c r="BG8" s="4">
        <f>1/201</f>
        <v>4.9751243781094526E-3</v>
      </c>
      <c r="BH8" s="8">
        <f t="shared" ref="BH8:BI8" si="10">1/201</f>
        <v>4.9751243781094526E-3</v>
      </c>
      <c r="BI8" s="8">
        <f t="shared" si="10"/>
        <v>4.9751243781094526E-3</v>
      </c>
      <c r="BJ8" s="4">
        <v>0</v>
      </c>
      <c r="BK8" s="8">
        <v>0</v>
      </c>
      <c r="BL8" s="8">
        <v>0</v>
      </c>
      <c r="BM8" s="8">
        <v>0</v>
      </c>
      <c r="BN8" s="8">
        <v>0</v>
      </c>
      <c r="BO8" s="8">
        <v>0</v>
      </c>
      <c r="BP8" s="8">
        <v>0</v>
      </c>
      <c r="BQ8" s="8">
        <v>0</v>
      </c>
      <c r="BR8" s="8">
        <v>0</v>
      </c>
      <c r="BS8" s="8">
        <v>0</v>
      </c>
      <c r="BT8" s="8">
        <v>0</v>
      </c>
      <c r="BU8" s="8">
        <v>0</v>
      </c>
      <c r="BV8" s="8">
        <v>0</v>
      </c>
      <c r="BW8" s="8">
        <v>0</v>
      </c>
      <c r="BX8" s="8">
        <v>0</v>
      </c>
      <c r="BY8" s="7">
        <f>SUM(AW8:BX8)</f>
        <v>0.34039648419026719</v>
      </c>
      <c r="BZ8" s="7">
        <f t="shared" si="1"/>
        <v>0.22542734308496182</v>
      </c>
      <c r="CB8" s="6">
        <f t="shared" si="2"/>
        <v>0.22431884920178913</v>
      </c>
      <c r="CC8" s="5"/>
    </row>
    <row r="9" spans="1:81" x14ac:dyDescent="0.25">
      <c r="A9" s="7">
        <v>2</v>
      </c>
      <c r="B9" s="7" t="s">
        <v>84</v>
      </c>
      <c r="C9" s="7">
        <v>1</v>
      </c>
      <c r="D9" s="8">
        <f>AVERAGE(D6:D8)</f>
        <v>0.44122383252818032</v>
      </c>
      <c r="E9" s="8">
        <f t="shared" ref="E9:BM9" si="11">AVERAGE(E6:E8)</f>
        <v>0.33358052156717338</v>
      </c>
      <c r="F9" s="8">
        <f t="shared" si="11"/>
        <v>0.27777777777777779</v>
      </c>
      <c r="G9" s="8">
        <f t="shared" si="11"/>
        <v>1.0525821318731314</v>
      </c>
      <c r="H9" s="8">
        <f t="shared" si="11"/>
        <v>0.57763818247821763</v>
      </c>
      <c r="I9" s="8">
        <f t="shared" si="11"/>
        <v>0.42236181752178231</v>
      </c>
      <c r="J9" s="8">
        <f t="shared" si="11"/>
        <v>0.15811965811965811</v>
      </c>
      <c r="K9" s="8">
        <f t="shared" si="11"/>
        <v>9.8724082934609256E-2</v>
      </c>
      <c r="L9" s="8">
        <f t="shared" si="11"/>
        <v>0.10047846889952154</v>
      </c>
      <c r="M9" s="8">
        <f t="shared" si="11"/>
        <v>4.3186282316717096E-2</v>
      </c>
      <c r="N9" s="8">
        <f t="shared" si="11"/>
        <v>4.4566544566544568E-2</v>
      </c>
      <c r="O9" s="8">
        <f t="shared" si="11"/>
        <v>2.3925288272490564E-2</v>
      </c>
      <c r="P9" s="8">
        <f t="shared" si="11"/>
        <v>1.8047019802946054E-2</v>
      </c>
      <c r="Q9" s="8">
        <f t="shared" si="11"/>
        <v>1.6486196468637207E-2</v>
      </c>
      <c r="R9" s="8">
        <f t="shared" si="11"/>
        <v>9.9009900990099011E-3</v>
      </c>
      <c r="S9" s="8">
        <f t="shared" si="11"/>
        <v>5.6227405061266278E-3</v>
      </c>
      <c r="T9" s="8">
        <f t="shared" si="11"/>
        <v>5.6318986865457705E-3</v>
      </c>
      <c r="U9" s="8">
        <f t="shared" si="11"/>
        <v>5.7788036918931113E-3</v>
      </c>
      <c r="V9" s="8">
        <f t="shared" si="11"/>
        <v>4.0532158376243377E-3</v>
      </c>
      <c r="W9" s="8">
        <f t="shared" si="11"/>
        <v>2.323710787380463E-3</v>
      </c>
      <c r="X9" s="8">
        <f t="shared" si="11"/>
        <v>6.6533599467731195E-4</v>
      </c>
      <c r="Y9" s="8">
        <f t="shared" si="11"/>
        <v>2.9890467820577749E-3</v>
      </c>
      <c r="Z9" s="8">
        <f t="shared" si="11"/>
        <v>2.323710787380463E-3</v>
      </c>
      <c r="AA9" s="8">
        <f t="shared" si="11"/>
        <v>6.6533599467731195E-4</v>
      </c>
      <c r="AB9" s="8">
        <f t="shared" si="11"/>
        <v>0</v>
      </c>
      <c r="AC9" s="8">
        <f t="shared" si="11"/>
        <v>1.3306719893546239E-3</v>
      </c>
      <c r="AD9" s="8">
        <f t="shared" si="11"/>
        <v>1.3306719893546239E-3</v>
      </c>
      <c r="AE9" s="8">
        <f t="shared" si="11"/>
        <v>0</v>
      </c>
      <c r="AF9" s="8">
        <f t="shared" si="11"/>
        <v>0</v>
      </c>
      <c r="AG9" s="8">
        <f t="shared" si="11"/>
        <v>6.6533599467731195E-4</v>
      </c>
      <c r="AH9" s="8">
        <f t="shared" si="11"/>
        <v>6.6533599467731195E-4</v>
      </c>
      <c r="AI9" s="8">
        <f t="shared" si="11"/>
        <v>6.6533599467731195E-4</v>
      </c>
      <c r="AJ9" s="8">
        <f t="shared" si="11"/>
        <v>6.6533599467731195E-4</v>
      </c>
      <c r="AK9" s="8">
        <f t="shared" si="11"/>
        <v>0</v>
      </c>
      <c r="AL9" s="8">
        <f t="shared" si="11"/>
        <v>0.54881101850591618</v>
      </c>
      <c r="AM9" s="3">
        <f t="shared" si="3"/>
        <v>0.24383811128530652</v>
      </c>
      <c r="AN9" s="3"/>
      <c r="AO9" s="8">
        <f t="shared" si="11"/>
        <v>0.14334554334554334</v>
      </c>
      <c r="AP9" s="8">
        <f t="shared" si="11"/>
        <v>0.15811965811965811</v>
      </c>
      <c r="AQ9" s="8">
        <f t="shared" si="11"/>
        <v>4.8884288014722797E-2</v>
      </c>
      <c r="AR9" s="8">
        <f t="shared" si="11"/>
        <v>1.0715886403455161E-2</v>
      </c>
      <c r="AS9" s="8">
        <f t="shared" si="11"/>
        <v>2.6080424090374338E-3</v>
      </c>
      <c r="AT9" s="8">
        <f t="shared" si="11"/>
        <v>0</v>
      </c>
      <c r="AU9" s="8">
        <f t="shared" si="11"/>
        <v>0.36367341829241684</v>
      </c>
      <c r="AV9" s="7">
        <f t="shared" si="0"/>
        <v>9.0211792294903503E-2</v>
      </c>
      <c r="AW9" s="8">
        <f t="shared" si="11"/>
        <v>0.1111111111111111</v>
      </c>
      <c r="AX9" s="8">
        <f t="shared" si="11"/>
        <v>5.1935394040657196E-2</v>
      </c>
      <c r="AY9" s="8">
        <f t="shared" si="11"/>
        <v>7.0085470085470072E-2</v>
      </c>
      <c r="AZ9" s="8">
        <f t="shared" si="11"/>
        <v>1.9024276377217552E-2</v>
      </c>
      <c r="BA9" s="8">
        <f t="shared" si="11"/>
        <v>2.4390243902439029E-2</v>
      </c>
      <c r="BB9" s="8">
        <f t="shared" si="11"/>
        <v>1.9024276377217552E-2</v>
      </c>
      <c r="BC9" s="8">
        <f t="shared" si="11"/>
        <v>6.6190265393452638E-3</v>
      </c>
      <c r="BD9" s="8">
        <f t="shared" si="11"/>
        <v>8.4945994599459947E-3</v>
      </c>
      <c r="BE9" s="8">
        <f t="shared" si="11"/>
        <v>6.7659315446926063E-3</v>
      </c>
      <c r="BF9" s="8">
        <f t="shared" si="11"/>
        <v>4.9327001080481615E-3</v>
      </c>
      <c r="BG9" s="8">
        <f t="shared" si="11"/>
        <v>2.9890467820577749E-3</v>
      </c>
      <c r="BH9" s="8">
        <f t="shared" si="11"/>
        <v>3.4311304994513376E-3</v>
      </c>
      <c r="BI9" s="8">
        <f t="shared" si="11"/>
        <v>2.9890467820577749E-3</v>
      </c>
      <c r="BJ9" s="8">
        <f t="shared" si="11"/>
        <v>6.6533599467731195E-4</v>
      </c>
      <c r="BK9" s="8">
        <f t="shared" si="11"/>
        <v>6.6533599467731195E-4</v>
      </c>
      <c r="BL9" s="8">
        <f t="shared" si="11"/>
        <v>1.3306719893546239E-3</v>
      </c>
      <c r="BM9" s="8">
        <f t="shared" si="11"/>
        <v>1.3306719893546239E-3</v>
      </c>
      <c r="BN9" s="8">
        <f t="shared" ref="BN9:BY9" si="12">AVERAGE(BN6:BN8)</f>
        <v>6.6533599467731195E-4</v>
      </c>
      <c r="BO9" s="8">
        <f t="shared" si="12"/>
        <v>0</v>
      </c>
      <c r="BP9" s="8">
        <f t="shared" si="12"/>
        <v>6.6533599467731195E-4</v>
      </c>
      <c r="BQ9" s="8">
        <f t="shared" si="12"/>
        <v>6.6533599467731195E-4</v>
      </c>
      <c r="BR9" s="8">
        <f t="shared" si="12"/>
        <v>0</v>
      </c>
      <c r="BS9" s="8">
        <f t="shared" si="12"/>
        <v>0</v>
      </c>
      <c r="BT9" s="8">
        <f t="shared" si="12"/>
        <v>6.6533599467731195E-4</v>
      </c>
      <c r="BU9" s="8">
        <f t="shared" si="12"/>
        <v>6.6533599467731195E-4</v>
      </c>
      <c r="BV9" s="8">
        <f t="shared" si="12"/>
        <v>6.6533599467731195E-4</v>
      </c>
      <c r="BW9" s="8">
        <f t="shared" si="12"/>
        <v>6.6533599467731195E-4</v>
      </c>
      <c r="BX9" s="8">
        <f t="shared" si="12"/>
        <v>0</v>
      </c>
      <c r="BY9" s="8">
        <f t="shared" si="12"/>
        <v>0.34044162154051638</v>
      </c>
      <c r="BZ9" s="7">
        <f t="shared" si="1"/>
        <v>0.22558983754585893</v>
      </c>
      <c r="CB9" s="6">
        <f t="shared" si="2"/>
        <v>0.25292605833884929</v>
      </c>
      <c r="CC9" s="5"/>
    </row>
    <row r="10" spans="1:81" x14ac:dyDescent="0.25">
      <c r="A10" s="7">
        <v>3</v>
      </c>
      <c r="B10" s="7" t="s">
        <v>18</v>
      </c>
      <c r="C10" s="7">
        <v>0</v>
      </c>
      <c r="D10" s="7">
        <f>6/11</f>
        <v>0.54545454545454541</v>
      </c>
      <c r="E10" s="7">
        <f>5/16</f>
        <v>0.3125</v>
      </c>
      <c r="F10" s="7">
        <f>1/5</f>
        <v>0.2</v>
      </c>
      <c r="G10" s="3">
        <f>D10+E10+F10</f>
        <v>1.0579545454545454</v>
      </c>
      <c r="H10" s="6">
        <f>((D10+(0.5*E10))/G10)</f>
        <v>0.66326530612244905</v>
      </c>
      <c r="I10" s="6">
        <f>1-H10</f>
        <v>0.33673469387755095</v>
      </c>
      <c r="J10" s="7">
        <f>1/6</f>
        <v>0.16666666666666666</v>
      </c>
      <c r="K10" s="7">
        <f>1/8</f>
        <v>0.125</v>
      </c>
      <c r="L10" s="7">
        <f>1/10</f>
        <v>0.1</v>
      </c>
      <c r="M10" s="7">
        <f>1/15</f>
        <v>6.6666666666666666E-2</v>
      </c>
      <c r="N10" s="7">
        <f>1/21</f>
        <v>4.7619047619047616E-2</v>
      </c>
      <c r="O10" s="7">
        <f>1/41</f>
        <v>2.4390243902439025E-2</v>
      </c>
      <c r="P10" s="7">
        <f>1/34</f>
        <v>2.9411764705882353E-2</v>
      </c>
      <c r="Q10" s="7">
        <f>1/41</f>
        <v>2.4390243902439025E-2</v>
      </c>
      <c r="R10" s="7">
        <f>1/81</f>
        <v>1.2345679012345678E-2</v>
      </c>
      <c r="S10" s="7">
        <f>1/151</f>
        <v>6.6225165562913907E-3</v>
      </c>
      <c r="T10" s="7">
        <f>1/101</f>
        <v>9.9009900990099011E-3</v>
      </c>
      <c r="U10" s="7">
        <f>1/126</f>
        <v>7.9365079365079361E-3</v>
      </c>
      <c r="V10" s="7">
        <f>1/251</f>
        <v>3.9840637450199202E-3</v>
      </c>
      <c r="W10" s="7">
        <v>0</v>
      </c>
      <c r="X10" s="7">
        <v>0</v>
      </c>
      <c r="Y10" s="7">
        <f>1/251</f>
        <v>3.9840637450199202E-3</v>
      </c>
      <c r="Z10" s="7">
        <f>1/301</f>
        <v>3.3222591362126247E-3</v>
      </c>
      <c r="AA10" s="7">
        <f>1/501</f>
        <v>1.996007984031936E-3</v>
      </c>
      <c r="AB10" s="7">
        <v>0</v>
      </c>
      <c r="AC10" s="7">
        <f>1/501</f>
        <v>1.996007984031936E-3</v>
      </c>
      <c r="AD10" s="7">
        <f>1/501</f>
        <v>1.996007984031936E-3</v>
      </c>
      <c r="AE10" s="7">
        <v>0</v>
      </c>
      <c r="AF10" s="7">
        <v>0</v>
      </c>
      <c r="AG10" s="7">
        <v>0</v>
      </c>
      <c r="AH10" s="7">
        <v>0</v>
      </c>
      <c r="AI10" s="7">
        <v>0</v>
      </c>
      <c r="AJ10" s="7">
        <v>0</v>
      </c>
      <c r="AK10" s="7">
        <v>0</v>
      </c>
      <c r="AL10" s="3">
        <f>SUM(J10:AK10)</f>
        <v>0.63822873764564469</v>
      </c>
      <c r="AM10" s="3">
        <f t="shared" si="3"/>
        <v>0.17008601901701526</v>
      </c>
      <c r="AN10" s="3"/>
      <c r="AO10" s="7">
        <f>2/15</f>
        <v>0.13333333333333333</v>
      </c>
      <c r="AP10" s="7">
        <f>1/7</f>
        <v>0.14285714285714285</v>
      </c>
      <c r="AQ10" s="7">
        <f>1/23</f>
        <v>4.3478260869565216E-2</v>
      </c>
      <c r="AR10" s="7">
        <f>1/101</f>
        <v>9.9009900990099011E-3</v>
      </c>
      <c r="AS10" s="7">
        <f>1/201</f>
        <v>4.9751243781094526E-3</v>
      </c>
      <c r="AT10" s="7">
        <v>0</v>
      </c>
      <c r="AU10" s="7">
        <f>SUM(AO10:AT10)</f>
        <v>0.33454485153716074</v>
      </c>
      <c r="AV10" s="7">
        <f t="shared" si="0"/>
        <v>7.0543524918914358E-2</v>
      </c>
      <c r="AW10" s="7">
        <f>1/12</f>
        <v>8.3333333333333329E-2</v>
      </c>
      <c r="AX10" s="7">
        <f>1/26</f>
        <v>3.8461538461538464E-2</v>
      </c>
      <c r="AY10" s="7">
        <f>1/19</f>
        <v>5.2631578947368418E-2</v>
      </c>
      <c r="AZ10" s="7">
        <f>1/67</f>
        <v>1.4925373134328358E-2</v>
      </c>
      <c r="BA10" s="7">
        <f>1/51</f>
        <v>1.9607843137254902E-2</v>
      </c>
      <c r="BB10" s="7">
        <f>1/67</f>
        <v>1.4925373134328358E-2</v>
      </c>
      <c r="BC10" s="7">
        <f>1/151</f>
        <v>6.6225165562913907E-3</v>
      </c>
      <c r="BD10" s="7">
        <f>1/151</f>
        <v>6.6225165562913907E-3</v>
      </c>
      <c r="BE10" s="7">
        <f>1/151</f>
        <v>6.6225165562913907E-3</v>
      </c>
      <c r="BF10" s="7">
        <f>1/201</f>
        <v>4.9751243781094526E-3</v>
      </c>
      <c r="BG10" s="7">
        <f>1/501</f>
        <v>1.996007984031936E-3</v>
      </c>
      <c r="BH10" s="7">
        <f>1/501</f>
        <v>1.996007984031936E-3</v>
      </c>
      <c r="BI10" s="7">
        <f>1/501</f>
        <v>1.996007984031936E-3</v>
      </c>
      <c r="BJ10" s="7">
        <v>0</v>
      </c>
      <c r="BK10" s="7">
        <v>0</v>
      </c>
      <c r="BL10" s="7">
        <v>0</v>
      </c>
      <c r="BM10" s="7">
        <v>0</v>
      </c>
      <c r="BN10" s="7">
        <f>1/501</f>
        <v>1.996007984031936E-3</v>
      </c>
      <c r="BO10" s="7">
        <v>0</v>
      </c>
      <c r="BP10" s="7">
        <v>0</v>
      </c>
      <c r="BQ10" s="7">
        <v>0</v>
      </c>
      <c r="BR10" s="7">
        <v>0</v>
      </c>
      <c r="BS10" s="7">
        <v>0</v>
      </c>
      <c r="BT10" s="7">
        <v>0</v>
      </c>
      <c r="BU10" s="7">
        <v>0</v>
      </c>
      <c r="BV10" s="7">
        <v>0</v>
      </c>
      <c r="BW10" s="7">
        <v>0</v>
      </c>
      <c r="BX10" s="7">
        <v>0</v>
      </c>
      <c r="BY10" s="7">
        <f>SUM(AW10:BX10)</f>
        <v>0.25671174613126319</v>
      </c>
      <c r="BZ10" s="7">
        <f t="shared" si="1"/>
        <v>0.28355873065631587</v>
      </c>
      <c r="CB10" s="6">
        <f t="shared" si="2"/>
        <v>0.22948533531406867</v>
      </c>
      <c r="CC10" s="5"/>
    </row>
    <row r="11" spans="1:81" x14ac:dyDescent="0.25">
      <c r="A11" s="7">
        <v>3</v>
      </c>
      <c r="B11" s="8" t="s">
        <v>79</v>
      </c>
      <c r="C11" s="7">
        <v>0</v>
      </c>
      <c r="D11" s="8">
        <f>6/11</f>
        <v>0.54545454545454541</v>
      </c>
      <c r="E11" s="8">
        <f>10/33</f>
        <v>0.30303030303030304</v>
      </c>
      <c r="F11" s="8">
        <f>1/5</f>
        <v>0.2</v>
      </c>
      <c r="G11" s="3">
        <f>D11+E11+F11</f>
        <v>1.0484848484848484</v>
      </c>
      <c r="H11" s="6">
        <f>((D11+(0.5*E11))/G11)</f>
        <v>0.66473988439306364</v>
      </c>
      <c r="I11" s="6">
        <f>1-H11</f>
        <v>0.33526011560693636</v>
      </c>
      <c r="J11" s="8">
        <f>1/6</f>
        <v>0.16666666666666666</v>
      </c>
      <c r="K11" s="8">
        <f>1/8</f>
        <v>0.125</v>
      </c>
      <c r="L11" s="8">
        <f>1/11</f>
        <v>9.0909090909090912E-2</v>
      </c>
      <c r="M11" s="8">
        <f>1/16</f>
        <v>6.25E-2</v>
      </c>
      <c r="N11" s="8">
        <f>1/20</f>
        <v>0.05</v>
      </c>
      <c r="O11" s="8">
        <f>1/46</f>
        <v>2.1739130434782608E-2</v>
      </c>
      <c r="P11" s="8">
        <f>1/36</f>
        <v>2.7777777777777776E-2</v>
      </c>
      <c r="Q11" s="8">
        <f>1/46</f>
        <v>2.1739130434782608E-2</v>
      </c>
      <c r="R11" s="8">
        <f>1/91</f>
        <v>1.098901098901099E-2</v>
      </c>
      <c r="S11" s="8">
        <f>1/151</f>
        <v>6.6225165562913907E-3</v>
      </c>
      <c r="T11" s="8">
        <f>1/91</f>
        <v>1.098901098901099E-2</v>
      </c>
      <c r="U11" s="8">
        <f>1/101</f>
        <v>9.9009900990099011E-3</v>
      </c>
      <c r="V11" s="8">
        <f>1/151</f>
        <v>6.6225165562913907E-3</v>
      </c>
      <c r="W11" s="8">
        <f>1/201</f>
        <v>4.9751243781094526E-3</v>
      </c>
      <c r="X11" s="8">
        <v>0</v>
      </c>
      <c r="Y11" s="8">
        <f>1/151</f>
        <v>6.6225165562913907E-3</v>
      </c>
      <c r="Z11" s="8">
        <f>1/176</f>
        <v>5.681818181818182E-3</v>
      </c>
      <c r="AA11" s="8">
        <f>1/201</f>
        <v>4.9751243781094526E-3</v>
      </c>
      <c r="AB11" s="8">
        <v>0</v>
      </c>
      <c r="AC11" s="8">
        <f>1/201</f>
        <v>4.9751243781094526E-3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3">
        <f>SUM(J11:AK11)</f>
        <v>0.6386855492851532</v>
      </c>
      <c r="AM11" s="3">
        <f t="shared" si="3"/>
        <v>0.17092350702278103</v>
      </c>
      <c r="AN11" s="3"/>
      <c r="AO11" s="8">
        <f>2/15</f>
        <v>0.13333333333333333</v>
      </c>
      <c r="AP11" s="8">
        <f>2/15</f>
        <v>0.13333333333333333</v>
      </c>
      <c r="AQ11" s="8">
        <f>1/23</f>
        <v>4.3478260869565216E-2</v>
      </c>
      <c r="AR11" s="8">
        <f>1/101</f>
        <v>9.9009900990099011E-3</v>
      </c>
      <c r="AS11" s="8">
        <v>0</v>
      </c>
      <c r="AT11" s="8">
        <v>0</v>
      </c>
      <c r="AU11" s="8">
        <f>SUM(AO11:AT11)</f>
        <v>0.32004591763524182</v>
      </c>
      <c r="AV11" s="7">
        <f t="shared" si="0"/>
        <v>5.6151528196297873E-2</v>
      </c>
      <c r="AW11" s="8">
        <f>1/12</f>
        <v>8.3333333333333329E-2</v>
      </c>
      <c r="AX11" s="8">
        <f>1/29</f>
        <v>3.4482758620689655E-2</v>
      </c>
      <c r="AY11" s="8">
        <f>1/21</f>
        <v>4.7619047619047616E-2</v>
      </c>
      <c r="AZ11" s="8">
        <f>1/91</f>
        <v>1.098901098901099E-2</v>
      </c>
      <c r="BA11" s="8">
        <f>1/51</f>
        <v>1.9607843137254902E-2</v>
      </c>
      <c r="BB11" s="8">
        <f>1/76</f>
        <v>1.3157894736842105E-2</v>
      </c>
      <c r="BC11" s="8">
        <f>1/176</f>
        <v>5.681818181818182E-3</v>
      </c>
      <c r="BD11" s="8">
        <f>1/151</f>
        <v>6.6225165562913907E-3</v>
      </c>
      <c r="BE11" s="8">
        <f>1/151</f>
        <v>6.6225165562913907E-3</v>
      </c>
      <c r="BF11" s="8">
        <f>1/176</f>
        <v>5.681818181818182E-3</v>
      </c>
      <c r="BG11" s="8">
        <f>1/201</f>
        <v>4.9751243781094526E-3</v>
      </c>
      <c r="BH11" s="8">
        <v>0</v>
      </c>
      <c r="BI11" s="8">
        <f>1/201</f>
        <v>4.9751243781094526E-3</v>
      </c>
      <c r="BJ11" s="8">
        <v>0</v>
      </c>
      <c r="BK11" s="8">
        <v>0</v>
      </c>
      <c r="BL11" s="8">
        <v>0</v>
      </c>
      <c r="BM11" s="8">
        <v>0</v>
      </c>
      <c r="BN11" s="8">
        <v>0</v>
      </c>
      <c r="BO11" s="8">
        <v>0</v>
      </c>
      <c r="BP11" s="8">
        <v>0</v>
      </c>
      <c r="BQ11" s="8">
        <v>0</v>
      </c>
      <c r="BR11" s="8">
        <v>0</v>
      </c>
      <c r="BS11" s="8">
        <v>0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f>SUM(AW11:BX11)</f>
        <v>0.24374880666861665</v>
      </c>
      <c r="BZ11" s="7">
        <f t="shared" si="1"/>
        <v>0.21874403334308323</v>
      </c>
      <c r="CB11" s="6">
        <f t="shared" si="2"/>
        <v>0.20248027358901166</v>
      </c>
      <c r="CC11" s="5"/>
    </row>
    <row r="12" spans="1:81" x14ac:dyDescent="0.25">
      <c r="A12" s="8">
        <v>3</v>
      </c>
      <c r="B12" s="8" t="s">
        <v>78</v>
      </c>
      <c r="C12" s="7">
        <v>0</v>
      </c>
      <c r="D12" s="8">
        <f>20/37</f>
        <v>0.54054054054054057</v>
      </c>
      <c r="E12" s="8">
        <f>10/33</f>
        <v>0.30303030303030304</v>
      </c>
      <c r="F12" s="8">
        <f>1/5</f>
        <v>0.2</v>
      </c>
      <c r="G12" s="3">
        <f>D12+E12+F12</f>
        <v>1.0435708435708435</v>
      </c>
      <c r="H12" s="6">
        <f>((D12+(0.5*E12))/G12)</f>
        <v>0.66316119918380168</v>
      </c>
      <c r="I12" s="6">
        <f>1-H12</f>
        <v>0.33683880081619832</v>
      </c>
      <c r="J12" s="4">
        <f>2/11</f>
        <v>0.18181818181818182</v>
      </c>
      <c r="K12" s="4">
        <f>1/8</f>
        <v>0.125</v>
      </c>
      <c r="L12" s="4">
        <f>1/9</f>
        <v>0.1111111111111111</v>
      </c>
      <c r="M12" s="4">
        <f>1/15</f>
        <v>6.6666666666666666E-2</v>
      </c>
      <c r="N12" s="4">
        <f>1/18</f>
        <v>5.5555555555555552E-2</v>
      </c>
      <c r="O12" s="4">
        <f>1/36</f>
        <v>2.7777777777777776E-2</v>
      </c>
      <c r="P12" s="4">
        <f>1/36</f>
        <v>2.7777777777777776E-2</v>
      </c>
      <c r="Q12" s="4">
        <f>1/46</f>
        <v>2.1739130434782608E-2</v>
      </c>
      <c r="R12" s="4">
        <f>1/91</f>
        <v>1.098901098901099E-2</v>
      </c>
      <c r="S12" s="4">
        <f>1/251</f>
        <v>3.9840637450199202E-3</v>
      </c>
      <c r="T12" s="4">
        <f>1/126</f>
        <v>7.9365079365079361E-3</v>
      </c>
      <c r="U12" s="4">
        <f>1/126</f>
        <v>7.9365079365079361E-3</v>
      </c>
      <c r="V12" s="4">
        <f>1/276</f>
        <v>3.6231884057971015E-3</v>
      </c>
      <c r="W12" s="4">
        <f>1/501</f>
        <v>1.996007984031936E-3</v>
      </c>
      <c r="X12" s="4">
        <f>1/501</f>
        <v>1.996007984031936E-3</v>
      </c>
      <c r="Y12" s="4">
        <f>1/476</f>
        <v>2.1008403361344537E-3</v>
      </c>
      <c r="Z12" s="4">
        <f>1/476</f>
        <v>2.1008403361344537E-3</v>
      </c>
      <c r="AA12" s="4">
        <v>0</v>
      </c>
      <c r="AB12" s="4">
        <v>0</v>
      </c>
      <c r="AC12" s="4">
        <f>1/501</f>
        <v>1.996007984031936E-3</v>
      </c>
      <c r="AD12" s="4">
        <f>1/501</f>
        <v>1.996007984031936E-3</v>
      </c>
      <c r="AE12" s="4">
        <v>0</v>
      </c>
      <c r="AF12" s="4">
        <v>0</v>
      </c>
      <c r="AG12" s="4">
        <f>1/501</f>
        <v>1.996007984031936E-3</v>
      </c>
      <c r="AH12" s="4">
        <f>1/501</f>
        <v>1.996007984031936E-3</v>
      </c>
      <c r="AI12" s="4">
        <f>1/501</f>
        <v>1.996007984031936E-3</v>
      </c>
      <c r="AJ12" s="4">
        <f>1/501</f>
        <v>1.996007984031936E-3</v>
      </c>
      <c r="AK12" s="4">
        <v>0</v>
      </c>
      <c r="AL12" s="3">
        <f>SUM(J12:AK12)</f>
        <v>0.67208522469922194</v>
      </c>
      <c r="AM12" s="3">
        <f t="shared" si="3"/>
        <v>0.24335766569356054</v>
      </c>
      <c r="AN12" s="3"/>
      <c r="AO12" s="4">
        <f>1/7</f>
        <v>0.14285714285714285</v>
      </c>
      <c r="AP12" s="4">
        <f>2/13</f>
        <v>0.15384615384615385</v>
      </c>
      <c r="AQ12" s="4">
        <f>1/19</f>
        <v>5.2631578947368418E-2</v>
      </c>
      <c r="AR12" s="4">
        <f>1/101</f>
        <v>9.9009900990099011E-3</v>
      </c>
      <c r="AS12" s="4">
        <f>1/351</f>
        <v>2.8490028490028491E-3</v>
      </c>
      <c r="AT12" s="4">
        <v>0</v>
      </c>
      <c r="AU12" s="4">
        <f>SUM(AO12:AT12)</f>
        <v>0.36208486859867789</v>
      </c>
      <c r="AV12" s="7">
        <f t="shared" si="0"/>
        <v>0.19488006637563693</v>
      </c>
      <c r="AW12" s="4">
        <f>1/11</f>
        <v>9.0909090909090912E-2</v>
      </c>
      <c r="AX12" s="4">
        <f>1/26</f>
        <v>3.8461538461538464E-2</v>
      </c>
      <c r="AY12" s="4">
        <f>1/17</f>
        <v>5.8823529411764705E-2</v>
      </c>
      <c r="AZ12" s="4">
        <f>1/91</f>
        <v>1.098901098901099E-2</v>
      </c>
      <c r="BA12" s="4">
        <f>1/56</f>
        <v>1.7857142857142856E-2</v>
      </c>
      <c r="BB12" s="4">
        <f>1/71</f>
        <v>1.4084507042253521E-2</v>
      </c>
      <c r="BC12" s="4">
        <f>1/476</f>
        <v>2.1008403361344537E-3</v>
      </c>
      <c r="BD12" s="4">
        <f>1/276</f>
        <v>3.6231884057971015E-3</v>
      </c>
      <c r="BE12" s="4">
        <f>1/326</f>
        <v>3.0674846625766872E-3</v>
      </c>
      <c r="BF12" s="4">
        <f t="shared" ref="BF12:BM12" si="13">1/501</f>
        <v>1.996007984031936E-3</v>
      </c>
      <c r="BG12" s="4">
        <f t="shared" si="13"/>
        <v>1.996007984031936E-3</v>
      </c>
      <c r="BH12" s="4">
        <f t="shared" si="13"/>
        <v>1.996007984031936E-3</v>
      </c>
      <c r="BI12" s="4">
        <f t="shared" si="13"/>
        <v>1.996007984031936E-3</v>
      </c>
      <c r="BJ12" s="4">
        <f t="shared" si="13"/>
        <v>1.996007984031936E-3</v>
      </c>
      <c r="BK12" s="4">
        <f t="shared" si="13"/>
        <v>1.996007984031936E-3</v>
      </c>
      <c r="BL12" s="4">
        <f t="shared" si="13"/>
        <v>1.996007984031936E-3</v>
      </c>
      <c r="BM12" s="4">
        <f t="shared" si="13"/>
        <v>1.996007984031936E-3</v>
      </c>
      <c r="BN12" s="4">
        <v>0</v>
      </c>
      <c r="BO12" s="4">
        <v>0</v>
      </c>
      <c r="BP12" s="4">
        <f>1/501</f>
        <v>1.996007984031936E-3</v>
      </c>
      <c r="BQ12" s="4">
        <f>1/501</f>
        <v>1.996007984031936E-3</v>
      </c>
      <c r="BR12" s="4">
        <v>0</v>
      </c>
      <c r="BS12" s="4">
        <v>0</v>
      </c>
      <c r="BT12" s="4">
        <f>1/501</f>
        <v>1.996007984031936E-3</v>
      </c>
      <c r="BU12" s="4">
        <f>1/501</f>
        <v>1.996007984031936E-3</v>
      </c>
      <c r="BV12" s="4">
        <f>1/501</f>
        <v>1.996007984031936E-3</v>
      </c>
      <c r="BW12" s="4">
        <f>1/501</f>
        <v>1.996007984031936E-3</v>
      </c>
      <c r="BX12" s="4">
        <v>0</v>
      </c>
      <c r="BY12" s="8">
        <f>SUM(AW12:BX12)</f>
        <v>0.26786044485175675</v>
      </c>
      <c r="BZ12" s="7">
        <f t="shared" si="1"/>
        <v>0.33930222425878376</v>
      </c>
      <c r="CB12" s="6">
        <f t="shared" si="2"/>
        <v>0.30203053814965664</v>
      </c>
      <c r="CC12" s="5"/>
    </row>
    <row r="13" spans="1:81" x14ac:dyDescent="0.25">
      <c r="A13" s="7">
        <v>3</v>
      </c>
      <c r="B13" s="7" t="s">
        <v>84</v>
      </c>
      <c r="C13" s="7">
        <v>1</v>
      </c>
      <c r="D13" s="8">
        <f>AVERAGE(D10:D12)</f>
        <v>0.54381654381654376</v>
      </c>
      <c r="E13" s="8">
        <f t="shared" ref="E13:BM13" si="14">AVERAGE(E10:E12)</f>
        <v>0.30618686868686867</v>
      </c>
      <c r="F13" s="8">
        <f t="shared" si="14"/>
        <v>0.20000000000000004</v>
      </c>
      <c r="G13" s="8">
        <f t="shared" si="14"/>
        <v>1.0500034125034123</v>
      </c>
      <c r="H13" s="8">
        <f t="shared" si="14"/>
        <v>0.66372212989977142</v>
      </c>
      <c r="I13" s="8">
        <f t="shared" si="14"/>
        <v>0.33627787010022853</v>
      </c>
      <c r="J13" s="8">
        <f t="shared" si="14"/>
        <v>0.17171717171717171</v>
      </c>
      <c r="K13" s="8">
        <f t="shared" si="14"/>
        <v>0.125</v>
      </c>
      <c r="L13" s="8">
        <f t="shared" si="14"/>
        <v>0.10067340067340068</v>
      </c>
      <c r="M13" s="8">
        <f t="shared" si="14"/>
        <v>6.5277777777777768E-2</v>
      </c>
      <c r="N13" s="8">
        <f t="shared" si="14"/>
        <v>5.105820105820106E-2</v>
      </c>
      <c r="O13" s="8">
        <f t="shared" si="14"/>
        <v>2.4635717371666466E-2</v>
      </c>
      <c r="P13" s="8">
        <f t="shared" si="14"/>
        <v>2.8322440087145972E-2</v>
      </c>
      <c r="Q13" s="8">
        <f t="shared" si="14"/>
        <v>2.2622834924001411E-2</v>
      </c>
      <c r="R13" s="8">
        <f t="shared" si="14"/>
        <v>1.1441233663455888E-2</v>
      </c>
      <c r="S13" s="8">
        <f t="shared" si="14"/>
        <v>5.7430322858675678E-3</v>
      </c>
      <c r="T13" s="8">
        <f t="shared" si="14"/>
        <v>9.6088363415096096E-3</v>
      </c>
      <c r="U13" s="8">
        <f t="shared" si="14"/>
        <v>8.5913353240085911E-3</v>
      </c>
      <c r="V13" s="8">
        <f t="shared" si="14"/>
        <v>4.743256235702804E-3</v>
      </c>
      <c r="W13" s="8">
        <f t="shared" si="14"/>
        <v>2.323710787380463E-3</v>
      </c>
      <c r="X13" s="8">
        <f t="shared" si="14"/>
        <v>6.6533599467731195E-4</v>
      </c>
      <c r="Y13" s="8">
        <f t="shared" si="14"/>
        <v>4.2358068791485881E-3</v>
      </c>
      <c r="Z13" s="8">
        <f t="shared" si="14"/>
        <v>3.7016392180550862E-3</v>
      </c>
      <c r="AA13" s="8">
        <f t="shared" si="14"/>
        <v>2.323710787380463E-3</v>
      </c>
      <c r="AB13" s="8">
        <f t="shared" si="14"/>
        <v>0</v>
      </c>
      <c r="AC13" s="8">
        <f t="shared" si="14"/>
        <v>2.9890467820577749E-3</v>
      </c>
      <c r="AD13" s="8">
        <f t="shared" si="14"/>
        <v>1.3306719893546239E-3</v>
      </c>
      <c r="AE13" s="8">
        <f t="shared" si="14"/>
        <v>0</v>
      </c>
      <c r="AF13" s="8">
        <f t="shared" si="14"/>
        <v>0</v>
      </c>
      <c r="AG13" s="8">
        <f t="shared" si="14"/>
        <v>6.6533599467731195E-4</v>
      </c>
      <c r="AH13" s="8">
        <f t="shared" si="14"/>
        <v>6.6533599467731195E-4</v>
      </c>
      <c r="AI13" s="8">
        <f t="shared" si="14"/>
        <v>6.6533599467731195E-4</v>
      </c>
      <c r="AJ13" s="8">
        <f t="shared" si="14"/>
        <v>6.6533599467731195E-4</v>
      </c>
      <c r="AK13" s="8">
        <f t="shared" si="14"/>
        <v>0</v>
      </c>
      <c r="AL13" s="8">
        <f t="shared" si="14"/>
        <v>0.64966650387667324</v>
      </c>
      <c r="AM13" s="3">
        <f t="shared" si="3"/>
        <v>0.19464277294189469</v>
      </c>
      <c r="AN13" s="3"/>
      <c r="AO13" s="8">
        <f t="shared" si="14"/>
        <v>0.13650793650793649</v>
      </c>
      <c r="AP13" s="8">
        <f t="shared" si="14"/>
        <v>0.14334554334554336</v>
      </c>
      <c r="AQ13" s="8">
        <f t="shared" si="14"/>
        <v>4.6529366895499615E-2</v>
      </c>
      <c r="AR13" s="8">
        <f t="shared" si="14"/>
        <v>9.9009900990099011E-3</v>
      </c>
      <c r="AS13" s="8">
        <f t="shared" si="14"/>
        <v>2.6080424090374338E-3</v>
      </c>
      <c r="AT13" s="8">
        <f t="shared" si="14"/>
        <v>0</v>
      </c>
      <c r="AU13" s="8">
        <f t="shared" si="14"/>
        <v>0.3388918792570268</v>
      </c>
      <c r="AV13" s="7">
        <f t="shared" si="0"/>
        <v>0.10681389019202148</v>
      </c>
      <c r="AW13" s="8">
        <f t="shared" si="14"/>
        <v>8.5858585858585856E-2</v>
      </c>
      <c r="AX13" s="8">
        <f t="shared" si="14"/>
        <v>3.7135278514588858E-2</v>
      </c>
      <c r="AY13" s="8">
        <f t="shared" si="14"/>
        <v>5.3024718659393587E-2</v>
      </c>
      <c r="AZ13" s="8">
        <f t="shared" si="14"/>
        <v>1.2301131704116779E-2</v>
      </c>
      <c r="BA13" s="8">
        <f t="shared" si="14"/>
        <v>1.9024276377217552E-2</v>
      </c>
      <c r="BB13" s="8">
        <f t="shared" si="14"/>
        <v>1.405592497114133E-2</v>
      </c>
      <c r="BC13" s="8">
        <f t="shared" si="14"/>
        <v>4.8017250247480089E-3</v>
      </c>
      <c r="BD13" s="8">
        <f t="shared" si="14"/>
        <v>5.6227405061266278E-3</v>
      </c>
      <c r="BE13" s="8">
        <f t="shared" si="14"/>
        <v>5.4375059250531569E-3</v>
      </c>
      <c r="BF13" s="8">
        <f t="shared" si="14"/>
        <v>4.2176501813198574E-3</v>
      </c>
      <c r="BG13" s="8">
        <f t="shared" si="14"/>
        <v>2.9890467820577749E-3</v>
      </c>
      <c r="BH13" s="8">
        <f t="shared" si="14"/>
        <v>1.3306719893546239E-3</v>
      </c>
      <c r="BI13" s="8">
        <f t="shared" si="14"/>
        <v>2.9890467820577749E-3</v>
      </c>
      <c r="BJ13" s="8">
        <f t="shared" si="14"/>
        <v>6.6533599467731195E-4</v>
      </c>
      <c r="BK13" s="8">
        <f t="shared" si="14"/>
        <v>6.6533599467731195E-4</v>
      </c>
      <c r="BL13" s="8">
        <f t="shared" si="14"/>
        <v>6.6533599467731195E-4</v>
      </c>
      <c r="BM13" s="8">
        <f t="shared" si="14"/>
        <v>6.6533599467731195E-4</v>
      </c>
      <c r="BN13" s="8">
        <f t="shared" ref="BN13:BY13" si="15">AVERAGE(BN10:BN12)</f>
        <v>6.6533599467731195E-4</v>
      </c>
      <c r="BO13" s="8">
        <f t="shared" si="15"/>
        <v>0</v>
      </c>
      <c r="BP13" s="8">
        <f t="shared" si="15"/>
        <v>6.6533599467731195E-4</v>
      </c>
      <c r="BQ13" s="8">
        <f t="shared" si="15"/>
        <v>6.6533599467731195E-4</v>
      </c>
      <c r="BR13" s="8">
        <f t="shared" si="15"/>
        <v>0</v>
      </c>
      <c r="BS13" s="8">
        <f t="shared" si="15"/>
        <v>0</v>
      </c>
      <c r="BT13" s="8">
        <f t="shared" si="15"/>
        <v>6.6533599467731195E-4</v>
      </c>
      <c r="BU13" s="8">
        <f t="shared" si="15"/>
        <v>6.6533599467731195E-4</v>
      </c>
      <c r="BV13" s="8">
        <f t="shared" si="15"/>
        <v>6.6533599467731195E-4</v>
      </c>
      <c r="BW13" s="8">
        <f t="shared" si="15"/>
        <v>6.6533599467731195E-4</v>
      </c>
      <c r="BX13" s="8">
        <f t="shared" si="15"/>
        <v>0</v>
      </c>
      <c r="BY13" s="8">
        <f t="shared" si="15"/>
        <v>0.25610699921721219</v>
      </c>
      <c r="BZ13" s="7">
        <f t="shared" si="1"/>
        <v>0.28053499608606081</v>
      </c>
      <c r="CB13" s="6">
        <f t="shared" si="2"/>
        <v>0.24466538235091218</v>
      </c>
      <c r="CC13" s="5"/>
    </row>
    <row r="14" spans="1:81" x14ac:dyDescent="0.25">
      <c r="A14" s="7">
        <v>4</v>
      </c>
      <c r="B14" s="7" t="s">
        <v>18</v>
      </c>
      <c r="C14" s="7">
        <v>0</v>
      </c>
      <c r="D14" s="7">
        <f>5/7</f>
        <v>0.7142857142857143</v>
      </c>
      <c r="E14" s="7">
        <f>5/21</f>
        <v>0.23809523809523808</v>
      </c>
      <c r="F14" s="7">
        <f>1/9</f>
        <v>0.1111111111111111</v>
      </c>
      <c r="G14" s="3">
        <f>D14+E14+F14</f>
        <v>1.0634920634920635</v>
      </c>
      <c r="H14" s="6">
        <f>((D14+(0.5*E14))/G14)</f>
        <v>0.78358208955223885</v>
      </c>
      <c r="I14" s="6">
        <f>1-H14</f>
        <v>0.21641791044776115</v>
      </c>
      <c r="J14" s="7">
        <f>1/6</f>
        <v>0.16666666666666666</v>
      </c>
      <c r="K14" s="7">
        <f>1/7</f>
        <v>0.14285714285714285</v>
      </c>
      <c r="L14" s="7">
        <f>2/19</f>
        <v>0.10526315789473684</v>
      </c>
      <c r="M14" s="7">
        <f>1/11</f>
        <v>9.0909090909090912E-2</v>
      </c>
      <c r="N14" s="7">
        <f>1/15</f>
        <v>6.6666666666666666E-2</v>
      </c>
      <c r="O14" s="7">
        <f>1/34</f>
        <v>2.9411764705882353E-2</v>
      </c>
      <c r="P14" s="7">
        <f>1/17</f>
        <v>5.8823529411764705E-2</v>
      </c>
      <c r="Q14" s="7">
        <f>1/26</f>
        <v>3.8461538461538464E-2</v>
      </c>
      <c r="R14" s="7">
        <f>1/67</f>
        <v>1.4925373134328358E-2</v>
      </c>
      <c r="S14" s="7">
        <f>1/126</f>
        <v>7.9365079365079361E-3</v>
      </c>
      <c r="T14" s="7">
        <f>1/51</f>
        <v>1.9607843137254902E-2</v>
      </c>
      <c r="U14" s="7">
        <f>1/67</f>
        <v>1.4925373134328358E-2</v>
      </c>
      <c r="V14" s="7">
        <f>1/151</f>
        <v>6.6225165562913907E-3</v>
      </c>
      <c r="W14" s="7">
        <v>0</v>
      </c>
      <c r="X14" s="7">
        <v>0</v>
      </c>
      <c r="Y14" s="7">
        <f>1/126</f>
        <v>7.9365079365079361E-3</v>
      </c>
      <c r="Z14" s="7">
        <f>1/151</f>
        <v>6.6225165562913907E-3</v>
      </c>
      <c r="AA14" s="7">
        <f>1/301</f>
        <v>3.3222591362126247E-3</v>
      </c>
      <c r="AB14" s="7">
        <v>0</v>
      </c>
      <c r="AC14" s="7">
        <f>1/251</f>
        <v>3.9840637450199202E-3</v>
      </c>
      <c r="AD14" s="7">
        <f>1/301</f>
        <v>3.3222591362126247E-3</v>
      </c>
      <c r="AE14" s="7">
        <v>0</v>
      </c>
      <c r="AF14" s="7">
        <v>0</v>
      </c>
      <c r="AG14" s="7">
        <f>1/501</f>
        <v>1.996007984031936E-3</v>
      </c>
      <c r="AH14" s="7">
        <v>0</v>
      </c>
      <c r="AI14" s="7">
        <v>0</v>
      </c>
      <c r="AJ14" s="7">
        <v>0</v>
      </c>
      <c r="AK14" s="7">
        <v>0</v>
      </c>
      <c r="AL14" s="3">
        <f>SUM(J14:AK14)</f>
        <v>0.79026078596647709</v>
      </c>
      <c r="AM14" s="3">
        <f t="shared" si="3"/>
        <v>0.1063651003530679</v>
      </c>
      <c r="AN14" s="3"/>
      <c r="AO14" s="7">
        <f>1/10</f>
        <v>0.1</v>
      </c>
      <c r="AP14" s="7">
        <f>2/17</f>
        <v>0.11764705882352941</v>
      </c>
      <c r="AQ14" s="7">
        <f>1/23</f>
        <v>4.3478260869565216E-2</v>
      </c>
      <c r="AR14" s="7">
        <f>1/101</f>
        <v>9.9009900990099011E-3</v>
      </c>
      <c r="AS14" s="7">
        <f>1/201</f>
        <v>4.9751243781094526E-3</v>
      </c>
      <c r="AT14" s="7">
        <v>0</v>
      </c>
      <c r="AU14" s="7">
        <f>SUM(AO14:AT14)</f>
        <v>0.27600143417021394</v>
      </c>
      <c r="AV14" s="7">
        <f t="shared" si="0"/>
        <v>0.15920602351489865</v>
      </c>
      <c r="AW14" s="7">
        <f>1/21</f>
        <v>4.7619047619047616E-2</v>
      </c>
      <c r="AX14" s="7">
        <f>1/41</f>
        <v>2.4390243902439025E-2</v>
      </c>
      <c r="AY14" s="7">
        <f>1/23</f>
        <v>4.3478260869565216E-2</v>
      </c>
      <c r="AZ14" s="7">
        <f>1/101</f>
        <v>9.9009900990099011E-3</v>
      </c>
      <c r="BA14" s="7">
        <f>1/67</f>
        <v>1.4925373134328358E-2</v>
      </c>
      <c r="BB14" s="7">
        <f>1/81</f>
        <v>1.2345679012345678E-2</v>
      </c>
      <c r="BC14" s="7">
        <f>1/201</f>
        <v>4.9751243781094526E-3</v>
      </c>
      <c r="BD14" s="7">
        <f>1/151</f>
        <v>6.6225165562913907E-3</v>
      </c>
      <c r="BE14" s="7">
        <f>1/151</f>
        <v>6.6225165562913907E-3</v>
      </c>
      <c r="BF14" s="7">
        <f>1/201</f>
        <v>4.9751243781094526E-3</v>
      </c>
      <c r="BG14" s="7">
        <f>1/501</f>
        <v>1.996007984031936E-3</v>
      </c>
      <c r="BH14" s="7">
        <f>1/501</f>
        <v>1.996007984031936E-3</v>
      </c>
      <c r="BI14" s="7">
        <f>1/501</f>
        <v>1.996007984031936E-3</v>
      </c>
      <c r="BJ14" s="7">
        <v>0</v>
      </c>
      <c r="BK14" s="7">
        <v>0</v>
      </c>
      <c r="BL14" s="7">
        <v>0</v>
      </c>
      <c r="BM14" s="7">
        <v>0</v>
      </c>
      <c r="BN14" s="7">
        <f>1/501</f>
        <v>1.996007984031936E-3</v>
      </c>
      <c r="BO14" s="7">
        <v>0</v>
      </c>
      <c r="BP14" s="7">
        <v>0</v>
      </c>
      <c r="BQ14" s="7">
        <v>0</v>
      </c>
      <c r="BR14" s="7">
        <v>0</v>
      </c>
      <c r="BS14" s="7">
        <v>0</v>
      </c>
      <c r="BT14" s="7">
        <v>0</v>
      </c>
      <c r="BU14" s="7">
        <v>0</v>
      </c>
      <c r="BV14" s="7">
        <v>0</v>
      </c>
      <c r="BW14" s="7">
        <v>0</v>
      </c>
      <c r="BX14" s="7">
        <v>0</v>
      </c>
      <c r="BY14" s="7">
        <f>SUM(AW14:BX14)</f>
        <v>0.18383890844166523</v>
      </c>
      <c r="BZ14" s="7">
        <f t="shared" si="1"/>
        <v>0.65455017597498721</v>
      </c>
      <c r="CB14" s="6">
        <f t="shared" si="2"/>
        <v>0.25010112857835631</v>
      </c>
      <c r="CC14" s="5"/>
    </row>
    <row r="15" spans="1:81" s="7" customFormat="1" x14ac:dyDescent="0.25">
      <c r="A15" s="7">
        <v>4</v>
      </c>
      <c r="B15" s="7" t="s">
        <v>79</v>
      </c>
      <c r="C15" s="7">
        <v>0</v>
      </c>
      <c r="D15" s="7">
        <f>9/13</f>
        <v>0.69230769230769229</v>
      </c>
      <c r="E15" s="7">
        <f>5/21</f>
        <v>0.23809523809523808</v>
      </c>
      <c r="F15" s="7">
        <f>1/9</f>
        <v>0.1111111111111111</v>
      </c>
      <c r="G15" s="3">
        <f>D15+E15+F15</f>
        <v>1.0415140415140416</v>
      </c>
      <c r="H15" s="6">
        <f>((D15+(0.5*E15))/G15)</f>
        <v>0.7790152403282532</v>
      </c>
      <c r="I15" s="6">
        <f>1-H15</f>
        <v>0.2209847596717468</v>
      </c>
      <c r="J15" s="4">
        <f>1/6</f>
        <v>0.16666666666666666</v>
      </c>
      <c r="K15" s="4">
        <f>1/6</f>
        <v>0.16666666666666666</v>
      </c>
      <c r="L15" s="4">
        <f>2/19</f>
        <v>0.10526315789473684</v>
      </c>
      <c r="M15" s="4">
        <f>2/19</f>
        <v>0.10526315789473684</v>
      </c>
      <c r="N15" s="4">
        <f>1/15</f>
        <v>6.6666666666666666E-2</v>
      </c>
      <c r="O15" s="4">
        <f>1/46</f>
        <v>2.1739130434782608E-2</v>
      </c>
      <c r="P15" s="4">
        <f>1/18</f>
        <v>5.5555555555555552E-2</v>
      </c>
      <c r="Q15" s="4">
        <f>1/29</f>
        <v>3.4482758620689655E-2</v>
      </c>
      <c r="R15" s="4">
        <f>1/81</f>
        <v>1.2345679012345678E-2</v>
      </c>
      <c r="S15" s="4">
        <f>1/176</f>
        <v>5.681818181818182E-3</v>
      </c>
      <c r="T15" s="4">
        <f>1/41</f>
        <v>2.4390243902439025E-2</v>
      </c>
      <c r="U15" s="4">
        <f>1/51</f>
        <v>1.9607843137254902E-2</v>
      </c>
      <c r="V15" s="4">
        <f>1/126</f>
        <v>7.9365079365079361E-3</v>
      </c>
      <c r="W15" s="4">
        <f>1/201</f>
        <v>4.9751243781094526E-3</v>
      </c>
      <c r="X15" s="4">
        <v>0</v>
      </c>
      <c r="Y15" s="4">
        <f>1/91</f>
        <v>1.098901098901099E-2</v>
      </c>
      <c r="Z15" s="4">
        <f>1/101</f>
        <v>9.9009900990099011E-3</v>
      </c>
      <c r="AA15" s="4">
        <f>1/176</f>
        <v>5.681818181818182E-3</v>
      </c>
      <c r="AB15" s="8">
        <v>0</v>
      </c>
      <c r="AC15" s="4">
        <f>1/151</f>
        <v>6.6225165562913907E-3</v>
      </c>
      <c r="AD15" s="4">
        <f>1/176</f>
        <v>5.681818181818182E-3</v>
      </c>
      <c r="AE15" s="4">
        <f>1/201</f>
        <v>4.9751243781094526E-3</v>
      </c>
      <c r="AF15" s="8">
        <v>0</v>
      </c>
      <c r="AG15" s="4">
        <v>0</v>
      </c>
      <c r="AH15" s="4">
        <f>1/201</f>
        <v>4.9751243781094526E-3</v>
      </c>
      <c r="AI15" s="4">
        <v>0</v>
      </c>
      <c r="AJ15" s="8">
        <v>0</v>
      </c>
      <c r="AK15" s="8">
        <v>0</v>
      </c>
      <c r="AL15" s="3">
        <f>SUM(J15:AK15)</f>
        <v>0.84606737971314427</v>
      </c>
      <c r="AM15" s="3">
        <f t="shared" si="3"/>
        <v>0.22209732625231959</v>
      </c>
      <c r="AN15" s="3"/>
      <c r="AO15" s="4">
        <f>1/10</f>
        <v>0.1</v>
      </c>
      <c r="AP15" s="4">
        <f>1/10</f>
        <v>0.1</v>
      </c>
      <c r="AQ15" s="4">
        <f>1/29</f>
        <v>3.4482758620689655E-2</v>
      </c>
      <c r="AR15" s="4">
        <f>1/126</f>
        <v>7.9365079365079361E-3</v>
      </c>
      <c r="AS15" s="4">
        <f>1/201</f>
        <v>4.9751243781094526E-3</v>
      </c>
      <c r="AT15" s="8">
        <v>0</v>
      </c>
      <c r="AU15" s="8">
        <f>SUM(AO15:AT15)</f>
        <v>0.24739439093530707</v>
      </c>
      <c r="AV15" s="7">
        <f t="shared" si="0"/>
        <v>3.905644192828972E-2</v>
      </c>
      <c r="AW15" s="7">
        <f>1/20</f>
        <v>0.05</v>
      </c>
      <c r="AX15" s="7">
        <f>1/51</f>
        <v>1.9607843137254902E-2</v>
      </c>
      <c r="AY15" s="7">
        <f>1/31</f>
        <v>3.2258064516129031E-2</v>
      </c>
      <c r="AZ15" s="7">
        <f>1/126</f>
        <v>7.9365079365079361E-3</v>
      </c>
      <c r="BA15" s="7">
        <f>1/101</f>
        <v>9.9009900990099011E-3</v>
      </c>
      <c r="BB15" s="7">
        <f>1/101</f>
        <v>9.9009900990099011E-3</v>
      </c>
      <c r="BC15" s="7">
        <v>0</v>
      </c>
      <c r="BD15" s="7">
        <f>1/176</f>
        <v>5.681818181818182E-3</v>
      </c>
      <c r="BE15" s="7">
        <f>1/176</f>
        <v>5.681818181818182E-3</v>
      </c>
      <c r="BF15" s="7">
        <f>1/201</f>
        <v>4.9751243781094526E-3</v>
      </c>
      <c r="BG15" s="7">
        <v>0</v>
      </c>
      <c r="BH15" s="7">
        <v>0</v>
      </c>
      <c r="BI15" s="7">
        <v>0</v>
      </c>
      <c r="BJ15" s="7">
        <v>0</v>
      </c>
      <c r="BK15" s="7">
        <v>0</v>
      </c>
      <c r="BL15" s="7">
        <v>0</v>
      </c>
      <c r="BM15" s="7">
        <v>0</v>
      </c>
      <c r="BN15" s="7">
        <v>0</v>
      </c>
      <c r="BO15" s="7">
        <v>0</v>
      </c>
      <c r="BP15" s="7">
        <v>0</v>
      </c>
      <c r="BQ15" s="7">
        <v>0</v>
      </c>
      <c r="BR15" s="7">
        <v>0</v>
      </c>
      <c r="BS15" s="7">
        <v>0</v>
      </c>
      <c r="BT15" s="7">
        <v>0</v>
      </c>
      <c r="BU15" s="7">
        <v>0</v>
      </c>
      <c r="BV15" s="7">
        <v>0</v>
      </c>
      <c r="BW15" s="7">
        <v>0</v>
      </c>
      <c r="BX15" s="7">
        <v>0</v>
      </c>
      <c r="BY15" s="7">
        <f>SUM(AW15:BX15)</f>
        <v>0.14594315652965748</v>
      </c>
      <c r="BZ15" s="7">
        <f t="shared" si="1"/>
        <v>0.31348840876691741</v>
      </c>
      <c r="CB15" s="6">
        <f t="shared" si="2"/>
        <v>0.23940492717810868</v>
      </c>
    </row>
    <row r="16" spans="1:81" s="7" customFormat="1" x14ac:dyDescent="0.25">
      <c r="A16" s="7">
        <v>4</v>
      </c>
      <c r="B16" s="7" t="s">
        <v>78</v>
      </c>
      <c r="C16" s="7">
        <v>0</v>
      </c>
      <c r="D16" s="7">
        <f>2/3</f>
        <v>0.66666666666666663</v>
      </c>
      <c r="E16" s="7">
        <f>1/4</f>
        <v>0.25</v>
      </c>
      <c r="F16" s="7">
        <f>1/8</f>
        <v>0.125</v>
      </c>
      <c r="G16" s="3">
        <f>D16+E16+F16</f>
        <v>1.0416666666666665</v>
      </c>
      <c r="H16" s="6">
        <f>((D16+(0.5*E16))/G16)</f>
        <v>0.76000000000000012</v>
      </c>
      <c r="I16" s="6">
        <f>1-H16</f>
        <v>0.23999999999999988</v>
      </c>
      <c r="J16" s="7">
        <f>1/6</f>
        <v>0.16666666666666666</v>
      </c>
      <c r="K16" s="7">
        <f>2/13</f>
        <v>0.15384615384615385</v>
      </c>
      <c r="L16" s="7">
        <f>1/8</f>
        <v>0.125</v>
      </c>
      <c r="M16" s="7">
        <f>1/10</f>
        <v>0.1</v>
      </c>
      <c r="N16" s="7">
        <f>1/13</f>
        <v>7.6923076923076927E-2</v>
      </c>
      <c r="O16" s="7">
        <f>1/31</f>
        <v>3.2258064516129031E-2</v>
      </c>
      <c r="P16" s="7">
        <f>1/21</f>
        <v>4.7619047619047616E-2</v>
      </c>
      <c r="Q16" s="7">
        <f>1/26</f>
        <v>3.8461538461538464E-2</v>
      </c>
      <c r="R16" s="7">
        <f>1/61</f>
        <v>1.6393442622950821E-2</v>
      </c>
      <c r="S16" s="7">
        <f>1/176</f>
        <v>5.681818181818182E-3</v>
      </c>
      <c r="T16" s="7">
        <f>1/51</f>
        <v>1.9607843137254902E-2</v>
      </c>
      <c r="U16" s="7">
        <f>1/67</f>
        <v>1.4925373134328358E-2</v>
      </c>
      <c r="V16" s="7">
        <f>1/151</f>
        <v>6.6225165562913907E-3</v>
      </c>
      <c r="W16" s="7">
        <f>1/476</f>
        <v>2.1008403361344537E-3</v>
      </c>
      <c r="X16" s="7">
        <f>1/501</f>
        <v>1.996007984031936E-3</v>
      </c>
      <c r="Y16" s="7">
        <f>1/151</f>
        <v>6.6225165562913907E-3</v>
      </c>
      <c r="Z16" s="7">
        <f>1/176</f>
        <v>5.681818181818182E-3</v>
      </c>
      <c r="AA16" s="7">
        <v>0</v>
      </c>
      <c r="AB16" s="8">
        <v>0</v>
      </c>
      <c r="AC16" s="7">
        <f>1/476</f>
        <v>2.1008403361344537E-3</v>
      </c>
      <c r="AD16" s="7">
        <f>1/501</f>
        <v>1.996007984031936E-3</v>
      </c>
      <c r="AE16" s="7">
        <v>0</v>
      </c>
      <c r="AF16" s="8">
        <v>0</v>
      </c>
      <c r="AG16" s="7">
        <f>1/501</f>
        <v>1.996007984031936E-3</v>
      </c>
      <c r="AH16" s="7">
        <f t="shared" ref="AH16:AJ16" si="16">1/501</f>
        <v>1.996007984031936E-3</v>
      </c>
      <c r="AI16" s="7">
        <f t="shared" si="16"/>
        <v>1.996007984031936E-3</v>
      </c>
      <c r="AJ16" s="7">
        <f t="shared" si="16"/>
        <v>1.996007984031936E-3</v>
      </c>
      <c r="AK16" s="8">
        <v>0</v>
      </c>
      <c r="AL16" s="3">
        <f>SUM(J16:AK16)</f>
        <v>0.83248760497982688</v>
      </c>
      <c r="AM16" s="3">
        <f t="shared" si="3"/>
        <v>0.24873140746974043</v>
      </c>
      <c r="AN16" s="3"/>
      <c r="AO16" s="7">
        <f>2/19</f>
        <v>0.10526315789473684</v>
      </c>
      <c r="AP16" s="7">
        <f>2/15</f>
        <v>0.13333333333333333</v>
      </c>
      <c r="AQ16" s="7">
        <f>1/19</f>
        <v>5.2631578947368418E-2</v>
      </c>
      <c r="AR16" s="7">
        <f>1/101</f>
        <v>9.9009900990099011E-3</v>
      </c>
      <c r="AS16" s="7">
        <f>1/351</f>
        <v>2.8490028490028491E-3</v>
      </c>
      <c r="AT16" s="8">
        <v>0</v>
      </c>
      <c r="AU16" s="8">
        <f>SUM(AO16:AT16)</f>
        <v>0.30397806312345138</v>
      </c>
      <c r="AV16" s="7">
        <f t="shared" si="0"/>
        <v>0.21591225249380552</v>
      </c>
      <c r="AW16" s="7">
        <f>1/17</f>
        <v>5.8823529411764705E-2</v>
      </c>
      <c r="AX16" s="7">
        <f>1/46</f>
        <v>2.1739130434782608E-2</v>
      </c>
      <c r="AY16" s="7">
        <f>1/23</f>
        <v>4.3478260869565216E-2</v>
      </c>
      <c r="AZ16" s="7">
        <f>1/176</f>
        <v>5.681818181818182E-3</v>
      </c>
      <c r="BA16" s="7">
        <f>1/91</f>
        <v>1.098901098901099E-2</v>
      </c>
      <c r="BB16" s="7">
        <f>1/81</f>
        <v>1.2345679012345678E-2</v>
      </c>
      <c r="BC16" s="7">
        <f>1/501</f>
        <v>1.996007984031936E-3</v>
      </c>
      <c r="BD16" s="7">
        <f>1/476</f>
        <v>2.1008403361344537E-3</v>
      </c>
      <c r="BE16" s="7">
        <f>1/426</f>
        <v>2.3474178403755869E-3</v>
      </c>
      <c r="BF16" s="7">
        <f>1/501</f>
        <v>1.996007984031936E-3</v>
      </c>
      <c r="BG16" s="7">
        <f t="shared" ref="BG16:BM16" si="17">1/501</f>
        <v>1.996007984031936E-3</v>
      </c>
      <c r="BH16" s="7">
        <f t="shared" si="17"/>
        <v>1.996007984031936E-3</v>
      </c>
      <c r="BI16" s="7">
        <f t="shared" si="17"/>
        <v>1.996007984031936E-3</v>
      </c>
      <c r="BJ16" s="7">
        <f t="shared" si="17"/>
        <v>1.996007984031936E-3</v>
      </c>
      <c r="BK16" s="7">
        <f t="shared" si="17"/>
        <v>1.996007984031936E-3</v>
      </c>
      <c r="BL16" s="7">
        <f t="shared" si="17"/>
        <v>1.996007984031936E-3</v>
      </c>
      <c r="BM16" s="7">
        <f t="shared" si="17"/>
        <v>1.996007984031936E-3</v>
      </c>
      <c r="BN16" s="7">
        <v>0</v>
      </c>
      <c r="BO16" s="7">
        <v>0</v>
      </c>
      <c r="BP16" s="7">
        <f>1/501</f>
        <v>1.996007984031936E-3</v>
      </c>
      <c r="BQ16" s="7">
        <f>1/501</f>
        <v>1.996007984031936E-3</v>
      </c>
      <c r="BR16" s="7">
        <v>0</v>
      </c>
      <c r="BS16" s="7">
        <v>0</v>
      </c>
      <c r="BT16" s="7">
        <f>1/501</f>
        <v>1.996007984031936E-3</v>
      </c>
      <c r="BU16" s="7">
        <f t="shared" ref="BU16:BW16" si="18">1/501</f>
        <v>1.996007984031936E-3</v>
      </c>
      <c r="BV16" s="7">
        <f t="shared" si="18"/>
        <v>1.996007984031936E-3</v>
      </c>
      <c r="BW16" s="7">
        <f t="shared" si="18"/>
        <v>1.996007984031936E-3</v>
      </c>
      <c r="BX16" s="7">
        <v>0</v>
      </c>
      <c r="BY16" s="7">
        <f>SUM(AW16:BX16)</f>
        <v>0.1874458068362764</v>
      </c>
      <c r="BZ16" s="7">
        <f t="shared" si="1"/>
        <v>0.49956645469021121</v>
      </c>
      <c r="CB16" s="6">
        <f t="shared" si="2"/>
        <v>0.32391147493955463</v>
      </c>
    </row>
    <row r="17" spans="1:81" x14ac:dyDescent="0.25">
      <c r="A17" s="7">
        <v>4</v>
      </c>
      <c r="B17" s="7" t="s">
        <v>84</v>
      </c>
      <c r="C17" s="7">
        <v>1</v>
      </c>
      <c r="D17" s="8">
        <f>AVERAGE(D14:D16)</f>
        <v>0.69108669108669096</v>
      </c>
      <c r="E17" s="8">
        <f t="shared" ref="E17:BM17" si="19">AVERAGE(E14:E16)</f>
        <v>0.24206349206349206</v>
      </c>
      <c r="F17" s="8">
        <f t="shared" si="19"/>
        <v>0.11574074074074074</v>
      </c>
      <c r="G17" s="8">
        <f t="shared" si="19"/>
        <v>1.0488909238909239</v>
      </c>
      <c r="H17" s="8">
        <f t="shared" si="19"/>
        <v>0.77419910996016406</v>
      </c>
      <c r="I17" s="8">
        <f t="shared" si="19"/>
        <v>0.22580089003983594</v>
      </c>
      <c r="J17" s="8">
        <f t="shared" si="19"/>
        <v>0.16666666666666666</v>
      </c>
      <c r="K17" s="8">
        <f t="shared" si="19"/>
        <v>0.15445665445665446</v>
      </c>
      <c r="L17" s="8">
        <f t="shared" si="19"/>
        <v>0.1118421052631579</v>
      </c>
      <c r="M17" s="8">
        <f t="shared" si="19"/>
        <v>9.8724082934609256E-2</v>
      </c>
      <c r="N17" s="8">
        <f t="shared" si="19"/>
        <v>7.0085470085470086E-2</v>
      </c>
      <c r="O17" s="8">
        <f t="shared" si="19"/>
        <v>2.7802986552264663E-2</v>
      </c>
      <c r="P17" s="8">
        <f t="shared" si="19"/>
        <v>5.3999377528789284E-2</v>
      </c>
      <c r="Q17" s="8">
        <f t="shared" si="19"/>
        <v>3.7135278514588858E-2</v>
      </c>
      <c r="R17" s="8">
        <f t="shared" si="19"/>
        <v>1.4554831589874953E-2</v>
      </c>
      <c r="S17" s="8">
        <f t="shared" si="19"/>
        <v>6.4333814333814333E-3</v>
      </c>
      <c r="T17" s="8">
        <f t="shared" si="19"/>
        <v>2.1201976725649607E-2</v>
      </c>
      <c r="U17" s="8">
        <f t="shared" si="19"/>
        <v>1.6486196468637207E-2</v>
      </c>
      <c r="V17" s="8">
        <f t="shared" si="19"/>
        <v>7.0605136830302383E-3</v>
      </c>
      <c r="W17" s="8">
        <f t="shared" si="19"/>
        <v>2.3586549047479688E-3</v>
      </c>
      <c r="X17" s="8">
        <f t="shared" si="19"/>
        <v>6.6533599467731195E-4</v>
      </c>
      <c r="Y17" s="8">
        <f t="shared" si="19"/>
        <v>8.5160118272701053E-3</v>
      </c>
      <c r="Z17" s="8">
        <f t="shared" si="19"/>
        <v>7.4017749457064921E-3</v>
      </c>
      <c r="AA17" s="8">
        <f t="shared" si="19"/>
        <v>3.0013591060102686E-3</v>
      </c>
      <c r="AB17" s="8">
        <f t="shared" si="19"/>
        <v>0</v>
      </c>
      <c r="AC17" s="8">
        <f t="shared" si="19"/>
        <v>4.2358068791485881E-3</v>
      </c>
      <c r="AD17" s="8">
        <f t="shared" si="19"/>
        <v>3.6666951006875809E-3</v>
      </c>
      <c r="AE17" s="8">
        <f t="shared" si="19"/>
        <v>1.658374792703151E-3</v>
      </c>
      <c r="AF17" s="8">
        <f t="shared" si="19"/>
        <v>0</v>
      </c>
      <c r="AG17" s="8">
        <f t="shared" si="19"/>
        <v>1.3306719893546239E-3</v>
      </c>
      <c r="AH17" s="8">
        <f t="shared" si="19"/>
        <v>2.323710787380463E-3</v>
      </c>
      <c r="AI17" s="8">
        <f t="shared" si="19"/>
        <v>6.6533599467731195E-4</v>
      </c>
      <c r="AJ17" s="8">
        <f t="shared" si="19"/>
        <v>6.6533599467731195E-4</v>
      </c>
      <c r="AK17" s="8">
        <f t="shared" si="19"/>
        <v>0</v>
      </c>
      <c r="AL17" s="8">
        <f t="shared" si="19"/>
        <v>0.82293859021981619</v>
      </c>
      <c r="AM17" s="3">
        <f t="shared" si="3"/>
        <v>0.19078923213786148</v>
      </c>
      <c r="AN17" s="3"/>
      <c r="AO17" s="8">
        <f t="shared" si="19"/>
        <v>0.10175438596491228</v>
      </c>
      <c r="AP17" s="8">
        <f t="shared" si="19"/>
        <v>0.11699346405228757</v>
      </c>
      <c r="AQ17" s="8">
        <f t="shared" si="19"/>
        <v>4.3530866145874425E-2</v>
      </c>
      <c r="AR17" s="8">
        <f t="shared" si="19"/>
        <v>9.2461627115092478E-3</v>
      </c>
      <c r="AS17" s="8">
        <f t="shared" si="19"/>
        <v>4.266417201740585E-3</v>
      </c>
      <c r="AT17" s="8">
        <f t="shared" si="19"/>
        <v>0</v>
      </c>
      <c r="AU17" s="8">
        <f t="shared" si="19"/>
        <v>0.27579129607632419</v>
      </c>
      <c r="AV17" s="7">
        <f t="shared" si="0"/>
        <v>0.13933453461038847</v>
      </c>
      <c r="AW17" s="8">
        <f t="shared" si="19"/>
        <v>5.2147525676937444E-2</v>
      </c>
      <c r="AX17" s="8">
        <f t="shared" si="19"/>
        <v>2.1912405824825509E-2</v>
      </c>
      <c r="AY17" s="8">
        <f t="shared" si="19"/>
        <v>3.9738195418419824E-2</v>
      </c>
      <c r="AZ17" s="8">
        <f t="shared" si="19"/>
        <v>7.8397720724453415E-3</v>
      </c>
      <c r="BA17" s="8">
        <f t="shared" si="19"/>
        <v>1.1938458074116415E-2</v>
      </c>
      <c r="BB17" s="8">
        <f t="shared" si="19"/>
        <v>1.153078270790042E-2</v>
      </c>
      <c r="BC17" s="8">
        <f t="shared" si="19"/>
        <v>2.323710787380463E-3</v>
      </c>
      <c r="BD17" s="8">
        <f t="shared" si="19"/>
        <v>4.8017250247480089E-3</v>
      </c>
      <c r="BE17" s="8">
        <f t="shared" si="19"/>
        <v>4.8839175261617199E-3</v>
      </c>
      <c r="BF17" s="8">
        <f t="shared" si="19"/>
        <v>3.9820855800836137E-3</v>
      </c>
      <c r="BG17" s="8">
        <f t="shared" si="19"/>
        <v>1.3306719893546239E-3</v>
      </c>
      <c r="BH17" s="8">
        <f t="shared" si="19"/>
        <v>1.3306719893546239E-3</v>
      </c>
      <c r="BI17" s="8">
        <f t="shared" si="19"/>
        <v>1.3306719893546239E-3</v>
      </c>
      <c r="BJ17" s="8">
        <f t="shared" si="19"/>
        <v>6.6533599467731195E-4</v>
      </c>
      <c r="BK17" s="8">
        <f t="shared" si="19"/>
        <v>6.6533599467731195E-4</v>
      </c>
      <c r="BL17" s="8">
        <f t="shared" si="19"/>
        <v>6.6533599467731195E-4</v>
      </c>
      <c r="BM17" s="8">
        <f t="shared" si="19"/>
        <v>6.6533599467731195E-4</v>
      </c>
      <c r="BN17" s="8">
        <f t="shared" ref="BN17:BY17" si="20">AVERAGE(BN14:BN16)</f>
        <v>6.6533599467731195E-4</v>
      </c>
      <c r="BO17" s="8">
        <f t="shared" si="20"/>
        <v>0</v>
      </c>
      <c r="BP17" s="8">
        <f t="shared" si="20"/>
        <v>6.6533599467731195E-4</v>
      </c>
      <c r="BQ17" s="8">
        <f t="shared" si="20"/>
        <v>6.6533599467731195E-4</v>
      </c>
      <c r="BR17" s="8">
        <f t="shared" si="20"/>
        <v>0</v>
      </c>
      <c r="BS17" s="8">
        <f t="shared" si="20"/>
        <v>0</v>
      </c>
      <c r="BT17" s="8">
        <f t="shared" si="20"/>
        <v>6.6533599467731195E-4</v>
      </c>
      <c r="BU17" s="8">
        <f t="shared" si="20"/>
        <v>6.6533599467731195E-4</v>
      </c>
      <c r="BV17" s="8">
        <f t="shared" si="20"/>
        <v>6.6533599467731195E-4</v>
      </c>
      <c r="BW17" s="8">
        <f t="shared" si="20"/>
        <v>6.6533599467731195E-4</v>
      </c>
      <c r="BX17" s="8">
        <f t="shared" si="20"/>
        <v>0</v>
      </c>
      <c r="BY17" s="8">
        <f t="shared" si="20"/>
        <v>0.17240929060253304</v>
      </c>
      <c r="BZ17" s="7">
        <f t="shared" si="1"/>
        <v>0.48961627080588555</v>
      </c>
      <c r="CB17" s="6">
        <f t="shared" si="2"/>
        <v>0.27113917689867328</v>
      </c>
      <c r="CC17" s="5"/>
    </row>
    <row r="18" spans="1:81" x14ac:dyDescent="0.25">
      <c r="A18" s="7">
        <v>5</v>
      </c>
      <c r="B18" s="7" t="s">
        <v>18</v>
      </c>
      <c r="C18" s="7">
        <v>0</v>
      </c>
      <c r="D18" s="7">
        <f>11/21</f>
        <v>0.52380952380952384</v>
      </c>
      <c r="E18" s="7">
        <f>10/31</f>
        <v>0.32258064516129031</v>
      </c>
      <c r="F18" s="7">
        <f>5/24</f>
        <v>0.20833333333333334</v>
      </c>
      <c r="G18" s="3">
        <f>D18+E18+F18</f>
        <v>1.0547235023041475</v>
      </c>
      <c r="H18" s="6">
        <f>((D18+(0.5*E18))/G18)</f>
        <v>0.64955397778991442</v>
      </c>
      <c r="I18" s="6">
        <f>1-H18</f>
        <v>0.35044602221008558</v>
      </c>
      <c r="J18" s="4">
        <f>1/6</f>
        <v>0.16666666666666666</v>
      </c>
      <c r="K18" s="4">
        <f>2/17</f>
        <v>0.11764705882352941</v>
      </c>
      <c r="L18" s="4">
        <f>1/11</f>
        <v>9.0909090909090912E-2</v>
      </c>
      <c r="M18" s="4">
        <f>1/17</f>
        <v>5.8823529411764705E-2</v>
      </c>
      <c r="N18" s="4">
        <f>1/21</f>
        <v>4.7619047619047616E-2</v>
      </c>
      <c r="O18" s="4">
        <f>1/51</f>
        <v>1.9607843137254902E-2</v>
      </c>
      <c r="P18" s="4">
        <f>1/41</f>
        <v>2.4390243902439025E-2</v>
      </c>
      <c r="Q18" s="4">
        <f>1/51</f>
        <v>1.9607843137254902E-2</v>
      </c>
      <c r="R18" s="4">
        <f>1/101</f>
        <v>9.9009900990099011E-3</v>
      </c>
      <c r="S18" s="4">
        <f>1/151</f>
        <v>6.6225165562913907E-3</v>
      </c>
      <c r="T18" s="4">
        <f>1/126</f>
        <v>7.9365079365079361E-3</v>
      </c>
      <c r="U18" s="4">
        <f>1/151</f>
        <v>6.6225165562913907E-3</v>
      </c>
      <c r="V18" s="4">
        <f>1/251</f>
        <v>3.9840637450199202E-3</v>
      </c>
      <c r="W18" s="4">
        <v>0</v>
      </c>
      <c r="X18" s="4">
        <v>0</v>
      </c>
      <c r="Y18" s="4">
        <f>1/301</f>
        <v>3.3222591362126247E-3</v>
      </c>
      <c r="Z18" s="4">
        <f>1/301</f>
        <v>3.3222591362126247E-3</v>
      </c>
      <c r="AA18" s="4">
        <f>1/501</f>
        <v>1.996007984031936E-3</v>
      </c>
      <c r="AB18" s="4">
        <v>0</v>
      </c>
      <c r="AC18" s="4">
        <f>1/501</f>
        <v>1.996007984031936E-3</v>
      </c>
      <c r="AD18" s="4">
        <f>1/501</f>
        <v>1.996007984031936E-3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3">
        <f>SUM(J18:AK18)</f>
        <v>0.59297046072469006</v>
      </c>
      <c r="AM18" s="3">
        <f t="shared" si="3"/>
        <v>0.13203451592895377</v>
      </c>
      <c r="AN18" s="3"/>
      <c r="AO18" s="4">
        <f>1/7</f>
        <v>0.14285714285714285</v>
      </c>
      <c r="AP18" s="4">
        <f>1/7</f>
        <v>0.14285714285714285</v>
      </c>
      <c r="AQ18" s="4">
        <f>1/23</f>
        <v>4.3478260869565216E-2</v>
      </c>
      <c r="AR18" s="4">
        <f>1/101</f>
        <v>9.9009900990099011E-3</v>
      </c>
      <c r="AS18" s="4">
        <f>1/201</f>
        <v>4.9751243781094526E-3</v>
      </c>
      <c r="AT18" s="4">
        <v>0</v>
      </c>
      <c r="AU18" s="4">
        <f t="shared" ref="AU18:AU24" si="21">SUM(AO18:AT18)</f>
        <v>0.34406866106097023</v>
      </c>
      <c r="AV18" s="7">
        <f t="shared" si="0"/>
        <v>6.6612849289007681E-2</v>
      </c>
      <c r="AW18" s="4">
        <f>1/11</f>
        <v>9.0909090909090912E-2</v>
      </c>
      <c r="AX18" s="4">
        <f>1/23</f>
        <v>4.3478260869565216E-2</v>
      </c>
      <c r="AY18" s="4">
        <f>1/21</f>
        <v>4.7619047619047616E-2</v>
      </c>
      <c r="AZ18" s="4">
        <f>1/67</f>
        <v>1.4925373134328358E-2</v>
      </c>
      <c r="BA18" s="4">
        <f>1/51</f>
        <v>1.9607843137254902E-2</v>
      </c>
      <c r="BB18" s="4">
        <f>1/67</f>
        <v>1.4925373134328358E-2</v>
      </c>
      <c r="BC18" s="4">
        <f>1/151</f>
        <v>6.6225165562913907E-3</v>
      </c>
      <c r="BD18" s="4">
        <f>1/126</f>
        <v>7.9365079365079361E-3</v>
      </c>
      <c r="BE18" s="4">
        <f>1/151</f>
        <v>6.6225165562913907E-3</v>
      </c>
      <c r="BF18" s="4">
        <f>1/201</f>
        <v>4.9751243781094526E-3</v>
      </c>
      <c r="BG18" s="4">
        <f>1/501</f>
        <v>1.996007984031936E-3</v>
      </c>
      <c r="BH18" s="4">
        <f>1/501</f>
        <v>1.996007984031936E-3</v>
      </c>
      <c r="BI18" s="4">
        <f>1/501</f>
        <v>1.996007984031936E-3</v>
      </c>
      <c r="BJ18" s="4">
        <v>0</v>
      </c>
      <c r="BK18" s="4">
        <v>0</v>
      </c>
      <c r="BL18" s="4">
        <v>0</v>
      </c>
      <c r="BM18" s="4">
        <v>0</v>
      </c>
      <c r="BN18" s="4">
        <f>1/501</f>
        <v>1.996007984031936E-3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7">
        <f>SUM(AW18:BX18)</f>
        <v>0.26560568616694319</v>
      </c>
      <c r="BZ18" s="7">
        <f t="shared" si="1"/>
        <v>0.27490729360132726</v>
      </c>
      <c r="CB18" s="6">
        <f t="shared" si="2"/>
        <v>0.20264480795260353</v>
      </c>
      <c r="CC18" s="5"/>
    </row>
    <row r="19" spans="1:81" s="7" customFormat="1" x14ac:dyDescent="0.25">
      <c r="A19" s="7">
        <v>5</v>
      </c>
      <c r="B19" s="7" t="s">
        <v>79</v>
      </c>
      <c r="C19" s="7">
        <v>0</v>
      </c>
      <c r="D19" s="7">
        <f>20/37</f>
        <v>0.54054054054054057</v>
      </c>
      <c r="E19" s="7">
        <f>4/13</f>
        <v>0.30769230769230771</v>
      </c>
      <c r="F19" s="7">
        <f>1/5</f>
        <v>0.2</v>
      </c>
      <c r="G19" s="3">
        <f>D19+E19+F19</f>
        <v>1.0482328482328482</v>
      </c>
      <c r="H19" s="6">
        <f>((D19+(0.5*E19))/G19)</f>
        <v>0.66243554145180483</v>
      </c>
      <c r="I19" s="6">
        <f>1-H19</f>
        <v>0.33756445854819517</v>
      </c>
      <c r="J19" s="8">
        <f>4/23</f>
        <v>0.17391304347826086</v>
      </c>
      <c r="K19" s="8">
        <f>1/8</f>
        <v>0.125</v>
      </c>
      <c r="L19" s="8">
        <f>1/11</f>
        <v>9.0909090909090912E-2</v>
      </c>
      <c r="M19" s="8">
        <f>1/17</f>
        <v>5.8823529411764705E-2</v>
      </c>
      <c r="N19" s="8">
        <f>1/21</f>
        <v>4.7619047619047616E-2</v>
      </c>
      <c r="O19" s="8">
        <f>1/51</f>
        <v>1.9607843137254902E-2</v>
      </c>
      <c r="P19" s="8">
        <f>1/41</f>
        <v>2.4390243902439025E-2</v>
      </c>
      <c r="Q19" s="8">
        <f>1/51</f>
        <v>1.9607843137254902E-2</v>
      </c>
      <c r="R19" s="8">
        <f>1/101</f>
        <v>9.9009900990099011E-3</v>
      </c>
      <c r="S19" s="8">
        <f>1/176</f>
        <v>5.681818181818182E-3</v>
      </c>
      <c r="T19" s="8">
        <f>1/101</f>
        <v>9.9009900990099011E-3</v>
      </c>
      <c r="U19" s="8">
        <f>1/101</f>
        <v>9.9009900990099011E-3</v>
      </c>
      <c r="V19" s="8">
        <f>1/151</f>
        <v>6.6225165562913907E-3</v>
      </c>
      <c r="W19" s="8">
        <f>1/201</f>
        <v>4.9751243781094526E-3</v>
      </c>
      <c r="X19" s="8">
        <v>0</v>
      </c>
      <c r="Y19" s="8">
        <f>1/176</f>
        <v>5.681818181818182E-3</v>
      </c>
      <c r="Z19" s="8">
        <f>1/176</f>
        <v>5.681818181818182E-3</v>
      </c>
      <c r="AA19" s="8">
        <v>0</v>
      </c>
      <c r="AB19" s="8">
        <v>0</v>
      </c>
      <c r="AC19" s="8">
        <f>1/201</f>
        <v>4.9751243781094526E-3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3">
        <f t="shared" ref="AL19:AL20" si="22">SUM(J19:AK19)</f>
        <v>0.62319183175010773</v>
      </c>
      <c r="AM19" s="3">
        <f t="shared" ref="AM19:AM20" si="23">(AL19)/D19 -1</f>
        <v>0.15290488873769914</v>
      </c>
      <c r="AN19" s="3"/>
      <c r="AO19" s="8">
        <f>1/7</f>
        <v>0.14285714285714285</v>
      </c>
      <c r="AP19" s="8">
        <f>2/15</f>
        <v>0.13333333333333333</v>
      </c>
      <c r="AQ19" s="8">
        <f>1/26</f>
        <v>3.8461538461538464E-2</v>
      </c>
      <c r="AR19" s="8">
        <f>1/126</f>
        <v>7.9365079365079361E-3</v>
      </c>
      <c r="AS19" s="8">
        <f>1/176</f>
        <v>5.681818181818182E-3</v>
      </c>
      <c r="AT19" s="8">
        <v>0</v>
      </c>
      <c r="AU19" s="8">
        <f t="shared" si="21"/>
        <v>0.32827034077034073</v>
      </c>
      <c r="AV19" s="7">
        <f t="shared" si="0"/>
        <v>6.6878607503607412E-2</v>
      </c>
      <c r="AW19" s="8">
        <f>1/11</f>
        <v>9.0909090909090912E-2</v>
      </c>
      <c r="AX19" s="8">
        <f>1/26</f>
        <v>3.8461538461538464E-2</v>
      </c>
      <c r="AY19" s="8">
        <f>1/21</f>
        <v>4.7619047619047616E-2</v>
      </c>
      <c r="AZ19" s="8">
        <f>1/81</f>
        <v>1.2345679012345678E-2</v>
      </c>
      <c r="BA19" s="8">
        <f>1/67</f>
        <v>1.4925373134328358E-2</v>
      </c>
      <c r="BB19" s="8">
        <f>1/81</f>
        <v>1.2345679012345678E-2</v>
      </c>
      <c r="BC19" s="8">
        <f>1/151</f>
        <v>6.6225165562913907E-3</v>
      </c>
      <c r="BD19" s="8">
        <f>1/151</f>
        <v>6.6225165562913907E-3</v>
      </c>
      <c r="BE19" s="8">
        <f>1/176</f>
        <v>5.681818181818182E-3</v>
      </c>
      <c r="BF19" s="8">
        <f>1/201</f>
        <v>4.9751243781094526E-3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0</v>
      </c>
      <c r="BN19" s="8">
        <v>0</v>
      </c>
      <c r="BO19" s="8">
        <v>0</v>
      </c>
      <c r="BP19" s="8">
        <v>0</v>
      </c>
      <c r="BQ19" s="8">
        <v>0</v>
      </c>
      <c r="BR19" s="8">
        <v>0</v>
      </c>
      <c r="BS19" s="8">
        <v>0</v>
      </c>
      <c r="BT19" s="8">
        <v>0</v>
      </c>
      <c r="BU19" s="8">
        <v>0</v>
      </c>
      <c r="BV19" s="8">
        <v>0</v>
      </c>
      <c r="BW19" s="8">
        <v>0</v>
      </c>
      <c r="BX19" s="8">
        <v>0</v>
      </c>
      <c r="BY19" s="7">
        <f t="shared" ref="BY19:BY20" si="24">SUM(AW19:BX19)</f>
        <v>0.24050838382120712</v>
      </c>
      <c r="BZ19" s="7">
        <f t="shared" si="1"/>
        <v>0.20254191910603558</v>
      </c>
      <c r="CB19" s="6">
        <f t="shared" si="2"/>
        <v>0.19197055634165561</v>
      </c>
    </row>
    <row r="20" spans="1:81" s="7" customFormat="1" x14ac:dyDescent="0.25">
      <c r="A20" s="7">
        <v>5</v>
      </c>
      <c r="B20" s="7" t="s">
        <v>78</v>
      </c>
      <c r="C20" s="7">
        <v>0</v>
      </c>
      <c r="D20" s="7">
        <f>11/21</f>
        <v>0.52380952380952384</v>
      </c>
      <c r="E20" s="7">
        <f>10/33</f>
        <v>0.30303030303030304</v>
      </c>
      <c r="F20" s="7">
        <f>4/19</f>
        <v>0.21052631578947367</v>
      </c>
      <c r="G20" s="3">
        <f t="shared" ref="G20" si="25">D20+E20+F20</f>
        <v>1.0373661426293006</v>
      </c>
      <c r="H20" s="6">
        <f t="shared" ref="H20" si="26">((D20+(0.5*E20))/G20)</f>
        <v>0.65099934109378432</v>
      </c>
      <c r="I20" s="6">
        <f t="shared" ref="I20" si="27">1-H20</f>
        <v>0.34900065890621568</v>
      </c>
      <c r="J20" s="8">
        <f>1/5</f>
        <v>0.2</v>
      </c>
      <c r="K20" s="8">
        <f>2/15</f>
        <v>0.13333333333333333</v>
      </c>
      <c r="L20" s="8">
        <f>2/19</f>
        <v>0.10526315789473684</v>
      </c>
      <c r="M20" s="8">
        <f>1/17</f>
        <v>5.8823529411764705E-2</v>
      </c>
      <c r="N20" s="8">
        <f>1/21</f>
        <v>4.7619047619047616E-2</v>
      </c>
      <c r="O20" s="8">
        <f>1/46</f>
        <v>2.1739130434782608E-2</v>
      </c>
      <c r="P20" s="8">
        <f>1/46</f>
        <v>2.1739130434782608E-2</v>
      </c>
      <c r="Q20" s="8">
        <f>1/61</f>
        <v>1.6393442622950821E-2</v>
      </c>
      <c r="R20" s="8">
        <f>1/126</f>
        <v>7.9365079365079361E-3</v>
      </c>
      <c r="S20" s="8">
        <f>1/401</f>
        <v>2.4937655860349127E-3</v>
      </c>
      <c r="T20" s="8">
        <f>1/151</f>
        <v>6.6225165562913907E-3</v>
      </c>
      <c r="U20" s="8">
        <f>1/201</f>
        <v>4.9751243781094526E-3</v>
      </c>
      <c r="V20" s="8">
        <f>1/426</f>
        <v>2.3474178403755869E-3</v>
      </c>
      <c r="W20" s="8">
        <f>1/501</f>
        <v>1.996007984031936E-3</v>
      </c>
      <c r="X20" s="8">
        <f>1/501</f>
        <v>1.996007984031936E-3</v>
      </c>
      <c r="Y20" s="8">
        <f>1/501</f>
        <v>1.996007984031936E-3</v>
      </c>
      <c r="Z20" s="8">
        <f>1/501</f>
        <v>1.996007984031936E-3</v>
      </c>
      <c r="AA20" s="8">
        <v>0</v>
      </c>
      <c r="AB20" s="8">
        <v>0</v>
      </c>
      <c r="AC20" s="8">
        <f t="shared" ref="AC20:AD20" si="28">1/501</f>
        <v>1.996007984031936E-3</v>
      </c>
      <c r="AD20" s="8">
        <f t="shared" si="28"/>
        <v>1.996007984031936E-3</v>
      </c>
      <c r="AE20" s="8">
        <v>0</v>
      </c>
      <c r="AF20" s="8">
        <v>0</v>
      </c>
      <c r="AG20" s="8">
        <f t="shared" ref="AG20:AJ20" si="29">1/501</f>
        <v>1.996007984031936E-3</v>
      </c>
      <c r="AH20" s="8">
        <f t="shared" si="29"/>
        <v>1.996007984031936E-3</v>
      </c>
      <c r="AI20" s="8">
        <f t="shared" si="29"/>
        <v>1.996007984031936E-3</v>
      </c>
      <c r="AJ20" s="8">
        <f t="shared" si="29"/>
        <v>1.996007984031936E-3</v>
      </c>
      <c r="AK20" s="8">
        <v>0</v>
      </c>
      <c r="AL20" s="3">
        <f t="shared" si="22"/>
        <v>0.64924618388903776</v>
      </c>
      <c r="AM20" s="3">
        <f t="shared" si="23"/>
        <v>0.23946998742452652</v>
      </c>
      <c r="AN20" s="3"/>
      <c r="AO20" s="8">
        <f>1/6</f>
        <v>0.16666666666666666</v>
      </c>
      <c r="AP20" s="8">
        <f>2/13</f>
        <v>0.15384615384615385</v>
      </c>
      <c r="AQ20" s="8">
        <f>1/21</f>
        <v>4.7619047619047616E-2</v>
      </c>
      <c r="AR20" s="8">
        <f>1/151</f>
        <v>6.6225165562913907E-3</v>
      </c>
      <c r="AS20" s="8">
        <f>1/351</f>
        <v>2.8490028490028491E-3</v>
      </c>
      <c r="AT20" s="8">
        <v>0</v>
      </c>
      <c r="AU20" s="8">
        <f t="shared" si="21"/>
        <v>0.37760338753716233</v>
      </c>
      <c r="AV20" s="7">
        <f t="shared" si="0"/>
        <v>0.24609117887263565</v>
      </c>
      <c r="AW20" s="8">
        <f>1/10</f>
        <v>0.1</v>
      </c>
      <c r="AX20" s="8">
        <f>1/26</f>
        <v>3.8461538461538464E-2</v>
      </c>
      <c r="AY20" s="8">
        <f>1/18</f>
        <v>5.5555555555555552E-2</v>
      </c>
      <c r="AZ20" s="8">
        <f>1/101</f>
        <v>9.9009900990099011E-3</v>
      </c>
      <c r="BA20" s="8">
        <f>1/71</f>
        <v>1.4084507042253521E-2</v>
      </c>
      <c r="BB20" s="8">
        <f>1/91</f>
        <v>1.098901098901099E-2</v>
      </c>
      <c r="BC20" s="8">
        <f>1/501</f>
        <v>1.996007984031936E-3</v>
      </c>
      <c r="BD20" s="8">
        <f>1/376</f>
        <v>2.6595744680851063E-3</v>
      </c>
      <c r="BE20" s="8">
        <f>1/426</f>
        <v>2.3474178403755869E-3</v>
      </c>
      <c r="BF20" s="8">
        <f>1/501</f>
        <v>1.996007984031936E-3</v>
      </c>
      <c r="BG20" s="8">
        <f>1/501</f>
        <v>1.996007984031936E-3</v>
      </c>
      <c r="BH20" s="8">
        <f t="shared" ref="BH20:BM20" si="30">1/501</f>
        <v>1.996007984031936E-3</v>
      </c>
      <c r="BI20" s="8">
        <f t="shared" si="30"/>
        <v>1.996007984031936E-3</v>
      </c>
      <c r="BJ20" s="8">
        <f t="shared" si="30"/>
        <v>1.996007984031936E-3</v>
      </c>
      <c r="BK20" s="8">
        <f t="shared" si="30"/>
        <v>1.996007984031936E-3</v>
      </c>
      <c r="BL20" s="8">
        <f t="shared" si="30"/>
        <v>1.996007984031936E-3</v>
      </c>
      <c r="BM20" s="8">
        <f t="shared" si="30"/>
        <v>1.996007984031936E-3</v>
      </c>
      <c r="BN20" s="8">
        <v>0</v>
      </c>
      <c r="BO20" s="8">
        <v>0</v>
      </c>
      <c r="BP20" s="8">
        <f t="shared" ref="BP20:BQ20" si="31">1/501</f>
        <v>1.996007984031936E-3</v>
      </c>
      <c r="BQ20" s="8">
        <f t="shared" si="31"/>
        <v>1.996007984031936E-3</v>
      </c>
      <c r="BR20" s="8">
        <v>0</v>
      </c>
      <c r="BS20" s="8">
        <v>0</v>
      </c>
      <c r="BT20" s="8">
        <f t="shared" ref="BT20:BW20" si="32">1/501</f>
        <v>1.996007984031936E-3</v>
      </c>
      <c r="BU20" s="8">
        <f t="shared" si="32"/>
        <v>1.996007984031936E-3</v>
      </c>
      <c r="BV20" s="8">
        <f t="shared" si="32"/>
        <v>1.996007984031936E-3</v>
      </c>
      <c r="BW20" s="8">
        <f t="shared" si="32"/>
        <v>1.996007984031936E-3</v>
      </c>
      <c r="BX20" s="8">
        <v>0</v>
      </c>
      <c r="BY20" s="7">
        <f t="shared" si="24"/>
        <v>0.26393871421630816</v>
      </c>
      <c r="BZ20" s="7">
        <f t="shared" si="1"/>
        <v>0.25370889252746376</v>
      </c>
      <c r="CB20" s="6">
        <f t="shared" si="2"/>
        <v>0.29078828564250814</v>
      </c>
    </row>
    <row r="21" spans="1:81" s="7" customFormat="1" x14ac:dyDescent="0.25">
      <c r="A21" s="7">
        <v>5</v>
      </c>
      <c r="B21" s="7" t="s">
        <v>84</v>
      </c>
      <c r="C21" s="7">
        <v>1</v>
      </c>
      <c r="D21" s="7">
        <f t="shared" ref="D21:AM21" si="33">AVERAGE(D18:D20)</f>
        <v>0.52938652938652941</v>
      </c>
      <c r="E21" s="7">
        <f t="shared" si="33"/>
        <v>0.31110108529463365</v>
      </c>
      <c r="F21" s="7">
        <f t="shared" si="33"/>
        <v>0.20628654970760232</v>
      </c>
      <c r="G21" s="3">
        <f t="shared" si="33"/>
        <v>1.0467741643887656</v>
      </c>
      <c r="H21" s="6">
        <f t="shared" si="33"/>
        <v>0.65432962011183449</v>
      </c>
      <c r="I21" s="6">
        <f t="shared" si="33"/>
        <v>0.34567037988816551</v>
      </c>
      <c r="J21" s="8">
        <f t="shared" si="33"/>
        <v>0.18019323671497581</v>
      </c>
      <c r="K21" s="8">
        <f t="shared" si="33"/>
        <v>0.12532679738562091</v>
      </c>
      <c r="L21" s="8">
        <f t="shared" si="33"/>
        <v>9.569377990430622E-2</v>
      </c>
      <c r="M21" s="8">
        <f t="shared" si="33"/>
        <v>5.8823529411764698E-2</v>
      </c>
      <c r="N21" s="8">
        <f t="shared" si="33"/>
        <v>4.7619047619047616E-2</v>
      </c>
      <c r="O21" s="8">
        <f t="shared" si="33"/>
        <v>2.0318272236430804E-2</v>
      </c>
      <c r="P21" s="8">
        <f t="shared" si="33"/>
        <v>2.3506539413220218E-2</v>
      </c>
      <c r="Q21" s="8">
        <f t="shared" si="33"/>
        <v>1.8536376299153542E-2</v>
      </c>
      <c r="R21" s="8">
        <f t="shared" si="33"/>
        <v>9.2461627115092461E-3</v>
      </c>
      <c r="S21" s="8">
        <f t="shared" si="33"/>
        <v>4.9327001080481624E-3</v>
      </c>
      <c r="T21" s="8">
        <f t="shared" si="33"/>
        <v>8.1533381972697435E-3</v>
      </c>
      <c r="U21" s="8">
        <f t="shared" si="33"/>
        <v>7.1662103444702476E-3</v>
      </c>
      <c r="V21" s="8">
        <f t="shared" si="33"/>
        <v>4.317999380562299E-3</v>
      </c>
      <c r="W21" s="8">
        <f t="shared" si="33"/>
        <v>2.323710787380463E-3</v>
      </c>
      <c r="X21" s="8">
        <f t="shared" si="33"/>
        <v>6.6533599467731195E-4</v>
      </c>
      <c r="Y21" s="8">
        <f t="shared" si="33"/>
        <v>3.6666951006875809E-3</v>
      </c>
      <c r="Z21" s="8">
        <f t="shared" si="33"/>
        <v>3.6666951006875809E-3</v>
      </c>
      <c r="AA21" s="8">
        <f t="shared" si="33"/>
        <v>6.6533599467731195E-4</v>
      </c>
      <c r="AB21" s="8">
        <f t="shared" si="33"/>
        <v>0</v>
      </c>
      <c r="AC21" s="8">
        <f t="shared" si="33"/>
        <v>2.9890467820577749E-3</v>
      </c>
      <c r="AD21" s="8">
        <f t="shared" si="33"/>
        <v>1.3306719893546239E-3</v>
      </c>
      <c r="AE21" s="8">
        <f t="shared" si="33"/>
        <v>0</v>
      </c>
      <c r="AF21" s="8">
        <f t="shared" si="33"/>
        <v>0</v>
      </c>
      <c r="AG21" s="8">
        <f t="shared" si="33"/>
        <v>6.6533599467731195E-4</v>
      </c>
      <c r="AH21" s="8">
        <f t="shared" si="33"/>
        <v>6.6533599467731195E-4</v>
      </c>
      <c r="AI21" s="8">
        <f t="shared" si="33"/>
        <v>6.6533599467731195E-4</v>
      </c>
      <c r="AJ21" s="8">
        <f t="shared" si="33"/>
        <v>6.6533599467731195E-4</v>
      </c>
      <c r="AK21" s="8">
        <f t="shared" si="33"/>
        <v>0</v>
      </c>
      <c r="AL21" s="3">
        <f t="shared" si="33"/>
        <v>0.62180282545461185</v>
      </c>
      <c r="AM21" s="3">
        <f t="shared" si="33"/>
        <v>0.1748031306970598</v>
      </c>
      <c r="AN21" s="3"/>
      <c r="AO21" s="8">
        <f t="shared" ref="AO21:BZ21" si="34">AVERAGE(AO18:AO20)</f>
        <v>0.15079365079365079</v>
      </c>
      <c r="AP21" s="8">
        <f t="shared" si="34"/>
        <v>0.14334554334554336</v>
      </c>
      <c r="AQ21" s="8">
        <f t="shared" si="34"/>
        <v>4.3186282316717096E-2</v>
      </c>
      <c r="AR21" s="8">
        <f t="shared" si="34"/>
        <v>8.1533381972697435E-3</v>
      </c>
      <c r="AS21" s="8">
        <f t="shared" si="34"/>
        <v>4.5019818029768278E-3</v>
      </c>
      <c r="AT21" s="8">
        <f t="shared" si="34"/>
        <v>0</v>
      </c>
      <c r="AU21" s="8">
        <f t="shared" si="34"/>
        <v>0.34998079645615771</v>
      </c>
      <c r="AV21" s="7">
        <f t="shared" si="34"/>
        <v>0.12652754522175025</v>
      </c>
      <c r="AW21" s="8">
        <f t="shared" si="34"/>
        <v>9.3939393939393948E-2</v>
      </c>
      <c r="AX21" s="8">
        <f t="shared" si="34"/>
        <v>4.0133779264214048E-2</v>
      </c>
      <c r="AY21" s="8">
        <f t="shared" si="34"/>
        <v>5.0264550264550262E-2</v>
      </c>
      <c r="AZ21" s="8">
        <f t="shared" si="34"/>
        <v>1.2390680748561313E-2</v>
      </c>
      <c r="BA21" s="8">
        <f t="shared" si="34"/>
        <v>1.6205907771278928E-2</v>
      </c>
      <c r="BB21" s="8">
        <f t="shared" si="34"/>
        <v>1.2753354378561677E-2</v>
      </c>
      <c r="BC21" s="8">
        <f t="shared" si="34"/>
        <v>5.0803470322049052E-3</v>
      </c>
      <c r="BD21" s="8">
        <f t="shared" si="34"/>
        <v>5.7395329869614773E-3</v>
      </c>
      <c r="BE21" s="8">
        <f t="shared" si="34"/>
        <v>4.8839175261617199E-3</v>
      </c>
      <c r="BF21" s="8">
        <f t="shared" si="34"/>
        <v>3.9820855800836137E-3</v>
      </c>
      <c r="BG21" s="8">
        <f t="shared" si="34"/>
        <v>1.3306719893546239E-3</v>
      </c>
      <c r="BH21" s="8">
        <f t="shared" si="34"/>
        <v>1.3306719893546239E-3</v>
      </c>
      <c r="BI21" s="8">
        <f t="shared" si="34"/>
        <v>1.3306719893546239E-3</v>
      </c>
      <c r="BJ21" s="8">
        <f t="shared" si="34"/>
        <v>6.6533599467731195E-4</v>
      </c>
      <c r="BK21" s="8">
        <f t="shared" si="34"/>
        <v>6.6533599467731195E-4</v>
      </c>
      <c r="BL21" s="8">
        <f t="shared" si="34"/>
        <v>6.6533599467731195E-4</v>
      </c>
      <c r="BM21" s="8">
        <f t="shared" si="34"/>
        <v>6.6533599467731195E-4</v>
      </c>
      <c r="BN21" s="8">
        <f t="shared" si="34"/>
        <v>6.6533599467731195E-4</v>
      </c>
      <c r="BO21" s="8">
        <f t="shared" si="34"/>
        <v>0</v>
      </c>
      <c r="BP21" s="8">
        <f t="shared" si="34"/>
        <v>6.6533599467731195E-4</v>
      </c>
      <c r="BQ21" s="8">
        <f t="shared" si="34"/>
        <v>6.6533599467731195E-4</v>
      </c>
      <c r="BR21" s="8">
        <f t="shared" si="34"/>
        <v>0</v>
      </c>
      <c r="BS21" s="8">
        <f t="shared" si="34"/>
        <v>0</v>
      </c>
      <c r="BT21" s="8">
        <f t="shared" si="34"/>
        <v>6.6533599467731195E-4</v>
      </c>
      <c r="BU21" s="8">
        <f t="shared" si="34"/>
        <v>6.6533599467731195E-4</v>
      </c>
      <c r="BV21" s="8">
        <f t="shared" si="34"/>
        <v>6.6533599467731195E-4</v>
      </c>
      <c r="BW21" s="8">
        <f t="shared" si="34"/>
        <v>6.6533599467731195E-4</v>
      </c>
      <c r="BX21" s="8">
        <f t="shared" si="34"/>
        <v>0</v>
      </c>
      <c r="BY21" s="8">
        <f t="shared" si="34"/>
        <v>0.25668426140148615</v>
      </c>
      <c r="BZ21" s="7">
        <f t="shared" si="34"/>
        <v>0.24371936841160888</v>
      </c>
      <c r="CB21" s="6">
        <f>AVERAGE(CB18:CB20)</f>
        <v>0.22846788331225576</v>
      </c>
    </row>
    <row r="22" spans="1:81" x14ac:dyDescent="0.25">
      <c r="A22" s="7">
        <v>6</v>
      </c>
      <c r="B22" s="7" t="s">
        <v>18</v>
      </c>
      <c r="C22" s="7">
        <v>0</v>
      </c>
      <c r="D22" s="7">
        <f>4/11</f>
        <v>0.36363636363636365</v>
      </c>
      <c r="E22" s="7">
        <f>1/3</f>
        <v>0.33333333333333331</v>
      </c>
      <c r="F22" s="7">
        <f>4/11</f>
        <v>0.36363636363636365</v>
      </c>
      <c r="G22" s="3">
        <f>D22+E22+F22</f>
        <v>1.0606060606060606</v>
      </c>
      <c r="H22" s="6">
        <f>((D22+(0.5*E22))/G22)</f>
        <v>0.5</v>
      </c>
      <c r="I22" s="6">
        <f>1-H22</f>
        <v>0.5</v>
      </c>
      <c r="J22" s="4">
        <f>2/19</f>
        <v>0.10526315789473684</v>
      </c>
      <c r="K22" s="4">
        <f>1/15</f>
        <v>6.6666666666666666E-2</v>
      </c>
      <c r="L22" s="4">
        <f>1/11</f>
        <v>9.0909090909090912E-2</v>
      </c>
      <c r="M22" s="4">
        <f>1/26</f>
        <v>3.8461538461538464E-2</v>
      </c>
      <c r="N22" s="4">
        <f>1/21</f>
        <v>4.7619047619047616E-2</v>
      </c>
      <c r="O22" s="4">
        <f>1/34</f>
        <v>2.9411764705882353E-2</v>
      </c>
      <c r="P22" s="4">
        <f>1/67</f>
        <v>1.4925373134328358E-2</v>
      </c>
      <c r="Q22" s="4">
        <f>1/51</f>
        <v>1.9607843137254902E-2</v>
      </c>
      <c r="R22" s="4">
        <f>1/81</f>
        <v>1.2345679012345678E-2</v>
      </c>
      <c r="S22" s="4">
        <f>1/126</f>
        <v>7.9365079365079361E-3</v>
      </c>
      <c r="T22" s="4">
        <f>1/201</f>
        <v>4.9751243781094526E-3</v>
      </c>
      <c r="U22" s="4">
        <f>1/201</f>
        <v>4.9751243781094526E-3</v>
      </c>
      <c r="V22" s="4">
        <f>1/251</f>
        <v>3.9840637450199202E-3</v>
      </c>
      <c r="W22" s="4">
        <v>0</v>
      </c>
      <c r="X22" s="4">
        <v>0</v>
      </c>
      <c r="Y22" s="4">
        <f>1/501</f>
        <v>1.996007984031936E-3</v>
      </c>
      <c r="Z22" s="4">
        <f>1/501</f>
        <v>1.996007984031936E-3</v>
      </c>
      <c r="AA22" s="4">
        <f>1/501</f>
        <v>1.996007984031936E-3</v>
      </c>
      <c r="AB22" s="4">
        <v>0</v>
      </c>
      <c r="AC22" s="4">
        <f>1/501</f>
        <v>1.996007984031936E-3</v>
      </c>
      <c r="AD22" s="4">
        <f>1/501</f>
        <v>1.996007984031936E-3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3">
        <f>SUM(J22:AK22)</f>
        <v>0.4570610218987981</v>
      </c>
      <c r="AM22" s="3">
        <f t="shared" si="3"/>
        <v>0.25691781022169469</v>
      </c>
      <c r="AN22" s="3"/>
      <c r="AO22" s="8">
        <f>1/9</f>
        <v>0.1111111111111111</v>
      </c>
      <c r="AP22" s="4">
        <f>2/13</f>
        <v>0.15384615384615385</v>
      </c>
      <c r="AQ22" s="4">
        <f>1/17</f>
        <v>5.8823529411764705E-2</v>
      </c>
      <c r="AR22" s="4">
        <f>1/67</f>
        <v>1.4925373134328358E-2</v>
      </c>
      <c r="AS22" s="4">
        <f>1/201</f>
        <v>4.9751243781094526E-3</v>
      </c>
      <c r="AT22" s="4">
        <v>0</v>
      </c>
      <c r="AU22" s="4">
        <f t="shared" si="21"/>
        <v>0.34368129188146745</v>
      </c>
      <c r="AV22" s="7">
        <f t="shared" ref="AV22:AV28" si="35">(AU22/E22)-1</f>
        <v>3.1043875644402474E-2</v>
      </c>
      <c r="AW22" s="4">
        <f>1/10</f>
        <v>0.1</v>
      </c>
      <c r="AX22" s="4">
        <f>1/17</f>
        <v>5.8823529411764705E-2</v>
      </c>
      <c r="AY22" s="4">
        <f>1/11</f>
        <v>9.0909090909090912E-2</v>
      </c>
      <c r="AZ22" s="4">
        <f>1/29</f>
        <v>3.4482758620689655E-2</v>
      </c>
      <c r="BA22" s="4">
        <f>1/26</f>
        <v>3.8461538461538464E-2</v>
      </c>
      <c r="BB22" s="4">
        <f>1/41</f>
        <v>2.4390243902439025E-2</v>
      </c>
      <c r="BC22" s="4">
        <f>1/81</f>
        <v>1.2345679012345678E-2</v>
      </c>
      <c r="BD22" s="4">
        <f>1/67</f>
        <v>1.4925373134328358E-2</v>
      </c>
      <c r="BE22" s="4">
        <f>1/81</f>
        <v>1.2345679012345678E-2</v>
      </c>
      <c r="BF22" s="4">
        <f>1/126</f>
        <v>7.9365079365079361E-3</v>
      </c>
      <c r="BG22" s="4">
        <f>1/251</f>
        <v>3.9840637450199202E-3</v>
      </c>
      <c r="BH22" s="4">
        <f>1/201</f>
        <v>4.9751243781094526E-3</v>
      </c>
      <c r="BI22" s="4">
        <f>1/251</f>
        <v>3.9840637450199202E-3</v>
      </c>
      <c r="BJ22" s="4">
        <v>0</v>
      </c>
      <c r="BK22" s="4">
        <v>0</v>
      </c>
      <c r="BL22" s="4">
        <f>1/501</f>
        <v>1.996007984031936E-3</v>
      </c>
      <c r="BM22" s="4">
        <f>1/501</f>
        <v>1.996007984031936E-3</v>
      </c>
      <c r="BN22" s="4">
        <f>1/501</f>
        <v>1.996007984031936E-3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7">
        <f>SUM(AW22:BX22)</f>
        <v>0.41355167622129546</v>
      </c>
      <c r="BZ22" s="7">
        <f t="shared" ref="BZ22:BZ28" si="36">BY22/F22 -1</f>
        <v>0.13726710960856248</v>
      </c>
      <c r="CB22" s="6">
        <f t="shared" ref="CB22:CB28" si="37">AL22 + AU22 + BY22 - 1</f>
        <v>0.21429399000156102</v>
      </c>
      <c r="CC22" s="5"/>
    </row>
    <row r="23" spans="1:81" s="7" customFormat="1" x14ac:dyDescent="0.25">
      <c r="A23" s="7">
        <v>6</v>
      </c>
      <c r="B23" s="7" t="s">
        <v>79</v>
      </c>
      <c r="C23" s="7">
        <v>0</v>
      </c>
      <c r="D23" s="7">
        <f>10/27</f>
        <v>0.37037037037037035</v>
      </c>
      <c r="E23" s="7">
        <f>10/31</f>
        <v>0.32258064516129031</v>
      </c>
      <c r="F23" s="7">
        <f>8/23</f>
        <v>0.34782608695652173</v>
      </c>
      <c r="G23" s="3">
        <f>D23+E23+F23</f>
        <v>1.0407771024881824</v>
      </c>
      <c r="H23" s="6">
        <f>((D23+(0.5*E23))/G23)</f>
        <v>0.51083050509083638</v>
      </c>
      <c r="I23" s="6">
        <f>1-H23</f>
        <v>0.48916949490916362</v>
      </c>
      <c r="J23" s="8">
        <f>2/17</f>
        <v>0.11764705882352941</v>
      </c>
      <c r="K23" s="8">
        <f>1/12</f>
        <v>8.3333333333333329E-2</v>
      </c>
      <c r="L23" s="8">
        <f>1/10</f>
        <v>0.1</v>
      </c>
      <c r="M23" s="8">
        <f>1/26</f>
        <v>3.8461538461538464E-2</v>
      </c>
      <c r="N23" s="8">
        <f>1/21</f>
        <v>4.7619047619047616E-2</v>
      </c>
      <c r="O23" s="8">
        <f>1/34</f>
        <v>2.9411764705882353E-2</v>
      </c>
      <c r="P23" s="8">
        <f>1/51</f>
        <v>1.9607843137254902E-2</v>
      </c>
      <c r="Q23" s="8">
        <f>1/51</f>
        <v>1.9607843137254902E-2</v>
      </c>
      <c r="R23" s="8">
        <f>1/67</f>
        <v>1.4925373134328358E-2</v>
      </c>
      <c r="S23" s="8">
        <f>1/101</f>
        <v>9.9009900990099011E-3</v>
      </c>
      <c r="T23" s="8">
        <f>1/126</f>
        <v>7.9365079365079361E-3</v>
      </c>
      <c r="U23" s="8">
        <f>1/101</f>
        <v>9.9009900990099011E-3</v>
      </c>
      <c r="V23" s="8">
        <f>1/126</f>
        <v>7.9365079365079361E-3</v>
      </c>
      <c r="W23" s="8">
        <f>1/176</f>
        <v>5.681818181818182E-3</v>
      </c>
      <c r="X23" s="8">
        <f>1/201</f>
        <v>4.9751243781094526E-3</v>
      </c>
      <c r="Y23" s="8">
        <f>1/201</f>
        <v>4.9751243781094526E-3</v>
      </c>
      <c r="Z23" s="8">
        <f>1/176</f>
        <v>5.681818181818182E-3</v>
      </c>
      <c r="AA23" s="8">
        <f>1/176</f>
        <v>5.681818181818182E-3</v>
      </c>
      <c r="AB23" s="8">
        <f>1/201</f>
        <v>4.9751243781094526E-3</v>
      </c>
      <c r="AC23" s="8">
        <v>0</v>
      </c>
      <c r="AD23" s="8">
        <f>1/201</f>
        <v>4.9751243781094526E-3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3">
        <f>SUM(J23:AK23)</f>
        <v>0.54323475048109737</v>
      </c>
      <c r="AM23" s="3">
        <f t="shared" si="3"/>
        <v>0.46673382629896309</v>
      </c>
      <c r="AN23" s="3"/>
      <c r="AO23" s="8">
        <f>1/9</f>
        <v>0.1111111111111111</v>
      </c>
      <c r="AP23" s="8">
        <f>2/13</f>
        <v>0.15384615384615385</v>
      </c>
      <c r="AQ23" s="8">
        <f>1/15</f>
        <v>6.6666666666666666E-2</v>
      </c>
      <c r="AR23" s="8">
        <f>1/51</f>
        <v>1.9607843137254902E-2</v>
      </c>
      <c r="AS23" s="8">
        <f>1/151</f>
        <v>6.6225165562913907E-3</v>
      </c>
      <c r="AT23" s="8">
        <v>0</v>
      </c>
      <c r="AU23" s="8">
        <f t="shared" si="21"/>
        <v>0.35785429131747787</v>
      </c>
      <c r="AV23" s="7">
        <f t="shared" si="35"/>
        <v>0.10934830308418153</v>
      </c>
      <c r="AW23" s="8">
        <f>2/17</f>
        <v>0.11764705882352941</v>
      </c>
      <c r="AX23" s="8">
        <f>1/14</f>
        <v>7.1428571428571425E-2</v>
      </c>
      <c r="AY23" s="8">
        <f>1/11</f>
        <v>9.0909090909090912E-2</v>
      </c>
      <c r="AZ23" s="8">
        <f>1/29</f>
        <v>3.4482758620689655E-2</v>
      </c>
      <c r="BA23" s="8">
        <f>1/23</f>
        <v>4.3478260869565216E-2</v>
      </c>
      <c r="BB23" s="8">
        <f>1/34</f>
        <v>2.9411764705882353E-2</v>
      </c>
      <c r="BC23" s="8">
        <f>1/67</f>
        <v>1.4925373134328358E-2</v>
      </c>
      <c r="BD23" s="8">
        <f>1/51</f>
        <v>1.9607843137254902E-2</v>
      </c>
      <c r="BE23" s="8">
        <f>1/76</f>
        <v>1.3157894736842105E-2</v>
      </c>
      <c r="BF23" s="8">
        <f>1/101</f>
        <v>9.9009900990099011E-3</v>
      </c>
      <c r="BG23" s="8">
        <f>1/126</f>
        <v>7.9365079365079361E-3</v>
      </c>
      <c r="BH23" s="8">
        <f t="shared" ref="BH23:BI23" si="38">1/126</f>
        <v>7.9365079365079361E-3</v>
      </c>
      <c r="BI23" s="8">
        <f t="shared" si="38"/>
        <v>7.9365079365079361E-3</v>
      </c>
      <c r="BJ23" s="8">
        <f>1/176</f>
        <v>5.681818181818182E-3</v>
      </c>
      <c r="BK23" s="8">
        <f>1/201</f>
        <v>4.9751243781094526E-3</v>
      </c>
      <c r="BL23" s="8">
        <f>1/201</f>
        <v>4.9751243781094526E-3</v>
      </c>
      <c r="BM23" s="8">
        <f>1/176</f>
        <v>5.681818181818182E-3</v>
      </c>
      <c r="BN23" s="8">
        <f>1/201</f>
        <v>4.9751243781094526E-3</v>
      </c>
      <c r="BO23" s="8">
        <f>1/201</f>
        <v>4.9751243781094526E-3</v>
      </c>
      <c r="BP23" s="8">
        <v>0</v>
      </c>
      <c r="BQ23" s="8">
        <f>1/201</f>
        <v>4.9751243781094526E-3</v>
      </c>
      <c r="BR23" s="8">
        <f>1/201</f>
        <v>4.9751243781094526E-3</v>
      </c>
      <c r="BS23" s="8">
        <v>0</v>
      </c>
      <c r="BT23" s="8">
        <v>0</v>
      </c>
      <c r="BU23" s="8">
        <v>0</v>
      </c>
      <c r="BV23" s="8">
        <v>0</v>
      </c>
      <c r="BW23" s="8">
        <v>0</v>
      </c>
      <c r="BX23" s="8">
        <v>0</v>
      </c>
      <c r="BY23" s="7">
        <f>SUM(AW23:BX23)</f>
        <v>0.50997351290658099</v>
      </c>
      <c r="BZ23" s="7">
        <f t="shared" si="36"/>
        <v>0.4661738496064205</v>
      </c>
      <c r="CB23" s="6">
        <f t="shared" si="37"/>
        <v>0.41106255470515629</v>
      </c>
    </row>
    <row r="24" spans="1:81" s="7" customFormat="1" x14ac:dyDescent="0.25">
      <c r="A24" s="7">
        <v>6</v>
      </c>
      <c r="B24" s="7" t="s">
        <v>78</v>
      </c>
      <c r="C24" s="7">
        <v>0</v>
      </c>
      <c r="D24" s="7">
        <f>4/11</f>
        <v>0.36363636363636365</v>
      </c>
      <c r="E24" s="7">
        <f>10/31</f>
        <v>0.32258064516129031</v>
      </c>
      <c r="F24" s="7">
        <f>5/14</f>
        <v>0.35714285714285715</v>
      </c>
      <c r="G24" s="3">
        <f>D24+E24+F24</f>
        <v>1.0433598659405112</v>
      </c>
      <c r="H24" s="6">
        <f>((D24+(0.5*E24))/G24)</f>
        <v>0.50311182493475193</v>
      </c>
      <c r="I24" s="6">
        <f>1-H24</f>
        <v>0.49688817506524807</v>
      </c>
      <c r="J24" s="8">
        <f>1/8</f>
        <v>0.125</v>
      </c>
      <c r="K24" s="8">
        <f>1/13</f>
        <v>7.6923076923076927E-2</v>
      </c>
      <c r="L24" s="8">
        <f>1/10</f>
        <v>0.1</v>
      </c>
      <c r="M24" s="8">
        <f>1/31</f>
        <v>3.2258064516129031E-2</v>
      </c>
      <c r="N24" s="8">
        <f>1/23</f>
        <v>4.3478260869565216E-2</v>
      </c>
      <c r="O24" s="8">
        <f>1/31</f>
        <v>3.2258064516129031E-2</v>
      </c>
      <c r="P24" s="8">
        <f>1/91</f>
        <v>1.098901098901099E-2</v>
      </c>
      <c r="Q24" s="8">
        <f>1/76</f>
        <v>1.3157894736842105E-2</v>
      </c>
      <c r="R24" s="8">
        <f>1/101</f>
        <v>9.9009900990099011E-3</v>
      </c>
      <c r="S24" s="8">
        <f>1/176</f>
        <v>5.681818181818182E-3</v>
      </c>
      <c r="T24" s="8">
        <f>1/401</f>
        <v>2.4937655860349127E-3</v>
      </c>
      <c r="U24" s="8">
        <f>1/276</f>
        <v>3.6231884057971015E-3</v>
      </c>
      <c r="V24" s="8">
        <f>1/376</f>
        <v>2.6595744680851063E-3</v>
      </c>
      <c r="W24" s="8">
        <f>1/501</f>
        <v>1.996007984031936E-3</v>
      </c>
      <c r="X24" s="8">
        <f t="shared" ref="X24:Z24" si="39">1/501</f>
        <v>1.996007984031936E-3</v>
      </c>
      <c r="Y24" s="8">
        <f t="shared" si="39"/>
        <v>1.996007984031936E-3</v>
      </c>
      <c r="Z24" s="8">
        <f t="shared" si="39"/>
        <v>1.996007984031936E-3</v>
      </c>
      <c r="AA24" s="8">
        <v>0</v>
      </c>
      <c r="AB24" s="8">
        <v>0</v>
      </c>
      <c r="AC24" s="8">
        <f>1/501</f>
        <v>1.996007984031936E-3</v>
      </c>
      <c r="AD24" s="8">
        <f>1/501</f>
        <v>1.996007984031936E-3</v>
      </c>
      <c r="AE24" s="8">
        <v>0</v>
      </c>
      <c r="AF24" s="8">
        <v>0</v>
      </c>
      <c r="AG24" s="8">
        <f>1/501</f>
        <v>1.996007984031936E-3</v>
      </c>
      <c r="AH24" s="8">
        <f t="shared" ref="AH24:AJ24" si="40">1/501</f>
        <v>1.996007984031936E-3</v>
      </c>
      <c r="AI24" s="8">
        <f t="shared" si="40"/>
        <v>1.996007984031936E-3</v>
      </c>
      <c r="AJ24" s="8">
        <f t="shared" si="40"/>
        <v>1.996007984031936E-3</v>
      </c>
      <c r="AK24" s="8">
        <v>0</v>
      </c>
      <c r="AL24" s="3">
        <f>SUM(J24:AK24)</f>
        <v>0.47838378913181784</v>
      </c>
      <c r="AM24" s="3">
        <f t="shared" si="3"/>
        <v>0.31555542011249904</v>
      </c>
      <c r="AN24" s="3"/>
      <c r="AO24" s="8">
        <f>2/17</f>
        <v>0.11764705882352941</v>
      </c>
      <c r="AP24" s="8">
        <f>2/13</f>
        <v>0.15384615384615385</v>
      </c>
      <c r="AQ24" s="8">
        <f>1/14</f>
        <v>7.1428571428571425E-2</v>
      </c>
      <c r="AR24" s="8">
        <f>1/67</f>
        <v>1.4925373134328358E-2</v>
      </c>
      <c r="AS24" s="8">
        <f>1/351</f>
        <v>2.8490028490028491E-3</v>
      </c>
      <c r="AT24" s="8">
        <v>0</v>
      </c>
      <c r="AU24" s="8">
        <f t="shared" si="21"/>
        <v>0.36069616008158589</v>
      </c>
      <c r="AV24" s="7">
        <f t="shared" si="35"/>
        <v>0.11815809625291629</v>
      </c>
      <c r="AW24" s="8">
        <f>2/17</f>
        <v>0.11764705882352941</v>
      </c>
      <c r="AX24" s="8">
        <f>1/13</f>
        <v>7.6923076923076927E-2</v>
      </c>
      <c r="AY24" s="8">
        <f>1/10</f>
        <v>0.1</v>
      </c>
      <c r="AZ24" s="8">
        <f>1/31</f>
        <v>3.2258064516129031E-2</v>
      </c>
      <c r="BA24" s="8">
        <f>1/23</f>
        <v>4.3478260869565216E-2</v>
      </c>
      <c r="BB24" s="8">
        <f>1/34</f>
        <v>2.9411764705882353E-2</v>
      </c>
      <c r="BC24" s="8">
        <f>1/91</f>
        <v>1.098901098901099E-2</v>
      </c>
      <c r="BD24" s="8">
        <f>1/76</f>
        <v>1.3157894736842105E-2</v>
      </c>
      <c r="BE24" s="8">
        <f>1/101</f>
        <v>9.9009900990099011E-3</v>
      </c>
      <c r="BF24" s="8">
        <f>1/176</f>
        <v>5.681818181818182E-3</v>
      </c>
      <c r="BG24" s="8">
        <f>1/401</f>
        <v>2.4937655860349127E-3</v>
      </c>
      <c r="BH24" s="8">
        <f>1/276</f>
        <v>3.6231884057971015E-3</v>
      </c>
      <c r="BI24" s="8">
        <f>1/376</f>
        <v>2.6595744680851063E-3</v>
      </c>
      <c r="BJ24" s="8">
        <f>1/501</f>
        <v>1.996007984031936E-3</v>
      </c>
      <c r="BK24" s="8">
        <f>1/501</f>
        <v>1.996007984031936E-3</v>
      </c>
      <c r="BL24" s="8">
        <f>1/501</f>
        <v>1.996007984031936E-3</v>
      </c>
      <c r="BM24" s="8">
        <f>1/501</f>
        <v>1.996007984031936E-3</v>
      </c>
      <c r="BN24" s="8">
        <v>0</v>
      </c>
      <c r="BO24" s="8">
        <v>0</v>
      </c>
      <c r="BP24" s="8">
        <f t="shared" ref="BP24:BQ24" si="41">1/501</f>
        <v>1.996007984031936E-3</v>
      </c>
      <c r="BQ24" s="8">
        <f t="shared" si="41"/>
        <v>1.996007984031936E-3</v>
      </c>
      <c r="BR24" s="8">
        <v>0</v>
      </c>
      <c r="BS24" s="8">
        <v>0</v>
      </c>
      <c r="BT24" s="8">
        <f t="shared" ref="BT24:BW24" si="42">1/201</f>
        <v>4.9751243781094526E-3</v>
      </c>
      <c r="BU24" s="8">
        <f t="shared" si="42"/>
        <v>4.9751243781094526E-3</v>
      </c>
      <c r="BV24" s="8">
        <f t="shared" si="42"/>
        <v>4.9751243781094526E-3</v>
      </c>
      <c r="BW24" s="8">
        <f t="shared" si="42"/>
        <v>4.9751243781094526E-3</v>
      </c>
      <c r="BX24" s="8">
        <v>0</v>
      </c>
      <c r="BY24" s="7">
        <f>SUM(AW24:BX24)</f>
        <v>0.48010101372141062</v>
      </c>
      <c r="BZ24" s="7">
        <f t="shared" si="36"/>
        <v>0.34428283841994967</v>
      </c>
      <c r="CB24" s="6">
        <f t="shared" si="37"/>
        <v>0.31918096293481435</v>
      </c>
    </row>
    <row r="25" spans="1:81" x14ac:dyDescent="0.25">
      <c r="A25" s="7">
        <v>6</v>
      </c>
      <c r="B25" s="7" t="s">
        <v>84</v>
      </c>
      <c r="C25" s="7">
        <v>1</v>
      </c>
      <c r="D25" s="8">
        <f>AVERAGE(D22:D24)</f>
        <v>0.36588103254769927</v>
      </c>
      <c r="E25" s="8">
        <f t="shared" ref="E25:BM25" si="43">AVERAGE(E22:E24)</f>
        <v>0.32616487455197135</v>
      </c>
      <c r="F25" s="8">
        <f t="shared" si="43"/>
        <v>0.35620176924524749</v>
      </c>
      <c r="G25" s="8">
        <f t="shared" si="43"/>
        <v>1.048247676344918</v>
      </c>
      <c r="H25" s="8">
        <f t="shared" si="43"/>
        <v>0.50464744334186273</v>
      </c>
      <c r="I25" s="8">
        <f t="shared" si="43"/>
        <v>0.49535255665813721</v>
      </c>
      <c r="J25" s="8">
        <f t="shared" si="43"/>
        <v>0.11597007223942209</v>
      </c>
      <c r="K25" s="8">
        <f t="shared" si="43"/>
        <v>7.5641025641025636E-2</v>
      </c>
      <c r="L25" s="8">
        <f t="shared" si="43"/>
        <v>9.696969696969697E-2</v>
      </c>
      <c r="M25" s="8">
        <f t="shared" si="43"/>
        <v>3.6393713813068655E-2</v>
      </c>
      <c r="N25" s="8">
        <f t="shared" si="43"/>
        <v>4.6238785369220152E-2</v>
      </c>
      <c r="O25" s="8">
        <f t="shared" si="43"/>
        <v>3.0360531309297913E-2</v>
      </c>
      <c r="P25" s="8">
        <f t="shared" si="43"/>
        <v>1.5174075753531418E-2</v>
      </c>
      <c r="Q25" s="8">
        <f t="shared" si="43"/>
        <v>1.7457860337117301E-2</v>
      </c>
      <c r="R25" s="8">
        <f t="shared" si="43"/>
        <v>1.2390680748561313E-2</v>
      </c>
      <c r="S25" s="8">
        <f t="shared" si="43"/>
        <v>7.8397720724453415E-3</v>
      </c>
      <c r="T25" s="8">
        <f t="shared" si="43"/>
        <v>5.1351326335507671E-3</v>
      </c>
      <c r="U25" s="8">
        <f t="shared" si="43"/>
        <v>6.1664342943054846E-3</v>
      </c>
      <c r="V25" s="8">
        <f t="shared" si="43"/>
        <v>4.8600487165376544E-3</v>
      </c>
      <c r="W25" s="8">
        <f t="shared" si="43"/>
        <v>2.5592753886167058E-3</v>
      </c>
      <c r="X25" s="8">
        <f t="shared" si="43"/>
        <v>2.323710787380463E-3</v>
      </c>
      <c r="Y25" s="8">
        <f t="shared" si="43"/>
        <v>2.9890467820577749E-3</v>
      </c>
      <c r="Z25" s="8">
        <f t="shared" si="43"/>
        <v>3.2246113832940181E-3</v>
      </c>
      <c r="AA25" s="8">
        <f t="shared" si="43"/>
        <v>2.5592753886167058E-3</v>
      </c>
      <c r="AB25" s="8">
        <f t="shared" si="43"/>
        <v>1.658374792703151E-3</v>
      </c>
      <c r="AC25" s="8">
        <f t="shared" si="43"/>
        <v>1.3306719893546239E-3</v>
      </c>
      <c r="AD25" s="8">
        <f t="shared" si="43"/>
        <v>2.9890467820577749E-3</v>
      </c>
      <c r="AE25" s="8">
        <f t="shared" si="43"/>
        <v>0</v>
      </c>
      <c r="AF25" s="8">
        <f t="shared" si="43"/>
        <v>0</v>
      </c>
      <c r="AG25" s="8">
        <f t="shared" si="43"/>
        <v>6.6533599467731195E-4</v>
      </c>
      <c r="AH25" s="8">
        <f t="shared" si="43"/>
        <v>6.6533599467731195E-4</v>
      </c>
      <c r="AI25" s="8">
        <f t="shared" si="43"/>
        <v>6.6533599467731195E-4</v>
      </c>
      <c r="AJ25" s="8">
        <f t="shared" si="43"/>
        <v>6.6533599467731195E-4</v>
      </c>
      <c r="AK25" s="8">
        <f t="shared" si="43"/>
        <v>0</v>
      </c>
      <c r="AL25" s="8">
        <f t="shared" si="43"/>
        <v>0.49289318717057112</v>
      </c>
      <c r="AM25" s="3">
        <f t="shared" si="3"/>
        <v>0.34714058211343191</v>
      </c>
      <c r="AN25" s="3"/>
      <c r="AO25" s="8">
        <f t="shared" si="43"/>
        <v>0.11328976034858389</v>
      </c>
      <c r="AP25" s="8">
        <f t="shared" si="43"/>
        <v>0.15384615384615385</v>
      </c>
      <c r="AQ25" s="8">
        <f t="shared" si="43"/>
        <v>6.5639589169000936E-2</v>
      </c>
      <c r="AR25" s="8">
        <f t="shared" si="43"/>
        <v>1.6486196468637207E-2</v>
      </c>
      <c r="AS25" s="8">
        <f t="shared" si="43"/>
        <v>4.8155479278012307E-3</v>
      </c>
      <c r="AT25" s="8">
        <f t="shared" si="43"/>
        <v>0</v>
      </c>
      <c r="AU25" s="8">
        <f t="shared" si="43"/>
        <v>0.35407724776017707</v>
      </c>
      <c r="AV25" s="7">
        <f t="shared" si="35"/>
        <v>8.5577495880103216E-2</v>
      </c>
      <c r="AW25" s="8">
        <f t="shared" si="43"/>
        <v>0.11176470588235295</v>
      </c>
      <c r="AX25" s="8">
        <f t="shared" si="43"/>
        <v>6.9058392587804343E-2</v>
      </c>
      <c r="AY25" s="8">
        <f t="shared" si="43"/>
        <v>9.3939393939393948E-2</v>
      </c>
      <c r="AZ25" s="8">
        <f t="shared" si="43"/>
        <v>3.3741193919169445E-2</v>
      </c>
      <c r="BA25" s="8">
        <f t="shared" si="43"/>
        <v>4.1806020066889632E-2</v>
      </c>
      <c r="BB25" s="8">
        <f t="shared" si="43"/>
        <v>2.7737924438067912E-2</v>
      </c>
      <c r="BC25" s="8">
        <f t="shared" si="43"/>
        <v>1.2753354378561677E-2</v>
      </c>
      <c r="BD25" s="8">
        <f t="shared" si="43"/>
        <v>1.5897037002808454E-2</v>
      </c>
      <c r="BE25" s="8">
        <f t="shared" si="43"/>
        <v>1.1801521282732562E-2</v>
      </c>
      <c r="BF25" s="8">
        <f t="shared" si="43"/>
        <v>7.8397720724453415E-3</v>
      </c>
      <c r="BG25" s="8">
        <f t="shared" si="43"/>
        <v>4.8047790891875899E-3</v>
      </c>
      <c r="BH25" s="8">
        <f t="shared" si="43"/>
        <v>5.5116069068048305E-3</v>
      </c>
      <c r="BI25" s="8">
        <f t="shared" si="43"/>
        <v>4.8600487165376544E-3</v>
      </c>
      <c r="BJ25" s="8">
        <f t="shared" si="43"/>
        <v>2.5592753886167058E-3</v>
      </c>
      <c r="BK25" s="8">
        <f t="shared" si="43"/>
        <v>2.323710787380463E-3</v>
      </c>
      <c r="BL25" s="8">
        <f t="shared" si="43"/>
        <v>2.9890467820577749E-3</v>
      </c>
      <c r="BM25" s="8">
        <f t="shared" si="43"/>
        <v>3.2246113832940181E-3</v>
      </c>
      <c r="BN25" s="8">
        <f t="shared" ref="BN25:BY25" si="44">AVERAGE(BN22:BN24)</f>
        <v>2.323710787380463E-3</v>
      </c>
      <c r="BO25" s="8">
        <f t="shared" si="44"/>
        <v>1.658374792703151E-3</v>
      </c>
      <c r="BP25" s="8">
        <f t="shared" si="44"/>
        <v>6.6533599467731195E-4</v>
      </c>
      <c r="BQ25" s="8">
        <f t="shared" si="44"/>
        <v>2.323710787380463E-3</v>
      </c>
      <c r="BR25" s="8">
        <f t="shared" si="44"/>
        <v>1.658374792703151E-3</v>
      </c>
      <c r="BS25" s="8">
        <f t="shared" si="44"/>
        <v>0</v>
      </c>
      <c r="BT25" s="8">
        <f t="shared" si="44"/>
        <v>1.658374792703151E-3</v>
      </c>
      <c r="BU25" s="8">
        <f t="shared" si="44"/>
        <v>1.658374792703151E-3</v>
      </c>
      <c r="BV25" s="8">
        <f t="shared" si="44"/>
        <v>1.658374792703151E-3</v>
      </c>
      <c r="BW25" s="8">
        <f t="shared" si="44"/>
        <v>1.658374792703151E-3</v>
      </c>
      <c r="BX25" s="8">
        <f t="shared" si="44"/>
        <v>0</v>
      </c>
      <c r="BY25" s="8">
        <f t="shared" si="44"/>
        <v>0.46787540094976232</v>
      </c>
      <c r="BZ25" s="7">
        <f t="shared" si="36"/>
        <v>0.31351228810889697</v>
      </c>
      <c r="CB25" s="6">
        <f t="shared" si="37"/>
        <v>0.31484583588051063</v>
      </c>
      <c r="CC25" s="5"/>
    </row>
    <row r="26" spans="1:81" x14ac:dyDescent="0.25">
      <c r="A26" s="7">
        <v>7</v>
      </c>
      <c r="B26" s="7" t="s">
        <v>18</v>
      </c>
      <c r="C26" s="7">
        <v>0</v>
      </c>
      <c r="D26" s="7">
        <f>9/13</f>
        <v>0.69230769230769229</v>
      </c>
      <c r="E26" s="7">
        <f>1/4</f>
        <v>0.25</v>
      </c>
      <c r="F26" s="7">
        <f>2/17</f>
        <v>0.11764705882352941</v>
      </c>
      <c r="G26" s="3">
        <f t="shared" ref="G26:G32" si="45">D26+E26+F26</f>
        <v>1.0599547511312217</v>
      </c>
      <c r="H26" s="6">
        <f t="shared" ref="H26:H32" si="46">((D26+(0.5*E26))/G26)</f>
        <v>0.77107790821771605</v>
      </c>
      <c r="I26" s="6">
        <f t="shared" ref="I26:I32" si="47">1-H26</f>
        <v>0.22892209178228395</v>
      </c>
      <c r="J26" s="8">
        <f>1/6</f>
        <v>0.16666666666666666</v>
      </c>
      <c r="K26" s="8">
        <f>2/13</f>
        <v>0.15384615384615385</v>
      </c>
      <c r="L26" s="8">
        <f>1/10</f>
        <v>0.1</v>
      </c>
      <c r="M26" s="8">
        <f>1/11</f>
        <v>9.0909090909090912E-2</v>
      </c>
      <c r="N26" s="8">
        <f>1/17</f>
        <v>5.8823529411764705E-2</v>
      </c>
      <c r="O26" s="8">
        <f>1/41</f>
        <v>2.4390243902439025E-2</v>
      </c>
      <c r="P26" s="8">
        <f>1/17</f>
        <v>5.8823529411764705E-2</v>
      </c>
      <c r="Q26" s="8">
        <f>1/29</f>
        <v>3.4482758620689655E-2</v>
      </c>
      <c r="R26" s="8">
        <f>1/81</f>
        <v>1.2345679012345678E-2</v>
      </c>
      <c r="S26" s="8">
        <f>1/151</f>
        <v>6.6225165562913907E-3</v>
      </c>
      <c r="T26" s="8">
        <f>1/51</f>
        <v>1.9607843137254902E-2</v>
      </c>
      <c r="U26" s="8">
        <f>1/81</f>
        <v>1.2345679012345678E-2</v>
      </c>
      <c r="V26" s="8">
        <f>1/201</f>
        <v>4.9751243781094526E-3</v>
      </c>
      <c r="W26" s="8">
        <v>0</v>
      </c>
      <c r="X26" s="8">
        <v>0</v>
      </c>
      <c r="Y26" s="8">
        <f>1/126</f>
        <v>7.9365079365079361E-3</v>
      </c>
      <c r="Z26" s="8">
        <f>1/201</f>
        <v>4.9751243781094526E-3</v>
      </c>
      <c r="AA26" s="8">
        <f>1/301</f>
        <v>3.3222591362126247E-3</v>
      </c>
      <c r="AB26" s="8">
        <v>0</v>
      </c>
      <c r="AC26" s="8">
        <f>1/301</f>
        <v>3.3222591362126247E-3</v>
      </c>
      <c r="AD26" s="8">
        <f>1/501</f>
        <v>1.996007984031936E-3</v>
      </c>
      <c r="AE26" s="8">
        <v>0</v>
      </c>
      <c r="AF26" s="8">
        <v>0</v>
      </c>
      <c r="AG26" s="8">
        <f>1/501</f>
        <v>1.996007984031936E-3</v>
      </c>
      <c r="AH26" s="8">
        <v>0</v>
      </c>
      <c r="AI26" s="8">
        <v>0</v>
      </c>
      <c r="AJ26" s="8">
        <v>0</v>
      </c>
      <c r="AK26" s="8">
        <v>0</v>
      </c>
      <c r="AL26" s="3">
        <f t="shared" ref="AL26:AL32" si="48">SUM(J26:AK26)</f>
        <v>0.76738698142002315</v>
      </c>
      <c r="AM26" s="3">
        <f t="shared" si="3"/>
        <v>0.10844786205114465</v>
      </c>
      <c r="AN26" s="3"/>
      <c r="AO26" s="3">
        <f>2/17</f>
        <v>0.11764705882352941</v>
      </c>
      <c r="AP26" s="8">
        <f>2/17</f>
        <v>0.11764705882352941</v>
      </c>
      <c r="AQ26" s="8">
        <f>1/29</f>
        <v>3.4482758620689655E-2</v>
      </c>
      <c r="AR26" s="8">
        <f>1/101</f>
        <v>9.9009900990099011E-3</v>
      </c>
      <c r="AS26" s="8">
        <f>1/201</f>
        <v>4.9751243781094526E-3</v>
      </c>
      <c r="AT26" s="8">
        <v>0</v>
      </c>
      <c r="AU26" s="8">
        <f t="shared" ref="AU26:AU32" si="49">SUM(AO26:AT26)</f>
        <v>0.28465299074486783</v>
      </c>
      <c r="AV26" s="7">
        <f t="shared" si="35"/>
        <v>0.13861196297947131</v>
      </c>
      <c r="AW26" s="8">
        <f>1/15</f>
        <v>6.6666666666666666E-2</v>
      </c>
      <c r="AX26" s="8">
        <f>1/51</f>
        <v>1.9607843137254902E-2</v>
      </c>
      <c r="AY26" s="8">
        <f>1/26</f>
        <v>3.8461538461538464E-2</v>
      </c>
      <c r="AZ26" s="8">
        <f>1/101</f>
        <v>9.9009900990099011E-3</v>
      </c>
      <c r="BA26" s="8">
        <f>1/81</f>
        <v>1.2345679012345678E-2</v>
      </c>
      <c r="BB26" s="8">
        <f>1/81</f>
        <v>1.2345679012345678E-2</v>
      </c>
      <c r="BC26" s="8">
        <f>1/201</f>
        <v>4.9751243781094526E-3</v>
      </c>
      <c r="BD26" s="8">
        <f>1/201</f>
        <v>4.9751243781094526E-3</v>
      </c>
      <c r="BE26" s="8">
        <f>1/201</f>
        <v>4.9751243781094526E-3</v>
      </c>
      <c r="BF26" s="8">
        <f>1/201</f>
        <v>4.9751243781094526E-3</v>
      </c>
      <c r="BG26" s="8">
        <v>0</v>
      </c>
      <c r="BH26" s="8">
        <f t="shared" ref="BH26:BJ27" si="50">1/501</f>
        <v>1.996007984031936E-3</v>
      </c>
      <c r="BI26" s="8">
        <f t="shared" si="50"/>
        <v>1.996007984031936E-3</v>
      </c>
      <c r="BJ26" s="8">
        <f t="shared" si="50"/>
        <v>1.996007984031936E-3</v>
      </c>
      <c r="BK26" s="8">
        <v>0</v>
      </c>
      <c r="BL26" s="8">
        <v>0</v>
      </c>
      <c r="BM26" s="8">
        <v>0</v>
      </c>
      <c r="BN26" s="8">
        <f>1/501</f>
        <v>1.996007984031936E-3</v>
      </c>
      <c r="BO26" s="8">
        <v>0</v>
      </c>
      <c r="BP26" s="8">
        <v>0</v>
      </c>
      <c r="BQ26" s="8">
        <v>0</v>
      </c>
      <c r="BR26" s="8">
        <v>0</v>
      </c>
      <c r="BS26" s="8">
        <v>0</v>
      </c>
      <c r="BT26" s="8">
        <v>0</v>
      </c>
      <c r="BU26" s="8">
        <v>0</v>
      </c>
      <c r="BV26" s="8">
        <v>0</v>
      </c>
      <c r="BW26" s="8">
        <v>0</v>
      </c>
      <c r="BX26" s="8">
        <v>0</v>
      </c>
      <c r="BY26" s="7">
        <f t="shared" ref="BY26:BY32" si="51">SUM(AW26:BX26)</f>
        <v>0.18721292583772686</v>
      </c>
      <c r="BZ26" s="7">
        <f t="shared" si="36"/>
        <v>0.59130986962067844</v>
      </c>
      <c r="CB26" s="6">
        <f t="shared" si="37"/>
        <v>0.23925289800261784</v>
      </c>
      <c r="CC26" s="5"/>
    </row>
    <row r="27" spans="1:81" x14ac:dyDescent="0.25">
      <c r="A27" s="8">
        <v>7</v>
      </c>
      <c r="B27" s="8" t="s">
        <v>78</v>
      </c>
      <c r="C27" s="7">
        <v>0</v>
      </c>
      <c r="D27" s="8">
        <f>9/13</f>
        <v>0.69230769230769229</v>
      </c>
      <c r="E27" s="8">
        <f>3/13</f>
        <v>0.23076923076923078</v>
      </c>
      <c r="F27" s="8">
        <f>1/9</f>
        <v>0.1111111111111111</v>
      </c>
      <c r="G27" s="3">
        <f t="shared" si="45"/>
        <v>1.0341880341880343</v>
      </c>
      <c r="H27" s="6">
        <f t="shared" si="46"/>
        <v>0.78099173553719003</v>
      </c>
      <c r="I27" s="6">
        <f t="shared" si="47"/>
        <v>0.21900826446280997</v>
      </c>
      <c r="J27" s="4">
        <f>1/5</f>
        <v>0.2</v>
      </c>
      <c r="K27" s="4">
        <f>1/6</f>
        <v>0.16666666666666666</v>
      </c>
      <c r="L27" s="4">
        <f>2/17</f>
        <v>0.11764705882352941</v>
      </c>
      <c r="M27" s="4">
        <f>1/10</f>
        <v>0.1</v>
      </c>
      <c r="N27" s="4">
        <f>1/14</f>
        <v>7.1428571428571425E-2</v>
      </c>
      <c r="O27" s="4">
        <f>1/36</f>
        <v>2.7777777777777776E-2</v>
      </c>
      <c r="P27" s="4">
        <f>1/20</f>
        <v>0.05</v>
      </c>
      <c r="Q27" s="4">
        <f>1/26</f>
        <v>3.8461538461538464E-2</v>
      </c>
      <c r="R27" s="4">
        <f>1/81</f>
        <v>1.2345679012345678E-2</v>
      </c>
      <c r="S27" s="4">
        <f>1/251</f>
        <v>3.9840637450199202E-3</v>
      </c>
      <c r="T27" s="4">
        <f>1/51</f>
        <v>1.9607843137254902E-2</v>
      </c>
      <c r="U27" s="4">
        <f>1/76</f>
        <v>1.3157894736842105E-2</v>
      </c>
      <c r="V27" s="4">
        <f>1/176</f>
        <v>5.681818181818182E-3</v>
      </c>
      <c r="W27" s="4">
        <f>1/501</f>
        <v>1.996007984031936E-3</v>
      </c>
      <c r="X27" s="4">
        <f>1/501</f>
        <v>1.996007984031936E-3</v>
      </c>
      <c r="Y27" s="4">
        <f>1/151</f>
        <v>6.6225165562913907E-3</v>
      </c>
      <c r="Z27" s="4">
        <f>1/176</f>
        <v>5.681818181818182E-3</v>
      </c>
      <c r="AA27" s="4">
        <v>0</v>
      </c>
      <c r="AB27" s="4">
        <v>0</v>
      </c>
      <c r="AC27" s="4">
        <f>1/426</f>
        <v>2.3474178403755869E-3</v>
      </c>
      <c r="AD27" s="4">
        <f>1/501</f>
        <v>1.996007984031936E-3</v>
      </c>
      <c r="AE27" s="4">
        <v>0</v>
      </c>
      <c r="AF27" s="4">
        <v>0</v>
      </c>
      <c r="AG27" s="4">
        <f>1/501</f>
        <v>1.996007984031936E-3</v>
      </c>
      <c r="AH27" s="4">
        <f>1/501</f>
        <v>1.996007984031936E-3</v>
      </c>
      <c r="AI27" s="4">
        <f>1/501</f>
        <v>1.996007984031936E-3</v>
      </c>
      <c r="AJ27" s="4">
        <v>0</v>
      </c>
      <c r="AK27" s="4">
        <v>0</v>
      </c>
      <c r="AL27" s="3">
        <f t="shared" si="48"/>
        <v>0.85338671245404185</v>
      </c>
      <c r="AM27" s="3">
        <f t="shared" si="3"/>
        <v>0.2326696957669494</v>
      </c>
      <c r="AN27" s="3"/>
      <c r="AO27" s="4">
        <f>2/17</f>
        <v>0.11764705882352941</v>
      </c>
      <c r="AP27" s="4">
        <f>1/8</f>
        <v>0.125</v>
      </c>
      <c r="AQ27" s="4">
        <f>1/23</f>
        <v>4.3478260869565216E-2</v>
      </c>
      <c r="AR27" s="4">
        <f>1/126</f>
        <v>7.9365079365079361E-3</v>
      </c>
      <c r="AS27" s="4">
        <f>1/351</f>
        <v>2.8490028490028491E-3</v>
      </c>
      <c r="AT27" s="4">
        <v>0</v>
      </c>
      <c r="AU27" s="4">
        <f t="shared" si="49"/>
        <v>0.29691083047860539</v>
      </c>
      <c r="AV27" s="7">
        <f t="shared" si="35"/>
        <v>0.28661359874062331</v>
      </c>
      <c r="AW27" s="4">
        <f>1/18</f>
        <v>5.5555555555555552E-2</v>
      </c>
      <c r="AX27" s="4">
        <f>1/51</f>
        <v>1.9607843137254902E-2</v>
      </c>
      <c r="AY27" s="4">
        <f>1/26</f>
        <v>3.8461538461538464E-2</v>
      </c>
      <c r="AZ27" s="4">
        <f>1/226</f>
        <v>4.4247787610619468E-3</v>
      </c>
      <c r="BA27" s="4">
        <f>1/101</f>
        <v>9.9009900990099011E-3</v>
      </c>
      <c r="BB27" s="4">
        <f>1/101</f>
        <v>9.9009900990099011E-3</v>
      </c>
      <c r="BC27" s="4">
        <f>1/501</f>
        <v>1.996007984031936E-3</v>
      </c>
      <c r="BD27" s="4">
        <f>1/501</f>
        <v>1.996007984031936E-3</v>
      </c>
      <c r="BE27" s="4">
        <f>1/501</f>
        <v>1.996007984031936E-3</v>
      </c>
      <c r="BF27" s="4">
        <f>1/501</f>
        <v>1.996007984031936E-3</v>
      </c>
      <c r="BG27" s="4">
        <f>1/501</f>
        <v>1.996007984031936E-3</v>
      </c>
      <c r="BH27" s="4">
        <f t="shared" si="50"/>
        <v>1.996007984031936E-3</v>
      </c>
      <c r="BI27" s="4">
        <f t="shared" si="50"/>
        <v>1.996007984031936E-3</v>
      </c>
      <c r="BJ27" s="4">
        <f t="shared" si="50"/>
        <v>1.996007984031936E-3</v>
      </c>
      <c r="BK27" s="4">
        <f>1/501</f>
        <v>1.996007984031936E-3</v>
      </c>
      <c r="BL27" s="4">
        <f>1/501</f>
        <v>1.996007984031936E-3</v>
      </c>
      <c r="BM27" s="4">
        <f>1/501</f>
        <v>1.996007984031936E-3</v>
      </c>
      <c r="BN27" s="4">
        <v>0</v>
      </c>
      <c r="BO27" s="4">
        <v>0</v>
      </c>
      <c r="BP27" s="4">
        <f>1/501</f>
        <v>1.996007984031936E-3</v>
      </c>
      <c r="BQ27" s="4">
        <f>1/501</f>
        <v>1.996007984031936E-3</v>
      </c>
      <c r="BR27" s="4">
        <v>0</v>
      </c>
      <c r="BS27" s="4">
        <v>0</v>
      </c>
      <c r="BT27" s="4">
        <f>1/501</f>
        <v>1.996007984031936E-3</v>
      </c>
      <c r="BU27" s="4">
        <f>1/501</f>
        <v>1.996007984031936E-3</v>
      </c>
      <c r="BV27" s="4">
        <f>1/501</f>
        <v>1.996007984031936E-3</v>
      </c>
      <c r="BW27" s="4">
        <f>1/501</f>
        <v>1.996007984031936E-3</v>
      </c>
      <c r="BX27" s="4">
        <v>0</v>
      </c>
      <c r="BY27" s="8">
        <f t="shared" si="51"/>
        <v>0.17178383184197354</v>
      </c>
      <c r="BZ27" s="7">
        <f t="shared" si="36"/>
        <v>0.5460544865777619</v>
      </c>
      <c r="CB27" s="6">
        <f t="shared" si="37"/>
        <v>0.32208137477462073</v>
      </c>
      <c r="CC27" s="5"/>
    </row>
    <row r="28" spans="1:81" s="7" customFormat="1" x14ac:dyDescent="0.25">
      <c r="A28" s="8">
        <v>7</v>
      </c>
      <c r="B28" s="8" t="s">
        <v>79</v>
      </c>
      <c r="C28" s="7">
        <v>0</v>
      </c>
      <c r="D28" s="8">
        <f>9/13</f>
        <v>0.69230769230769229</v>
      </c>
      <c r="E28" s="8">
        <f>3/13</f>
        <v>0.23076923076923078</v>
      </c>
      <c r="F28" s="8">
        <f>2/17</f>
        <v>0.11764705882352941</v>
      </c>
      <c r="G28" s="3">
        <f t="shared" si="45"/>
        <v>1.0407239819004526</v>
      </c>
      <c r="H28" s="6">
        <f t="shared" si="46"/>
        <v>0.77608695652173909</v>
      </c>
      <c r="I28" s="6">
        <f t="shared" si="47"/>
        <v>0.22391304347826091</v>
      </c>
      <c r="J28" s="8">
        <f>4/23</f>
        <v>0.17391304347826086</v>
      </c>
      <c r="K28" s="8">
        <f>1/6</f>
        <v>0.16666666666666666</v>
      </c>
      <c r="L28" s="8">
        <f>1/10</f>
        <v>0.1</v>
      </c>
      <c r="M28" s="8">
        <f>1/10</f>
        <v>0.1</v>
      </c>
      <c r="N28" s="8">
        <f>1/17</f>
        <v>5.8823529411764705E-2</v>
      </c>
      <c r="O28" s="8">
        <f>1/51</f>
        <v>1.9607843137254902E-2</v>
      </c>
      <c r="P28" s="8">
        <f>1/20</f>
        <v>0.05</v>
      </c>
      <c r="Q28" s="8">
        <f>1/31</f>
        <v>3.2258064516129031E-2</v>
      </c>
      <c r="R28" s="8">
        <f>1/81</f>
        <v>1.2345679012345678E-2</v>
      </c>
      <c r="S28" s="8">
        <f>1/176</f>
        <v>5.681818181818182E-3</v>
      </c>
      <c r="T28" s="8">
        <f>1/46</f>
        <v>2.1739130434782608E-2</v>
      </c>
      <c r="U28" s="8">
        <f>1/67</f>
        <v>1.4925373134328358E-2</v>
      </c>
      <c r="V28" s="8">
        <f>1/126</f>
        <v>7.9365079365079361E-3</v>
      </c>
      <c r="W28" s="8">
        <f>1/201</f>
        <v>4.9751243781094526E-3</v>
      </c>
      <c r="X28" s="8">
        <v>0</v>
      </c>
      <c r="Y28" s="8">
        <f>1/101</f>
        <v>9.9009900990099011E-3</v>
      </c>
      <c r="Z28" s="8">
        <f>1/126</f>
        <v>7.9365079365079361E-3</v>
      </c>
      <c r="AA28" s="8">
        <f>1/201</f>
        <v>4.9751243781094526E-3</v>
      </c>
      <c r="AB28" s="8">
        <v>0</v>
      </c>
      <c r="AC28" s="8">
        <f>1/176</f>
        <v>5.681818181818182E-3</v>
      </c>
      <c r="AD28" s="8">
        <f>1/201</f>
        <v>4.9751243781094526E-3</v>
      </c>
      <c r="AE28" s="8">
        <v>0</v>
      </c>
      <c r="AF28" s="8">
        <v>0</v>
      </c>
      <c r="AG28" s="8">
        <f>1/201</f>
        <v>4.9751243781094526E-3</v>
      </c>
      <c r="AH28" s="8">
        <v>0</v>
      </c>
      <c r="AI28" s="8">
        <v>0</v>
      </c>
      <c r="AJ28" s="8">
        <v>0</v>
      </c>
      <c r="AK28" s="8">
        <v>0</v>
      </c>
      <c r="AL28" s="3">
        <f t="shared" si="48"/>
        <v>0.80731746963963269</v>
      </c>
      <c r="AM28" s="3">
        <f t="shared" ref="AM28" si="52">(AL28)/D28 -1</f>
        <v>0.16612523392391387</v>
      </c>
      <c r="AN28" s="3"/>
      <c r="AO28" s="8">
        <f>2/19</f>
        <v>0.10526315789473684</v>
      </c>
      <c r="AP28" s="8">
        <f>2/19</f>
        <v>0.10526315789473684</v>
      </c>
      <c r="AQ28" s="8">
        <f>1/31</f>
        <v>3.2258064516129031E-2</v>
      </c>
      <c r="AR28" s="8">
        <f>1/126</f>
        <v>7.9365079365079361E-3</v>
      </c>
      <c r="AS28" s="8">
        <v>0</v>
      </c>
      <c r="AT28" s="8">
        <v>0</v>
      </c>
      <c r="AU28" s="8">
        <f t="shared" si="49"/>
        <v>0.25072088824211064</v>
      </c>
      <c r="AV28" s="7">
        <f t="shared" si="35"/>
        <v>8.6457182382479347E-2</v>
      </c>
      <c r="AW28" s="8">
        <f>1/18</f>
        <v>5.5555555555555552E-2</v>
      </c>
      <c r="AX28" s="8">
        <f>1/51</f>
        <v>1.9607843137254902E-2</v>
      </c>
      <c r="AY28" s="8">
        <f>1/31</f>
        <v>3.2258064516129031E-2</v>
      </c>
      <c r="AZ28" s="8">
        <f>1/126</f>
        <v>7.9365079365079361E-3</v>
      </c>
      <c r="BA28" s="8">
        <f>1/101</f>
        <v>9.9009900990099011E-3</v>
      </c>
      <c r="BB28" s="8">
        <f>1/101</f>
        <v>9.9009900990099011E-3</v>
      </c>
      <c r="BC28" s="8">
        <v>0</v>
      </c>
      <c r="BD28" s="8">
        <f>1/201</f>
        <v>4.9751243781094526E-3</v>
      </c>
      <c r="BE28" s="8">
        <f t="shared" ref="BE28:BF28" si="53">1/201</f>
        <v>4.9751243781094526E-3</v>
      </c>
      <c r="BF28" s="8">
        <f t="shared" si="53"/>
        <v>4.9751243781094526E-3</v>
      </c>
      <c r="BG28" s="8">
        <v>0</v>
      </c>
      <c r="BH28" s="8">
        <v>0</v>
      </c>
      <c r="BI28" s="8">
        <v>0</v>
      </c>
      <c r="BJ28" s="8">
        <v>0</v>
      </c>
      <c r="BK28" s="8">
        <v>0</v>
      </c>
      <c r="BL28" s="8">
        <v>0</v>
      </c>
      <c r="BM28" s="8">
        <v>0</v>
      </c>
      <c r="BN28" s="8">
        <v>0</v>
      </c>
      <c r="BO28" s="8">
        <v>0</v>
      </c>
      <c r="BP28" s="8">
        <v>0</v>
      </c>
      <c r="BQ28" s="8">
        <v>0</v>
      </c>
      <c r="BR28" s="8">
        <v>0</v>
      </c>
      <c r="BS28" s="8">
        <v>0</v>
      </c>
      <c r="BT28" s="8">
        <v>0</v>
      </c>
      <c r="BU28" s="8">
        <v>0</v>
      </c>
      <c r="BV28" s="8">
        <v>0</v>
      </c>
      <c r="BW28" s="8">
        <v>0</v>
      </c>
      <c r="BX28" s="8">
        <v>0</v>
      </c>
      <c r="BY28" s="8">
        <f t="shared" si="51"/>
        <v>0.1500853244777956</v>
      </c>
      <c r="BZ28" s="7">
        <f t="shared" si="36"/>
        <v>0.27572525806126258</v>
      </c>
      <c r="CB28" s="6">
        <f t="shared" si="37"/>
        <v>0.20812368235953893</v>
      </c>
    </row>
    <row r="29" spans="1:81" s="7" customFormat="1" x14ac:dyDescent="0.25">
      <c r="A29" s="8">
        <v>7</v>
      </c>
      <c r="B29" s="8" t="s">
        <v>84</v>
      </c>
      <c r="C29" s="7">
        <v>1</v>
      </c>
      <c r="D29" s="8">
        <f t="shared" ref="D29:AM29" si="54">AVERAGE(D26:D28)</f>
        <v>0.69230769230769218</v>
      </c>
      <c r="E29" s="8">
        <f t="shared" si="54"/>
        <v>0.2371794871794872</v>
      </c>
      <c r="F29" s="8">
        <f t="shared" si="54"/>
        <v>0.11546840958605664</v>
      </c>
      <c r="G29" s="3">
        <f t="shared" si="54"/>
        <v>1.0449555890732363</v>
      </c>
      <c r="H29" s="6">
        <f t="shared" si="54"/>
        <v>0.77605220009221509</v>
      </c>
      <c r="I29" s="6">
        <f t="shared" si="54"/>
        <v>0.22394779990778493</v>
      </c>
      <c r="J29" s="8">
        <f t="shared" si="54"/>
        <v>0.18019323671497586</v>
      </c>
      <c r="K29" s="8">
        <f t="shared" si="54"/>
        <v>0.16239316239316237</v>
      </c>
      <c r="L29" s="8">
        <f t="shared" si="54"/>
        <v>0.10588235294117647</v>
      </c>
      <c r="M29" s="8">
        <f t="shared" si="54"/>
        <v>9.696969696969697E-2</v>
      </c>
      <c r="N29" s="8">
        <f t="shared" si="54"/>
        <v>6.3025210084033612E-2</v>
      </c>
      <c r="O29" s="8">
        <f t="shared" si="54"/>
        <v>2.3925288272490564E-2</v>
      </c>
      <c r="P29" s="8">
        <f t="shared" si="54"/>
        <v>5.2941176470588235E-2</v>
      </c>
      <c r="Q29" s="8">
        <f t="shared" si="54"/>
        <v>3.506745386611905E-2</v>
      </c>
      <c r="R29" s="8">
        <f t="shared" si="54"/>
        <v>1.2345679012345678E-2</v>
      </c>
      <c r="S29" s="8">
        <f t="shared" si="54"/>
        <v>5.4294661610431632E-3</v>
      </c>
      <c r="T29" s="8">
        <f t="shared" si="54"/>
        <v>2.0318272236430804E-2</v>
      </c>
      <c r="U29" s="8">
        <f t="shared" si="54"/>
        <v>1.3476315627838714E-2</v>
      </c>
      <c r="V29" s="8">
        <f t="shared" si="54"/>
        <v>6.1978168321451905E-3</v>
      </c>
      <c r="W29" s="8">
        <f t="shared" si="54"/>
        <v>2.323710787380463E-3</v>
      </c>
      <c r="X29" s="8">
        <f t="shared" si="54"/>
        <v>6.6533599467731195E-4</v>
      </c>
      <c r="Y29" s="8">
        <f t="shared" si="54"/>
        <v>8.1533381972697435E-3</v>
      </c>
      <c r="Z29" s="8">
        <f t="shared" si="54"/>
        <v>6.1978168321451905E-3</v>
      </c>
      <c r="AA29" s="8">
        <f t="shared" si="54"/>
        <v>2.7657945047740253E-3</v>
      </c>
      <c r="AB29" s="8">
        <f t="shared" si="54"/>
        <v>0</v>
      </c>
      <c r="AC29" s="8">
        <f t="shared" si="54"/>
        <v>3.783831719468798E-3</v>
      </c>
      <c r="AD29" s="8">
        <f t="shared" si="54"/>
        <v>2.9890467820577749E-3</v>
      </c>
      <c r="AE29" s="8">
        <f t="shared" si="54"/>
        <v>0</v>
      </c>
      <c r="AF29" s="8">
        <f t="shared" si="54"/>
        <v>0</v>
      </c>
      <c r="AG29" s="8">
        <f t="shared" si="54"/>
        <v>2.9890467820577749E-3</v>
      </c>
      <c r="AH29" s="8">
        <f t="shared" si="54"/>
        <v>6.6533599467731195E-4</v>
      </c>
      <c r="AI29" s="8">
        <f t="shared" si="54"/>
        <v>6.6533599467731195E-4</v>
      </c>
      <c r="AJ29" s="8">
        <f t="shared" si="54"/>
        <v>0</v>
      </c>
      <c r="AK29" s="8">
        <f t="shared" si="54"/>
        <v>0</v>
      </c>
      <c r="AL29" s="3">
        <f t="shared" si="54"/>
        <v>0.80936372117123268</v>
      </c>
      <c r="AM29" s="3">
        <f t="shared" si="54"/>
        <v>0.16908093058066931</v>
      </c>
      <c r="AN29" s="3"/>
      <c r="AO29" s="3">
        <f t="shared" ref="AO29:BZ29" si="55">AVERAGE(AO26:AO28)</f>
        <v>0.11351909184726522</v>
      </c>
      <c r="AP29" s="8">
        <f t="shared" si="55"/>
        <v>0.11597007223942209</v>
      </c>
      <c r="AQ29" s="8">
        <f t="shared" si="55"/>
        <v>3.6739694668794634E-2</v>
      </c>
      <c r="AR29" s="8">
        <f t="shared" si="55"/>
        <v>8.5913353240085911E-3</v>
      </c>
      <c r="AS29" s="8">
        <f t="shared" si="55"/>
        <v>2.6080424090374338E-3</v>
      </c>
      <c r="AT29" s="8">
        <f t="shared" si="55"/>
        <v>0</v>
      </c>
      <c r="AU29" s="8">
        <f t="shared" si="55"/>
        <v>0.27742823648852794</v>
      </c>
      <c r="AV29" s="7">
        <f t="shared" si="55"/>
        <v>0.17056091470085799</v>
      </c>
      <c r="AW29" s="8">
        <f t="shared" si="55"/>
        <v>5.9259259259259255E-2</v>
      </c>
      <c r="AX29" s="8">
        <f t="shared" si="55"/>
        <v>1.9607843137254902E-2</v>
      </c>
      <c r="AY29" s="8">
        <f t="shared" si="55"/>
        <v>3.6393713813068655E-2</v>
      </c>
      <c r="AZ29" s="8">
        <f t="shared" si="55"/>
        <v>7.4207589321932622E-3</v>
      </c>
      <c r="BA29" s="8">
        <f t="shared" si="55"/>
        <v>1.0715886403455161E-2</v>
      </c>
      <c r="BB29" s="8">
        <f t="shared" si="55"/>
        <v>1.0715886403455161E-2</v>
      </c>
      <c r="BC29" s="8">
        <f t="shared" si="55"/>
        <v>2.323710787380463E-3</v>
      </c>
      <c r="BD29" s="8">
        <f t="shared" si="55"/>
        <v>3.9820855800836137E-3</v>
      </c>
      <c r="BE29" s="8">
        <f t="shared" si="55"/>
        <v>3.9820855800836137E-3</v>
      </c>
      <c r="BF29" s="8">
        <f t="shared" si="55"/>
        <v>3.9820855800836137E-3</v>
      </c>
      <c r="BG29" s="8">
        <f t="shared" si="55"/>
        <v>6.6533599467731195E-4</v>
      </c>
      <c r="BH29" s="8">
        <f t="shared" si="55"/>
        <v>1.3306719893546239E-3</v>
      </c>
      <c r="BI29" s="8">
        <f t="shared" si="55"/>
        <v>1.3306719893546239E-3</v>
      </c>
      <c r="BJ29" s="8">
        <f t="shared" si="55"/>
        <v>1.3306719893546239E-3</v>
      </c>
      <c r="BK29" s="8">
        <f t="shared" si="55"/>
        <v>6.6533599467731195E-4</v>
      </c>
      <c r="BL29" s="8">
        <f t="shared" si="55"/>
        <v>6.6533599467731195E-4</v>
      </c>
      <c r="BM29" s="8">
        <f t="shared" si="55"/>
        <v>6.6533599467731195E-4</v>
      </c>
      <c r="BN29" s="8">
        <f t="shared" si="55"/>
        <v>6.6533599467731195E-4</v>
      </c>
      <c r="BO29" s="8">
        <f t="shared" si="55"/>
        <v>0</v>
      </c>
      <c r="BP29" s="8">
        <f t="shared" si="55"/>
        <v>6.6533599467731195E-4</v>
      </c>
      <c r="BQ29" s="8">
        <f t="shared" si="55"/>
        <v>6.6533599467731195E-4</v>
      </c>
      <c r="BR29" s="8">
        <f t="shared" si="55"/>
        <v>0</v>
      </c>
      <c r="BS29" s="8">
        <f t="shared" si="55"/>
        <v>0</v>
      </c>
      <c r="BT29" s="8">
        <f t="shared" si="55"/>
        <v>6.6533599467731195E-4</v>
      </c>
      <c r="BU29" s="8">
        <f t="shared" si="55"/>
        <v>6.6533599467731195E-4</v>
      </c>
      <c r="BV29" s="8">
        <f t="shared" si="55"/>
        <v>6.6533599467731195E-4</v>
      </c>
      <c r="BW29" s="8">
        <f t="shared" si="55"/>
        <v>6.6533599467731195E-4</v>
      </c>
      <c r="BX29" s="8">
        <f t="shared" si="55"/>
        <v>0</v>
      </c>
      <c r="BY29" s="8">
        <f t="shared" si="55"/>
        <v>0.16969402738583197</v>
      </c>
      <c r="BZ29" s="7">
        <f t="shared" si="55"/>
        <v>0.47102987141990099</v>
      </c>
      <c r="CB29" s="6">
        <f>AVERAGE(CB26:CB28)</f>
        <v>0.2564859850455925</v>
      </c>
    </row>
    <row r="30" spans="1:81" x14ac:dyDescent="0.25">
      <c r="A30" s="7">
        <v>8</v>
      </c>
      <c r="B30" s="7" t="s">
        <v>18</v>
      </c>
      <c r="C30" s="7">
        <v>0</v>
      </c>
      <c r="D30" s="7">
        <f>8/23</f>
        <v>0.34782608695652173</v>
      </c>
      <c r="E30" s="7">
        <f>8/23</f>
        <v>0.34782608695652173</v>
      </c>
      <c r="F30" s="7">
        <f>5/14</f>
        <v>0.35714285714285715</v>
      </c>
      <c r="G30" s="3">
        <f t="shared" si="45"/>
        <v>1.0527950310559007</v>
      </c>
      <c r="H30" s="6">
        <f t="shared" si="46"/>
        <v>0.49557522123893805</v>
      </c>
      <c r="I30" s="6">
        <f t="shared" si="47"/>
        <v>0.50442477876106195</v>
      </c>
      <c r="J30" s="4">
        <f>2/15</f>
        <v>0.13333333333333333</v>
      </c>
      <c r="K30" s="4">
        <f>1/15</f>
        <v>6.6666666666666666E-2</v>
      </c>
      <c r="L30" s="4">
        <f>1/11</f>
        <v>9.0909090909090912E-2</v>
      </c>
      <c r="M30" s="4">
        <f>1/29</f>
        <v>3.4482758620689655E-2</v>
      </c>
      <c r="N30" s="4">
        <f>1/26</f>
        <v>3.8461538461538464E-2</v>
      </c>
      <c r="O30" s="4">
        <f>1/41</f>
        <v>2.4390243902439025E-2</v>
      </c>
      <c r="P30" s="4">
        <f>1/81</f>
        <v>1.2345679012345678E-2</v>
      </c>
      <c r="Q30" s="4">
        <f>1/81</f>
        <v>1.2345679012345678E-2</v>
      </c>
      <c r="R30" s="4">
        <f>1/101</f>
        <v>9.9009900990099011E-3</v>
      </c>
      <c r="S30" s="4">
        <f>1/151</f>
        <v>6.6225165562913907E-3</v>
      </c>
      <c r="T30" s="4">
        <f>1/251</f>
        <v>3.9840637450199202E-3</v>
      </c>
      <c r="U30" s="4">
        <f>1/251</f>
        <v>3.9840637450199202E-3</v>
      </c>
      <c r="V30" s="4">
        <f>1/251</f>
        <v>3.9840637450199202E-3</v>
      </c>
      <c r="W30" s="4">
        <v>0</v>
      </c>
      <c r="X30" s="4">
        <v>0</v>
      </c>
      <c r="Y30" s="4">
        <f>1/501</f>
        <v>1.996007984031936E-3</v>
      </c>
      <c r="Z30" s="4">
        <f>1/501</f>
        <v>1.996007984031936E-3</v>
      </c>
      <c r="AA30" s="4">
        <f>1/501</f>
        <v>1.996007984031936E-3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3">
        <f t="shared" si="48"/>
        <v>0.44739871176090629</v>
      </c>
      <c r="AM30" s="3">
        <f t="shared" si="3"/>
        <v>0.28627129631260551</v>
      </c>
      <c r="AN30" s="3"/>
      <c r="AO30" s="4">
        <f>1/7</f>
        <v>0.14285714285714285</v>
      </c>
      <c r="AP30" s="4">
        <f>2/13</f>
        <v>0.15384615384615385</v>
      </c>
      <c r="AQ30" s="4">
        <f>1/21</f>
        <v>4.7619047619047616E-2</v>
      </c>
      <c r="AR30" s="4">
        <f>1/101</f>
        <v>9.9009900990099011E-3</v>
      </c>
      <c r="AS30" s="4">
        <f>1/201</f>
        <v>4.9751243781094526E-3</v>
      </c>
      <c r="AT30" s="4">
        <v>0</v>
      </c>
      <c r="AU30" s="4">
        <f t="shared" si="49"/>
        <v>0.35919845879946366</v>
      </c>
      <c r="AV30" s="7">
        <f t="shared" ref="AV30:AV61" si="56">(AU30/E30)-1</f>
        <v>3.2695569048458051E-2</v>
      </c>
      <c r="AW30" s="4">
        <f>2/15</f>
        <v>0.13333333333333333</v>
      </c>
      <c r="AX30" s="4">
        <f>1/13</f>
        <v>7.6923076923076927E-2</v>
      </c>
      <c r="AY30" s="4">
        <f>1/12</f>
        <v>8.3333333333333329E-2</v>
      </c>
      <c r="AZ30" s="4">
        <f>1/34</f>
        <v>2.9411764705882353E-2</v>
      </c>
      <c r="BA30" s="4">
        <f>1/29</f>
        <v>3.4482758620689655E-2</v>
      </c>
      <c r="BB30" s="4">
        <f>1/51</f>
        <v>1.9607843137254902E-2</v>
      </c>
      <c r="BC30" s="4">
        <f>1/81</f>
        <v>1.2345679012345678E-2</v>
      </c>
      <c r="BD30" s="4">
        <f>1/81</f>
        <v>1.2345679012345678E-2</v>
      </c>
      <c r="BE30" s="4">
        <f>1/126</f>
        <v>7.9365079365079361E-3</v>
      </c>
      <c r="BF30" s="4">
        <f>1/151</f>
        <v>6.6225165562913907E-3</v>
      </c>
      <c r="BG30" s="4">
        <f>1/251</f>
        <v>3.9840637450199202E-3</v>
      </c>
      <c r="BH30" s="4">
        <f>1/251</f>
        <v>3.9840637450199202E-3</v>
      </c>
      <c r="BI30" s="4">
        <f>1/301</f>
        <v>3.3222591362126247E-3</v>
      </c>
      <c r="BJ30" s="4">
        <v>0</v>
      </c>
      <c r="BK30" s="4">
        <v>0</v>
      </c>
      <c r="BL30" s="4">
        <f>1/501</f>
        <v>1.996007984031936E-3</v>
      </c>
      <c r="BM30" s="4">
        <f>1/501</f>
        <v>1.996007984031936E-3</v>
      </c>
      <c r="BN30" s="4">
        <f>1/501</f>
        <v>1.996007984031936E-3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7">
        <f t="shared" si="51"/>
        <v>0.43362090314940949</v>
      </c>
      <c r="BZ30" s="7">
        <f t="shared" ref="BZ30:BZ61" si="57">BY30/F30 -1</f>
        <v>0.21413852881834661</v>
      </c>
      <c r="CB30" s="6">
        <f t="shared" ref="CB30:CB61" si="58">AL30 + AU30 + BY30 - 1</f>
        <v>0.24021807370977943</v>
      </c>
      <c r="CC30" s="5"/>
    </row>
    <row r="31" spans="1:81" x14ac:dyDescent="0.25">
      <c r="A31" s="7">
        <v>8</v>
      </c>
      <c r="B31" s="8" t="s">
        <v>79</v>
      </c>
      <c r="C31" s="7">
        <v>0</v>
      </c>
      <c r="D31" s="4">
        <f>10/29</f>
        <v>0.34482758620689657</v>
      </c>
      <c r="E31" s="4">
        <f>10/29</f>
        <v>0.34482758620689657</v>
      </c>
      <c r="F31" s="4">
        <f>5/14</f>
        <v>0.35714285714285715</v>
      </c>
      <c r="G31" s="3">
        <f t="shared" si="45"/>
        <v>1.0467980295566504</v>
      </c>
      <c r="H31" s="6">
        <f t="shared" si="46"/>
        <v>0.49411764705882349</v>
      </c>
      <c r="I31" s="6">
        <f t="shared" si="47"/>
        <v>0.50588235294117645</v>
      </c>
      <c r="J31" s="4">
        <f>1/7</f>
        <v>0.14285714285714285</v>
      </c>
      <c r="K31" s="4">
        <f>1/13</f>
        <v>7.6923076923076927E-2</v>
      </c>
      <c r="L31" s="4">
        <f>1/12</f>
        <v>8.3333333333333329E-2</v>
      </c>
      <c r="M31" s="4">
        <f>1/41</f>
        <v>2.4390243902439025E-2</v>
      </c>
      <c r="N31" s="4">
        <f>1/29</f>
        <v>3.4482758620689655E-2</v>
      </c>
      <c r="O31" s="4">
        <f>1/51</f>
        <v>1.9607843137254902E-2</v>
      </c>
      <c r="P31" s="4">
        <f>1/101</f>
        <v>9.9009900990099011E-3</v>
      </c>
      <c r="Q31" s="4">
        <f>1/101</f>
        <v>9.9009900990099011E-3</v>
      </c>
      <c r="R31" s="4">
        <f>1/126</f>
        <v>7.9365079365079361E-3</v>
      </c>
      <c r="S31" s="4">
        <f>1/176</f>
        <v>5.681818181818182E-3</v>
      </c>
      <c r="T31" s="4">
        <f>1/201</f>
        <v>4.9751243781094526E-3</v>
      </c>
      <c r="U31" s="4">
        <f>1/176</f>
        <v>5.681818181818182E-3</v>
      </c>
      <c r="V31" s="4">
        <f>1/201</f>
        <v>4.9751243781094526E-3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0</v>
      </c>
      <c r="AK31" s="4">
        <v>0</v>
      </c>
      <c r="AL31" s="3">
        <f t="shared" si="48"/>
        <v>0.43064677202831969</v>
      </c>
      <c r="AM31" s="3">
        <f t="shared" si="3"/>
        <v>0.24887563888212694</v>
      </c>
      <c r="AN31" s="3"/>
      <c r="AO31" s="4">
        <f>1/6</f>
        <v>0.16666666666666666</v>
      </c>
      <c r="AP31" s="4">
        <f>1/6</f>
        <v>0.16666666666666666</v>
      </c>
      <c r="AQ31" s="4">
        <f>1/19</f>
        <v>5.2631578947368418E-2</v>
      </c>
      <c r="AR31" s="4">
        <f>1/101</f>
        <v>9.9009900990099011E-3</v>
      </c>
      <c r="AS31" s="4">
        <f>1/201</f>
        <v>4.9751243781094526E-3</v>
      </c>
      <c r="AT31" s="4">
        <v>0</v>
      </c>
      <c r="AU31" s="4">
        <f t="shared" si="49"/>
        <v>0.40084102675782107</v>
      </c>
      <c r="AV31" s="7">
        <f t="shared" si="56"/>
        <v>0.16243897759768111</v>
      </c>
      <c r="AW31" s="4">
        <f>2/13</f>
        <v>0.15384615384615385</v>
      </c>
      <c r="AX31" s="4">
        <f>1/12</f>
        <v>8.3333333333333329E-2</v>
      </c>
      <c r="AY31" s="4">
        <f>1/12</f>
        <v>8.3333333333333329E-2</v>
      </c>
      <c r="AZ31" s="4">
        <f>1/29</f>
        <v>3.4482758620689655E-2</v>
      </c>
      <c r="BA31" s="4">
        <f>1/29</f>
        <v>3.4482758620689655E-2</v>
      </c>
      <c r="BB31" s="4">
        <f>1/51</f>
        <v>1.9607843137254902E-2</v>
      </c>
      <c r="BC31" s="4">
        <f>1/76</f>
        <v>1.3157894736842105E-2</v>
      </c>
      <c r="BD31" s="4">
        <f>1/76</f>
        <v>1.3157894736842105E-2</v>
      </c>
      <c r="BE31" s="4">
        <f>1/101</f>
        <v>9.9009900990099011E-3</v>
      </c>
      <c r="BF31" s="4">
        <f>1/176</f>
        <v>5.681818181818182E-3</v>
      </c>
      <c r="BG31" s="4">
        <f>1/151</f>
        <v>6.6225165562913907E-3</v>
      </c>
      <c r="BH31" s="4">
        <f>1/151</f>
        <v>6.6225165562913907E-3</v>
      </c>
      <c r="BI31" s="4">
        <f>1/176</f>
        <v>5.681818181818182E-3</v>
      </c>
      <c r="BJ31" s="4">
        <v>0</v>
      </c>
      <c r="BK31" s="4">
        <v>0</v>
      </c>
      <c r="BL31" s="4">
        <v>0</v>
      </c>
      <c r="BM31" s="4">
        <f>1/201</f>
        <v>4.9751243781094526E-3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f t="shared" si="51"/>
        <v>0.47488675431847732</v>
      </c>
      <c r="BZ31" s="7">
        <f t="shared" si="57"/>
        <v>0.32968291209173639</v>
      </c>
      <c r="CB31" s="6">
        <f t="shared" si="58"/>
        <v>0.30637455310461803</v>
      </c>
      <c r="CC31" s="5"/>
    </row>
    <row r="32" spans="1:81" s="7" customFormat="1" x14ac:dyDescent="0.25">
      <c r="A32" s="7">
        <v>8</v>
      </c>
      <c r="B32" s="8" t="s">
        <v>78</v>
      </c>
      <c r="C32" s="7">
        <v>0</v>
      </c>
      <c r="D32" s="8">
        <f>10/29</f>
        <v>0.34482758620689657</v>
      </c>
      <c r="E32" s="8">
        <f>1/3</f>
        <v>0.33333333333333331</v>
      </c>
      <c r="F32" s="8">
        <f>5/14</f>
        <v>0.35714285714285715</v>
      </c>
      <c r="G32" s="3">
        <f t="shared" si="45"/>
        <v>1.035303776683087</v>
      </c>
      <c r="H32" s="6">
        <f t="shared" si="46"/>
        <v>0.49405233941316412</v>
      </c>
      <c r="I32" s="6">
        <f t="shared" si="47"/>
        <v>0.50594766058683582</v>
      </c>
      <c r="J32" s="8">
        <f>1/7</f>
        <v>0.14285714285714285</v>
      </c>
      <c r="K32" s="8">
        <f>1/13</f>
        <v>7.6923076923076927E-2</v>
      </c>
      <c r="L32" s="8">
        <f>1/11</f>
        <v>9.0909090909090912E-2</v>
      </c>
      <c r="M32" s="8">
        <f>1/34</f>
        <v>2.9411764705882353E-2</v>
      </c>
      <c r="N32" s="8">
        <f>1/26</f>
        <v>3.8461538461538464E-2</v>
      </c>
      <c r="O32" s="8">
        <f>1/41</f>
        <v>2.4390243902439025E-2</v>
      </c>
      <c r="P32" s="8">
        <f>1/76</f>
        <v>1.3157894736842105E-2</v>
      </c>
      <c r="Q32" s="8">
        <f>1/101</f>
        <v>9.9009900990099011E-3</v>
      </c>
      <c r="R32" s="8">
        <f>1/151</f>
        <v>6.6225165562913907E-3</v>
      </c>
      <c r="S32" s="8">
        <f>1/326</f>
        <v>3.0674846625766872E-3</v>
      </c>
      <c r="T32" s="8">
        <f>1/251</f>
        <v>3.9840637450199202E-3</v>
      </c>
      <c r="U32" s="8">
        <f>1/226</f>
        <v>4.4247787610619468E-3</v>
      </c>
      <c r="V32" s="8">
        <f>1/501</f>
        <v>1.996007984031936E-3</v>
      </c>
      <c r="W32" s="8">
        <f t="shared" ref="W32:Z32" si="59">1/501</f>
        <v>1.996007984031936E-3</v>
      </c>
      <c r="X32" s="8">
        <f t="shared" si="59"/>
        <v>1.996007984031936E-3</v>
      </c>
      <c r="Y32" s="8">
        <f t="shared" si="59"/>
        <v>1.996007984031936E-3</v>
      </c>
      <c r="Z32" s="8">
        <f t="shared" si="59"/>
        <v>1.996007984031936E-3</v>
      </c>
      <c r="AA32" s="8">
        <v>0</v>
      </c>
      <c r="AB32" s="8">
        <v>0</v>
      </c>
      <c r="AC32" s="8">
        <f t="shared" ref="AC32:AD32" si="60">1/501</f>
        <v>1.996007984031936E-3</v>
      </c>
      <c r="AD32" s="8">
        <f t="shared" si="60"/>
        <v>1.996007984031936E-3</v>
      </c>
      <c r="AE32" s="8">
        <v>0</v>
      </c>
      <c r="AF32" s="8">
        <v>0</v>
      </c>
      <c r="AG32" s="8">
        <f t="shared" ref="AG32:AJ32" si="61">1/501</f>
        <v>1.996007984031936E-3</v>
      </c>
      <c r="AH32" s="8">
        <f t="shared" si="61"/>
        <v>1.996007984031936E-3</v>
      </c>
      <c r="AI32" s="8">
        <f t="shared" si="61"/>
        <v>1.996007984031936E-3</v>
      </c>
      <c r="AJ32" s="8">
        <f t="shared" si="61"/>
        <v>1.996007984031936E-3</v>
      </c>
      <c r="AK32" s="8">
        <v>0</v>
      </c>
      <c r="AL32" s="3">
        <f t="shared" si="48"/>
        <v>0.46606667414432373</v>
      </c>
      <c r="AM32" s="3">
        <f t="shared" si="3"/>
        <v>0.35159335501853883</v>
      </c>
      <c r="AN32" s="3"/>
      <c r="AO32" s="8">
        <f>2/13</f>
        <v>0.15384615384615385</v>
      </c>
      <c r="AP32" s="8">
        <f>1/6</f>
        <v>0.16666666666666666</v>
      </c>
      <c r="AQ32" s="8">
        <f>1/17</f>
        <v>5.8823529411764705E-2</v>
      </c>
      <c r="AR32" s="8">
        <f>1/101</f>
        <v>9.9009900990099011E-3</v>
      </c>
      <c r="AS32" s="8">
        <f>1/351</f>
        <v>2.8490028490028491E-3</v>
      </c>
      <c r="AT32" s="8">
        <v>0</v>
      </c>
      <c r="AU32" s="8">
        <f t="shared" si="49"/>
        <v>0.39208634287259797</v>
      </c>
      <c r="AV32" s="7">
        <f t="shared" si="56"/>
        <v>0.17625902861779408</v>
      </c>
      <c r="AW32" s="8">
        <f>1/7</f>
        <v>0.14285714285714285</v>
      </c>
      <c r="AX32" s="8">
        <f>1/12</f>
        <v>8.3333333333333329E-2</v>
      </c>
      <c r="AY32" s="8">
        <f>1/11</f>
        <v>9.0909090909090912E-2</v>
      </c>
      <c r="AZ32" s="8">
        <f>1/31</f>
        <v>3.2258064516129031E-2</v>
      </c>
      <c r="BA32" s="8">
        <f>1/26</f>
        <v>3.8461538461538464E-2</v>
      </c>
      <c r="BB32" s="8">
        <f>1/46</f>
        <v>2.1739130434782608E-2</v>
      </c>
      <c r="BC32" s="8">
        <f>1/101</f>
        <v>9.9009900990099011E-3</v>
      </c>
      <c r="BD32" s="8">
        <f>1/101</f>
        <v>9.9009900990099011E-3</v>
      </c>
      <c r="BE32" s="8">
        <f>1/151</f>
        <v>6.6225165562913907E-3</v>
      </c>
      <c r="BF32" s="8">
        <f>1/326</f>
        <v>3.0674846625766872E-3</v>
      </c>
      <c r="BG32" s="8">
        <f>1/501</f>
        <v>1.996007984031936E-3</v>
      </c>
      <c r="BH32" s="8">
        <f>1/426</f>
        <v>2.3474178403755869E-3</v>
      </c>
      <c r="BI32" s="8">
        <f>1/501</f>
        <v>1.996007984031936E-3</v>
      </c>
      <c r="BJ32" s="8">
        <f t="shared" ref="BJ32:BM32" si="62">1/501</f>
        <v>1.996007984031936E-3</v>
      </c>
      <c r="BK32" s="8">
        <f t="shared" si="62"/>
        <v>1.996007984031936E-3</v>
      </c>
      <c r="BL32" s="8">
        <f t="shared" si="62"/>
        <v>1.996007984031936E-3</v>
      </c>
      <c r="BM32" s="8">
        <f t="shared" si="62"/>
        <v>1.996007984031936E-3</v>
      </c>
      <c r="BN32" s="8">
        <v>0</v>
      </c>
      <c r="BO32" s="8">
        <v>0</v>
      </c>
      <c r="BP32" s="8">
        <f t="shared" ref="BP32:BQ32" si="63">1/501</f>
        <v>1.996007984031936E-3</v>
      </c>
      <c r="BQ32" s="8">
        <f t="shared" si="63"/>
        <v>1.996007984031936E-3</v>
      </c>
      <c r="BR32" s="8">
        <v>0</v>
      </c>
      <c r="BS32" s="8">
        <v>0</v>
      </c>
      <c r="BT32" s="8">
        <f t="shared" ref="BT32:BW32" si="64">1/501</f>
        <v>1.996007984031936E-3</v>
      </c>
      <c r="BU32" s="8">
        <f t="shared" si="64"/>
        <v>1.996007984031936E-3</v>
      </c>
      <c r="BV32" s="8">
        <f t="shared" si="64"/>
        <v>1.996007984031936E-3</v>
      </c>
      <c r="BW32" s="8">
        <f t="shared" si="64"/>
        <v>1.996007984031936E-3</v>
      </c>
      <c r="BX32" s="8">
        <v>0</v>
      </c>
      <c r="BY32" s="8">
        <f t="shared" si="51"/>
        <v>0.46534979557766376</v>
      </c>
      <c r="BZ32" s="7">
        <f t="shared" si="57"/>
        <v>0.30297942761745844</v>
      </c>
      <c r="CB32" s="6">
        <f t="shared" si="58"/>
        <v>0.32350281259458535</v>
      </c>
    </row>
    <row r="33" spans="1:82" x14ac:dyDescent="0.25">
      <c r="A33" s="7">
        <v>8</v>
      </c>
      <c r="B33" s="7" t="s">
        <v>84</v>
      </c>
      <c r="C33" s="7">
        <v>1</v>
      </c>
      <c r="D33" s="4">
        <f>AVERAGE(D30:D32)</f>
        <v>0.34582708645677163</v>
      </c>
      <c r="E33" s="8">
        <f t="shared" ref="E33:BM33" si="65">AVERAGE(E30:E32)</f>
        <v>0.34199566883225052</v>
      </c>
      <c r="F33" s="8">
        <f t="shared" si="65"/>
        <v>0.35714285714285715</v>
      </c>
      <c r="G33" s="8">
        <f t="shared" si="65"/>
        <v>1.0449656124318794</v>
      </c>
      <c r="H33" s="8">
        <f t="shared" si="65"/>
        <v>0.49458173590364191</v>
      </c>
      <c r="I33" s="8">
        <f t="shared" si="65"/>
        <v>0.50541826409635815</v>
      </c>
      <c r="J33" s="8">
        <f t="shared" si="65"/>
        <v>0.13968253968253969</v>
      </c>
      <c r="K33" s="8">
        <f t="shared" si="65"/>
        <v>7.3504273504273507E-2</v>
      </c>
      <c r="L33" s="8">
        <f t="shared" si="65"/>
        <v>8.8383838383838384E-2</v>
      </c>
      <c r="M33" s="8">
        <f t="shared" si="65"/>
        <v>2.9428255743003676E-2</v>
      </c>
      <c r="N33" s="8">
        <f t="shared" si="65"/>
        <v>3.7135278514588858E-2</v>
      </c>
      <c r="O33" s="8">
        <f t="shared" si="65"/>
        <v>2.2796110314044316E-2</v>
      </c>
      <c r="P33" s="8">
        <f t="shared" si="65"/>
        <v>1.1801521282732562E-2</v>
      </c>
      <c r="Q33" s="8">
        <f t="shared" si="65"/>
        <v>1.0715886403455161E-2</v>
      </c>
      <c r="R33" s="8">
        <f t="shared" si="65"/>
        <v>8.1533381972697435E-3</v>
      </c>
      <c r="S33" s="8">
        <f t="shared" si="65"/>
        <v>5.1239398002287532E-3</v>
      </c>
      <c r="T33" s="8">
        <f t="shared" si="65"/>
        <v>4.3144172893830974E-3</v>
      </c>
      <c r="U33" s="8">
        <f t="shared" si="65"/>
        <v>4.6968868959666827E-3</v>
      </c>
      <c r="V33" s="8">
        <f t="shared" si="65"/>
        <v>3.6517320357204361E-3</v>
      </c>
      <c r="W33" s="8">
        <f t="shared" si="65"/>
        <v>6.6533599467731195E-4</v>
      </c>
      <c r="X33" s="8">
        <f t="shared" si="65"/>
        <v>6.6533599467731195E-4</v>
      </c>
      <c r="Y33" s="8">
        <f t="shared" si="65"/>
        <v>1.3306719893546239E-3</v>
      </c>
      <c r="Z33" s="8">
        <f t="shared" si="65"/>
        <v>1.3306719893546239E-3</v>
      </c>
      <c r="AA33" s="8">
        <f t="shared" si="65"/>
        <v>6.6533599467731195E-4</v>
      </c>
      <c r="AB33" s="8">
        <f t="shared" si="65"/>
        <v>0</v>
      </c>
      <c r="AC33" s="8">
        <f t="shared" si="65"/>
        <v>6.6533599467731195E-4</v>
      </c>
      <c r="AD33" s="8">
        <f t="shared" si="65"/>
        <v>6.6533599467731195E-4</v>
      </c>
      <c r="AE33" s="8">
        <f t="shared" si="65"/>
        <v>0</v>
      </c>
      <c r="AF33" s="8">
        <f t="shared" si="65"/>
        <v>0</v>
      </c>
      <c r="AG33" s="8">
        <f t="shared" si="65"/>
        <v>6.6533599467731195E-4</v>
      </c>
      <c r="AH33" s="8">
        <f t="shared" si="65"/>
        <v>6.6533599467731195E-4</v>
      </c>
      <c r="AI33" s="8">
        <f t="shared" si="65"/>
        <v>6.6533599467731195E-4</v>
      </c>
      <c r="AJ33" s="8">
        <f t="shared" si="65"/>
        <v>6.6533599467731195E-4</v>
      </c>
      <c r="AK33" s="8">
        <f t="shared" si="65"/>
        <v>0</v>
      </c>
      <c r="AL33" s="8">
        <f t="shared" si="65"/>
        <v>0.44803738597784992</v>
      </c>
      <c r="AM33" s="3">
        <f t="shared" si="3"/>
        <v>0.29555319269028568</v>
      </c>
      <c r="AN33" s="3"/>
      <c r="AO33" s="8">
        <f t="shared" si="65"/>
        <v>0.15445665445665446</v>
      </c>
      <c r="AP33" s="8">
        <f t="shared" si="65"/>
        <v>0.16239316239316237</v>
      </c>
      <c r="AQ33" s="8">
        <f t="shared" si="65"/>
        <v>5.3024718659393587E-2</v>
      </c>
      <c r="AR33" s="8">
        <f t="shared" si="65"/>
        <v>9.9009900990099011E-3</v>
      </c>
      <c r="AS33" s="8">
        <f t="shared" si="65"/>
        <v>4.266417201740585E-3</v>
      </c>
      <c r="AT33" s="8">
        <f t="shared" si="65"/>
        <v>0</v>
      </c>
      <c r="AU33" s="8">
        <f t="shared" si="65"/>
        <v>0.3840419428099609</v>
      </c>
      <c r="AV33" s="7">
        <f t="shared" si="56"/>
        <v>0.12294387856219946</v>
      </c>
      <c r="AW33" s="8">
        <f t="shared" si="65"/>
        <v>0.14334554334554334</v>
      </c>
      <c r="AX33" s="8">
        <f t="shared" si="65"/>
        <v>8.1196581196581186E-2</v>
      </c>
      <c r="AY33" s="8">
        <f t="shared" si="65"/>
        <v>8.5858585858585856E-2</v>
      </c>
      <c r="AZ33" s="8">
        <f t="shared" si="65"/>
        <v>3.2050862614233677E-2</v>
      </c>
      <c r="BA33" s="8">
        <f t="shared" si="65"/>
        <v>3.580901856763926E-2</v>
      </c>
      <c r="BB33" s="8">
        <f t="shared" si="65"/>
        <v>2.0318272236430804E-2</v>
      </c>
      <c r="BC33" s="8">
        <f t="shared" si="65"/>
        <v>1.1801521282732562E-2</v>
      </c>
      <c r="BD33" s="8">
        <f t="shared" si="65"/>
        <v>1.1801521282732562E-2</v>
      </c>
      <c r="BE33" s="8">
        <f t="shared" si="65"/>
        <v>8.1533381972697435E-3</v>
      </c>
      <c r="BF33" s="8">
        <f t="shared" si="65"/>
        <v>5.1239398002287532E-3</v>
      </c>
      <c r="BG33" s="8">
        <f t="shared" si="65"/>
        <v>4.2008627617810823E-3</v>
      </c>
      <c r="BH33" s="8">
        <f t="shared" si="65"/>
        <v>4.317999380562299E-3</v>
      </c>
      <c r="BI33" s="8">
        <f t="shared" si="65"/>
        <v>3.6666951006875809E-3</v>
      </c>
      <c r="BJ33" s="8">
        <f t="shared" si="65"/>
        <v>6.6533599467731195E-4</v>
      </c>
      <c r="BK33" s="8">
        <f t="shared" si="65"/>
        <v>6.6533599467731195E-4</v>
      </c>
      <c r="BL33" s="8">
        <f t="shared" si="65"/>
        <v>1.3306719893546239E-3</v>
      </c>
      <c r="BM33" s="8">
        <f t="shared" si="65"/>
        <v>2.9890467820577749E-3</v>
      </c>
      <c r="BN33" s="8">
        <f t="shared" ref="BN33:BY33" si="66">AVERAGE(BN30:BN32)</f>
        <v>6.6533599467731195E-4</v>
      </c>
      <c r="BO33" s="8">
        <f t="shared" si="66"/>
        <v>0</v>
      </c>
      <c r="BP33" s="8">
        <f t="shared" si="66"/>
        <v>6.6533599467731195E-4</v>
      </c>
      <c r="BQ33" s="8">
        <f t="shared" si="66"/>
        <v>6.6533599467731195E-4</v>
      </c>
      <c r="BR33" s="8">
        <f t="shared" si="66"/>
        <v>0</v>
      </c>
      <c r="BS33" s="8">
        <f t="shared" si="66"/>
        <v>0</v>
      </c>
      <c r="BT33" s="8">
        <f t="shared" si="66"/>
        <v>6.6533599467731195E-4</v>
      </c>
      <c r="BU33" s="8">
        <f t="shared" si="66"/>
        <v>6.6533599467731195E-4</v>
      </c>
      <c r="BV33" s="8">
        <f t="shared" si="66"/>
        <v>6.6533599467731195E-4</v>
      </c>
      <c r="BW33" s="8">
        <f t="shared" si="66"/>
        <v>6.6533599467731195E-4</v>
      </c>
      <c r="BX33" s="8">
        <f t="shared" si="66"/>
        <v>0</v>
      </c>
      <c r="BY33" s="8">
        <f t="shared" si="66"/>
        <v>0.45795248434851682</v>
      </c>
      <c r="BZ33" s="7">
        <f t="shared" si="57"/>
        <v>0.28226695617584707</v>
      </c>
      <c r="CB33" s="6">
        <f t="shared" si="58"/>
        <v>0.29003181313632753</v>
      </c>
      <c r="CC33" s="5"/>
    </row>
    <row r="34" spans="1:82" x14ac:dyDescent="0.25">
      <c r="A34" s="7">
        <v>9</v>
      </c>
      <c r="B34" s="8" t="s">
        <v>79</v>
      </c>
      <c r="C34" s="8">
        <v>0</v>
      </c>
      <c r="D34" s="8">
        <f>8/19</f>
        <v>0.42105263157894735</v>
      </c>
      <c r="E34" s="8">
        <f>10/31</f>
        <v>0.32258064516129031</v>
      </c>
      <c r="F34" s="8">
        <f>5/16</f>
        <v>0.3125</v>
      </c>
      <c r="G34" s="3">
        <f>D34+E34+F34</f>
        <v>1.0561332767402376</v>
      </c>
      <c r="H34" s="6">
        <f>((D34+(0.5*E34))/G34)</f>
        <v>0.55139154023912385</v>
      </c>
      <c r="I34" s="6">
        <f>1-H34</f>
        <v>0.44860845976087615</v>
      </c>
      <c r="J34" s="4">
        <f>1/7</f>
        <v>0.14285714285714285</v>
      </c>
      <c r="K34" s="4">
        <f>1/11</f>
        <v>9.0909090909090912E-2</v>
      </c>
      <c r="L34" s="4">
        <f>1/12</f>
        <v>8.3333333333333329E-2</v>
      </c>
      <c r="M34" s="4">
        <f>1/29</f>
        <v>3.4482758620689655E-2</v>
      </c>
      <c r="N34" s="4">
        <f>1/26</f>
        <v>3.8461538461538464E-2</v>
      </c>
      <c r="O34" s="4">
        <f>1/51</f>
        <v>1.9607843137254902E-2</v>
      </c>
      <c r="P34" s="4">
        <f>1/76</f>
        <v>1.3157894736842105E-2</v>
      </c>
      <c r="Q34" s="4">
        <f>1/76</f>
        <v>1.3157894736842105E-2</v>
      </c>
      <c r="R34" s="4">
        <f>1/101</f>
        <v>9.9009900990099011E-3</v>
      </c>
      <c r="S34" s="4">
        <f>1/176</f>
        <v>5.681818181818182E-3</v>
      </c>
      <c r="T34" s="4">
        <f>1/151</f>
        <v>6.6225165562913907E-3</v>
      </c>
      <c r="U34" s="4">
        <f>1/151</f>
        <v>6.6225165562913907E-3</v>
      </c>
      <c r="V34" s="4">
        <f>1/176</f>
        <v>5.681818181818182E-3</v>
      </c>
      <c r="W34" s="4">
        <v>0</v>
      </c>
      <c r="X34" s="4">
        <v>0</v>
      </c>
      <c r="Y34" s="4">
        <f>1/201</f>
        <v>4.9751243781094526E-3</v>
      </c>
      <c r="Z34" s="4">
        <f>1/201</f>
        <v>4.9751243781094526E-3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3">
        <f>SUM(J34:AK34)</f>
        <v>0.48042740512418219</v>
      </c>
      <c r="AM34" s="3">
        <f t="shared" si="3"/>
        <v>0.14101508716993272</v>
      </c>
      <c r="AN34" s="3"/>
      <c r="AO34" s="4">
        <f>1/7</f>
        <v>0.14285714285714285</v>
      </c>
      <c r="AP34" s="4">
        <f>1/7</f>
        <v>0.14285714285714285</v>
      </c>
      <c r="AQ34" s="4">
        <f>1/23</f>
        <v>4.3478260869565216E-2</v>
      </c>
      <c r="AR34" s="4">
        <f>1/101</f>
        <v>9.9009900990099011E-3</v>
      </c>
      <c r="AS34" s="4">
        <v>0</v>
      </c>
      <c r="AT34" s="4">
        <v>0</v>
      </c>
      <c r="AU34" s="4">
        <f>SUM(AO34:AT34)</f>
        <v>0.3390935366828608</v>
      </c>
      <c r="AV34" s="7">
        <f t="shared" si="56"/>
        <v>5.1189963716868458E-2</v>
      </c>
      <c r="AW34" s="4">
        <f>2/17</f>
        <v>0.11764705882352941</v>
      </c>
      <c r="AX34" s="4">
        <f>1/17</f>
        <v>5.8823529411764705E-2</v>
      </c>
      <c r="AY34" s="4">
        <f>1/14</f>
        <v>7.1428571428571425E-2</v>
      </c>
      <c r="AZ34" s="4">
        <f>1/41</f>
        <v>2.4390243902439025E-2</v>
      </c>
      <c r="BA34" s="4">
        <f>1/36</f>
        <v>2.7777777777777776E-2</v>
      </c>
      <c r="BB34" s="4">
        <f>1/51</f>
        <v>1.9607843137254902E-2</v>
      </c>
      <c r="BC34" s="4">
        <f>1/101</f>
        <v>9.9009900990099011E-3</v>
      </c>
      <c r="BD34" s="4">
        <f>1/101</f>
        <v>9.9009900990099011E-3</v>
      </c>
      <c r="BE34" s="4">
        <f>1/126</f>
        <v>7.9365079365079361E-3</v>
      </c>
      <c r="BF34" s="4">
        <f>1/176</f>
        <v>5.681818181818182E-3</v>
      </c>
      <c r="BG34" s="4">
        <f>1/176</f>
        <v>5.681818181818182E-3</v>
      </c>
      <c r="BH34" s="4">
        <f>1/176</f>
        <v>5.681818181818182E-3</v>
      </c>
      <c r="BI34" s="4">
        <f>1/201</f>
        <v>4.9751243781094526E-3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8">
        <f>SUM(AW34:BX34)</f>
        <v>0.36943409153942891</v>
      </c>
      <c r="BZ34" s="7">
        <f t="shared" si="57"/>
        <v>0.18218909292617247</v>
      </c>
      <c r="CB34" s="6">
        <f t="shared" si="58"/>
        <v>0.18895503334647201</v>
      </c>
      <c r="CC34" s="5"/>
      <c r="CD34" s="6"/>
    </row>
    <row r="35" spans="1:82" x14ac:dyDescent="0.25">
      <c r="A35" s="7">
        <v>9</v>
      </c>
      <c r="B35" s="7" t="s">
        <v>18</v>
      </c>
      <c r="C35" s="8">
        <v>0</v>
      </c>
      <c r="D35" s="7">
        <f>4/10</f>
        <v>0.4</v>
      </c>
      <c r="E35" s="7">
        <f>10/29</f>
        <v>0.34482758620689657</v>
      </c>
      <c r="F35" s="7">
        <f>5/16</f>
        <v>0.3125</v>
      </c>
      <c r="G35" s="3">
        <f>D35+E35+F35</f>
        <v>1.0573275862068967</v>
      </c>
      <c r="H35" s="6">
        <f>((D35+(0.5*E35))/G35)</f>
        <v>0.54137790460660407</v>
      </c>
      <c r="I35" s="6">
        <f>1-H35</f>
        <v>0.45862209539339593</v>
      </c>
      <c r="J35" s="4">
        <f>2/13</f>
        <v>0.15384615384615385</v>
      </c>
      <c r="K35" s="4">
        <f>1/12</f>
        <v>8.3333333333333329E-2</v>
      </c>
      <c r="L35" s="4">
        <f>1/11</f>
        <v>9.0909090909090912E-2</v>
      </c>
      <c r="M35" s="4">
        <f>1/26</f>
        <v>3.8461538461538464E-2</v>
      </c>
      <c r="N35" s="4">
        <f>1/26</f>
        <v>3.8461538461538464E-2</v>
      </c>
      <c r="O35" s="4">
        <f>1/51</f>
        <v>1.9607843137254902E-2</v>
      </c>
      <c r="P35" s="4">
        <f>1/67</f>
        <v>1.4925373134328358E-2</v>
      </c>
      <c r="Q35" s="4">
        <f>1/67</f>
        <v>1.4925373134328358E-2</v>
      </c>
      <c r="R35" s="4">
        <f>1/101</f>
        <v>9.9009900990099011E-3</v>
      </c>
      <c r="S35" s="4">
        <f>1/151</f>
        <v>6.6225165562913907E-3</v>
      </c>
      <c r="T35" s="4">
        <f>1/251</f>
        <v>3.9840637450199202E-3</v>
      </c>
      <c r="U35" s="4">
        <f>1/251</f>
        <v>3.9840637450199202E-3</v>
      </c>
      <c r="V35" s="4">
        <f>1/301</f>
        <v>3.3222591362126247E-3</v>
      </c>
      <c r="W35" s="4">
        <v>0</v>
      </c>
      <c r="X35" s="4">
        <v>0</v>
      </c>
      <c r="Y35" s="4">
        <f>1/501</f>
        <v>1.996007984031936E-3</v>
      </c>
      <c r="Z35" s="4">
        <f>1/501</f>
        <v>1.996007984031936E-3</v>
      </c>
      <c r="AA35" s="4">
        <f>1/501</f>
        <v>1.996007984031936E-3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3">
        <f>SUM(J35:AK35)</f>
        <v>0.48827216165121606</v>
      </c>
      <c r="AM35" s="3">
        <f t="shared" si="3"/>
        <v>0.22068040412804013</v>
      </c>
      <c r="AN35" s="3"/>
      <c r="AO35" s="4">
        <f>1/7</f>
        <v>0.14285714285714285</v>
      </c>
      <c r="AP35" s="4">
        <f>2/13</f>
        <v>0.15384615384615385</v>
      </c>
      <c r="AQ35" s="4">
        <f>1/21</f>
        <v>4.7619047619047616E-2</v>
      </c>
      <c r="AR35" s="4">
        <f>1/101</f>
        <v>9.9009900990099011E-3</v>
      </c>
      <c r="AS35" s="4">
        <f>1/201</f>
        <v>4.9751243781094526E-3</v>
      </c>
      <c r="AT35" s="4">
        <v>0</v>
      </c>
      <c r="AU35" s="4">
        <f>SUM(AO35:AT35)</f>
        <v>0.35919845879946366</v>
      </c>
      <c r="AV35" s="7">
        <f t="shared" si="56"/>
        <v>4.1675530518444637E-2</v>
      </c>
      <c r="AW35" s="4">
        <f>1/7</f>
        <v>0.14285714285714285</v>
      </c>
      <c r="AX35" s="4">
        <f>1/15</f>
        <v>6.6666666666666666E-2</v>
      </c>
      <c r="AY35" s="4">
        <f>1/12</f>
        <v>8.3333333333333329E-2</v>
      </c>
      <c r="AZ35" s="4">
        <f>1/34</f>
        <v>2.9411764705882353E-2</v>
      </c>
      <c r="BA35" s="4">
        <f>1/34</f>
        <v>2.9411764705882353E-2</v>
      </c>
      <c r="BB35" s="4">
        <f>1/51</f>
        <v>1.9607843137254902E-2</v>
      </c>
      <c r="BC35" s="4">
        <f>1/101</f>
        <v>9.9009900990099011E-3</v>
      </c>
      <c r="BD35" s="4">
        <f>1/81</f>
        <v>1.2345679012345678E-2</v>
      </c>
      <c r="BE35" s="4">
        <f>1/126</f>
        <v>7.9365079365079361E-3</v>
      </c>
      <c r="BF35" s="4">
        <f>1/151</f>
        <v>6.6225165562913907E-3</v>
      </c>
      <c r="BG35" s="4">
        <f>1/301</f>
        <v>3.3222591362126247E-3</v>
      </c>
      <c r="BH35" s="4">
        <f>1/301</f>
        <v>3.3222591362126247E-3</v>
      </c>
      <c r="BI35" s="4">
        <f>1/501</f>
        <v>1.996007984031936E-3</v>
      </c>
      <c r="BJ35" s="4">
        <v>0</v>
      </c>
      <c r="BK35" s="4">
        <v>0</v>
      </c>
      <c r="BL35" s="4">
        <f>1/501</f>
        <v>1.996007984031936E-3</v>
      </c>
      <c r="BM35" s="4">
        <f>1/501</f>
        <v>1.996007984031936E-3</v>
      </c>
      <c r="BN35" s="4">
        <f>1/501</f>
        <v>1.996007984031936E-3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7">
        <f>SUM(AW35:BX35)</f>
        <v>0.42272275921887031</v>
      </c>
      <c r="BZ35" s="7">
        <f t="shared" si="57"/>
        <v>0.35271282950038496</v>
      </c>
      <c r="CB35" s="6">
        <f t="shared" si="58"/>
        <v>0.27019337966954993</v>
      </c>
      <c r="CC35" s="5"/>
    </row>
    <row r="36" spans="1:82" s="7" customFormat="1" x14ac:dyDescent="0.25">
      <c r="A36" s="7">
        <v>9</v>
      </c>
      <c r="B36" s="7" t="s">
        <v>78</v>
      </c>
      <c r="C36" s="8">
        <v>0</v>
      </c>
      <c r="D36" s="7">
        <f>4/10</f>
        <v>0.4</v>
      </c>
      <c r="E36" s="7">
        <f>10/31</f>
        <v>0.32258064516129031</v>
      </c>
      <c r="F36" s="7">
        <f>5/16</f>
        <v>0.3125</v>
      </c>
      <c r="G36" s="3">
        <f>D36+E36+F36</f>
        <v>1.0350806451612904</v>
      </c>
      <c r="H36" s="6">
        <f>((D36+(0.5*E36))/G36)</f>
        <v>0.54226723802103616</v>
      </c>
      <c r="I36" s="6">
        <f>1-H36</f>
        <v>0.45773276197896384</v>
      </c>
      <c r="J36" s="8">
        <f>1/6</f>
        <v>0.16666666666666666</v>
      </c>
      <c r="K36" s="8">
        <f>1/11</f>
        <v>9.0909090909090912E-2</v>
      </c>
      <c r="L36" s="8">
        <f>1/10</f>
        <v>0.1</v>
      </c>
      <c r="M36" s="8">
        <f>1/26</f>
        <v>3.8461538461538464E-2</v>
      </c>
      <c r="N36" s="8">
        <f>1/26</f>
        <v>3.8461538461538464E-2</v>
      </c>
      <c r="O36" s="8">
        <f>1/41</f>
        <v>2.4390243902439025E-2</v>
      </c>
      <c r="P36" s="8">
        <f>1/91</f>
        <v>1.098901098901099E-2</v>
      </c>
      <c r="Q36" s="8">
        <f>1/91</f>
        <v>1.098901098901099E-2</v>
      </c>
      <c r="R36" s="8">
        <f>1/151</f>
        <v>6.6225165562913907E-3</v>
      </c>
      <c r="S36" s="8">
        <f>1/326</f>
        <v>3.0674846625766872E-3</v>
      </c>
      <c r="T36" s="8">
        <f>1/401</f>
        <v>2.4937655860349127E-3</v>
      </c>
      <c r="U36" s="8">
        <f>1/376</f>
        <v>2.6595744680851063E-3</v>
      </c>
      <c r="V36" s="8">
        <f>1/501</f>
        <v>1.996007984031936E-3</v>
      </c>
      <c r="W36" s="8">
        <f>1/501</f>
        <v>1.996007984031936E-3</v>
      </c>
      <c r="X36" s="8">
        <f>1/501</f>
        <v>1.996007984031936E-3</v>
      </c>
      <c r="Y36" s="8">
        <f>1/501</f>
        <v>1.996007984031936E-3</v>
      </c>
      <c r="Z36" s="8">
        <f>1/501</f>
        <v>1.996007984031936E-3</v>
      </c>
      <c r="AA36" s="8">
        <v>0</v>
      </c>
      <c r="AB36" s="8">
        <v>0</v>
      </c>
      <c r="AC36" s="8">
        <f>1/501</f>
        <v>1.996007984031936E-3</v>
      </c>
      <c r="AD36" s="8">
        <f>1/501</f>
        <v>1.996007984031936E-3</v>
      </c>
      <c r="AE36" s="8">
        <v>0</v>
      </c>
      <c r="AF36" s="8">
        <v>0</v>
      </c>
      <c r="AG36" s="8">
        <f>1/501</f>
        <v>1.996007984031936E-3</v>
      </c>
      <c r="AH36" s="8">
        <f t="shared" ref="AH36:AJ36" si="67">1/501</f>
        <v>1.996007984031936E-3</v>
      </c>
      <c r="AI36" s="8">
        <f t="shared" si="67"/>
        <v>1.996007984031936E-3</v>
      </c>
      <c r="AJ36" s="8">
        <f t="shared" si="67"/>
        <v>1.996007984031936E-3</v>
      </c>
      <c r="AK36" s="8">
        <v>0</v>
      </c>
      <c r="AL36" s="3">
        <f>SUM(J36:AK36)</f>
        <v>0.51766652947663527</v>
      </c>
      <c r="AM36" s="3">
        <f t="shared" si="3"/>
        <v>0.29416632369158813</v>
      </c>
      <c r="AN36" s="3"/>
      <c r="AO36" s="8">
        <f>2/13</f>
        <v>0.15384615384615385</v>
      </c>
      <c r="AP36" s="8">
        <f>1/6</f>
        <v>0.16666666666666666</v>
      </c>
      <c r="AQ36" s="8">
        <f>1/18</f>
        <v>5.5555555555555552E-2</v>
      </c>
      <c r="AR36" s="8">
        <f>1/101</f>
        <v>9.9009900990099011E-3</v>
      </c>
      <c r="AS36" s="8">
        <f>1/351</f>
        <v>2.8490028490028491E-3</v>
      </c>
      <c r="AT36" s="8">
        <v>0</v>
      </c>
      <c r="AU36" s="8">
        <f>SUM(AO36:AT36)</f>
        <v>0.38881836901638883</v>
      </c>
      <c r="AV36" s="7">
        <f t="shared" si="56"/>
        <v>0.20533694395080548</v>
      </c>
      <c r="AW36" s="8">
        <f>2/15</f>
        <v>0.13333333333333333</v>
      </c>
      <c r="AX36" s="8">
        <f>1/14</f>
        <v>7.1428571428571425E-2</v>
      </c>
      <c r="AY36" s="8">
        <f>1/12</f>
        <v>8.3333333333333329E-2</v>
      </c>
      <c r="AZ36" s="8">
        <f>1/41</f>
        <v>2.4390243902439025E-2</v>
      </c>
      <c r="BA36" s="8">
        <f>1/34</f>
        <v>2.9411764705882353E-2</v>
      </c>
      <c r="BB36" s="8">
        <f>1/51</f>
        <v>1.9607843137254902E-2</v>
      </c>
      <c r="BC36" s="8">
        <f>1/176</f>
        <v>5.681818181818182E-3</v>
      </c>
      <c r="BD36" s="8">
        <f>1/126</f>
        <v>7.9365079365079361E-3</v>
      </c>
      <c r="BE36" s="8">
        <f>1/201</f>
        <v>4.9751243781094526E-3</v>
      </c>
      <c r="BF36" s="8">
        <f>1/401</f>
        <v>2.4937655860349127E-3</v>
      </c>
      <c r="BG36" s="8">
        <f>1/501</f>
        <v>1.996007984031936E-3</v>
      </c>
      <c r="BH36" s="8">
        <f t="shared" ref="BH36:BM36" si="68">1/501</f>
        <v>1.996007984031936E-3</v>
      </c>
      <c r="BI36" s="8">
        <f t="shared" si="68"/>
        <v>1.996007984031936E-3</v>
      </c>
      <c r="BJ36" s="8">
        <f t="shared" si="68"/>
        <v>1.996007984031936E-3</v>
      </c>
      <c r="BK36" s="8">
        <f t="shared" si="68"/>
        <v>1.996007984031936E-3</v>
      </c>
      <c r="BL36" s="8">
        <f t="shared" si="68"/>
        <v>1.996007984031936E-3</v>
      </c>
      <c r="BM36" s="8">
        <f t="shared" si="68"/>
        <v>1.996007984031936E-3</v>
      </c>
      <c r="BN36" s="8">
        <v>0</v>
      </c>
      <c r="BO36" s="8">
        <v>0</v>
      </c>
      <c r="BP36" s="8">
        <f>1/501</f>
        <v>1.996007984031936E-3</v>
      </c>
      <c r="BQ36" s="8">
        <f>1/501</f>
        <v>1.996007984031936E-3</v>
      </c>
      <c r="BR36" s="8">
        <v>0</v>
      </c>
      <c r="BS36" s="8">
        <v>0</v>
      </c>
      <c r="BT36" s="8">
        <f t="shared" ref="BT36:BW36" si="69">1/501</f>
        <v>1.996007984031936E-3</v>
      </c>
      <c r="BU36" s="8">
        <f t="shared" si="69"/>
        <v>1.996007984031936E-3</v>
      </c>
      <c r="BV36" s="8">
        <f t="shared" si="69"/>
        <v>1.996007984031936E-3</v>
      </c>
      <c r="BW36" s="8">
        <f t="shared" si="69"/>
        <v>1.996007984031936E-3</v>
      </c>
      <c r="BX36" s="8">
        <v>0</v>
      </c>
      <c r="BY36" s="7">
        <f>SUM(AW36:BX36)</f>
        <v>0.40854040971569994</v>
      </c>
      <c r="BZ36" s="7">
        <f t="shared" si="57"/>
        <v>0.30732931109023975</v>
      </c>
      <c r="CB36" s="6">
        <f t="shared" si="58"/>
        <v>0.31502530820872399</v>
      </c>
    </row>
    <row r="37" spans="1:82" x14ac:dyDescent="0.25">
      <c r="A37" s="7">
        <v>9</v>
      </c>
      <c r="B37" s="7" t="s">
        <v>84</v>
      </c>
      <c r="C37" s="8">
        <v>1</v>
      </c>
      <c r="D37" s="4">
        <f>AVERAGE(D34:D36)</f>
        <v>0.40701754385964911</v>
      </c>
      <c r="E37" s="8">
        <f t="shared" ref="E37:BM37" si="70">AVERAGE(E34:E36)</f>
        <v>0.32999629217649235</v>
      </c>
      <c r="F37" s="8">
        <f t="shared" si="70"/>
        <v>0.3125</v>
      </c>
      <c r="G37" s="8">
        <f t="shared" si="70"/>
        <v>1.0495138360361416</v>
      </c>
      <c r="H37" s="8">
        <f t="shared" si="70"/>
        <v>0.54501222762225465</v>
      </c>
      <c r="I37" s="8">
        <f t="shared" si="70"/>
        <v>0.45498777237774535</v>
      </c>
      <c r="J37" s="8">
        <f t="shared" si="70"/>
        <v>0.15445665445665446</v>
      </c>
      <c r="K37" s="8">
        <f t="shared" si="70"/>
        <v>8.8383838383838384E-2</v>
      </c>
      <c r="L37" s="8">
        <f t="shared" si="70"/>
        <v>9.1414141414141434E-2</v>
      </c>
      <c r="M37" s="8">
        <f t="shared" si="70"/>
        <v>3.7135278514588858E-2</v>
      </c>
      <c r="N37" s="8">
        <f t="shared" si="70"/>
        <v>3.8461538461538464E-2</v>
      </c>
      <c r="O37" s="8">
        <f t="shared" si="70"/>
        <v>2.1201976725649607E-2</v>
      </c>
      <c r="P37" s="8">
        <f t="shared" si="70"/>
        <v>1.3024092953393818E-2</v>
      </c>
      <c r="Q37" s="8">
        <f t="shared" si="70"/>
        <v>1.3024092953393818E-2</v>
      </c>
      <c r="R37" s="8">
        <f t="shared" si="70"/>
        <v>8.8081655847703968E-3</v>
      </c>
      <c r="S37" s="8">
        <f t="shared" si="70"/>
        <v>5.1239398002287532E-3</v>
      </c>
      <c r="T37" s="8">
        <f t="shared" si="70"/>
        <v>4.3667819624487415E-3</v>
      </c>
      <c r="U37" s="8">
        <f t="shared" si="70"/>
        <v>4.4220515897988059E-3</v>
      </c>
      <c r="V37" s="8">
        <f t="shared" si="70"/>
        <v>3.6666951006875809E-3</v>
      </c>
      <c r="W37" s="8">
        <f t="shared" si="70"/>
        <v>6.6533599467731195E-4</v>
      </c>
      <c r="X37" s="8">
        <f t="shared" si="70"/>
        <v>6.6533599467731195E-4</v>
      </c>
      <c r="Y37" s="8">
        <f t="shared" si="70"/>
        <v>2.9890467820577749E-3</v>
      </c>
      <c r="Z37" s="8">
        <f t="shared" si="70"/>
        <v>2.9890467820577749E-3</v>
      </c>
      <c r="AA37" s="8">
        <f t="shared" si="70"/>
        <v>6.6533599467731195E-4</v>
      </c>
      <c r="AB37" s="8">
        <f t="shared" si="70"/>
        <v>0</v>
      </c>
      <c r="AC37" s="8">
        <f t="shared" si="70"/>
        <v>6.6533599467731195E-4</v>
      </c>
      <c r="AD37" s="8">
        <f t="shared" si="70"/>
        <v>6.6533599467731195E-4</v>
      </c>
      <c r="AE37" s="8">
        <f t="shared" si="70"/>
        <v>0</v>
      </c>
      <c r="AF37" s="8">
        <f t="shared" si="70"/>
        <v>0</v>
      </c>
      <c r="AG37" s="8">
        <f t="shared" si="70"/>
        <v>6.6533599467731195E-4</v>
      </c>
      <c r="AH37" s="8">
        <f t="shared" si="70"/>
        <v>6.6533599467731195E-4</v>
      </c>
      <c r="AI37" s="8">
        <f t="shared" si="70"/>
        <v>6.6533599467731195E-4</v>
      </c>
      <c r="AJ37" s="8">
        <f t="shared" si="70"/>
        <v>6.6533599467731195E-4</v>
      </c>
      <c r="AK37" s="8">
        <f t="shared" si="70"/>
        <v>0</v>
      </c>
      <c r="AL37" s="8">
        <f t="shared" si="70"/>
        <v>0.49545536541734453</v>
      </c>
      <c r="AM37" s="3">
        <f t="shared" si="3"/>
        <v>0.21728257882709645</v>
      </c>
      <c r="AN37" s="3"/>
      <c r="AO37" s="8">
        <f t="shared" si="70"/>
        <v>0.14652014652014653</v>
      </c>
      <c r="AP37" s="8">
        <f t="shared" si="70"/>
        <v>0.15445665445665446</v>
      </c>
      <c r="AQ37" s="8">
        <f t="shared" si="70"/>
        <v>4.8884288014722797E-2</v>
      </c>
      <c r="AR37" s="8">
        <f t="shared" si="70"/>
        <v>9.9009900990099011E-3</v>
      </c>
      <c r="AS37" s="8">
        <f t="shared" si="70"/>
        <v>2.6080424090374338E-3</v>
      </c>
      <c r="AT37" s="8">
        <f t="shared" si="70"/>
        <v>0</v>
      </c>
      <c r="AU37" s="8">
        <f t="shared" si="70"/>
        <v>0.3623701214995711</v>
      </c>
      <c r="AV37" s="7">
        <f t="shared" si="56"/>
        <v>9.8103615375666697E-2</v>
      </c>
      <c r="AW37" s="8">
        <f t="shared" si="70"/>
        <v>0.13127917833800185</v>
      </c>
      <c r="AX37" s="8">
        <f t="shared" si="70"/>
        <v>6.5639589169000936E-2</v>
      </c>
      <c r="AY37" s="8">
        <f t="shared" si="70"/>
        <v>7.9365079365079361E-2</v>
      </c>
      <c r="AZ37" s="8">
        <f t="shared" si="70"/>
        <v>2.6064084170253465E-2</v>
      </c>
      <c r="BA37" s="8">
        <f t="shared" si="70"/>
        <v>2.886710239651416E-2</v>
      </c>
      <c r="BB37" s="8">
        <f t="shared" si="70"/>
        <v>1.9607843137254902E-2</v>
      </c>
      <c r="BC37" s="8">
        <f t="shared" si="70"/>
        <v>8.4945994599459947E-3</v>
      </c>
      <c r="BD37" s="8">
        <f t="shared" si="70"/>
        <v>1.0061059015954506E-2</v>
      </c>
      <c r="BE37" s="8">
        <f t="shared" si="70"/>
        <v>6.949380083708441E-3</v>
      </c>
      <c r="BF37" s="8">
        <f t="shared" si="70"/>
        <v>4.9327001080481624E-3</v>
      </c>
      <c r="BG37" s="8">
        <f t="shared" si="70"/>
        <v>3.6666951006875809E-3</v>
      </c>
      <c r="BH37" s="8">
        <f t="shared" si="70"/>
        <v>3.6666951006875809E-3</v>
      </c>
      <c r="BI37" s="8">
        <f t="shared" si="70"/>
        <v>2.9890467820577749E-3</v>
      </c>
      <c r="BJ37" s="8">
        <f t="shared" si="70"/>
        <v>6.6533599467731195E-4</v>
      </c>
      <c r="BK37" s="8">
        <f t="shared" si="70"/>
        <v>6.6533599467731195E-4</v>
      </c>
      <c r="BL37" s="8">
        <f t="shared" si="70"/>
        <v>1.3306719893546239E-3</v>
      </c>
      <c r="BM37" s="8">
        <f t="shared" si="70"/>
        <v>1.3306719893546239E-3</v>
      </c>
      <c r="BN37" s="8">
        <f t="shared" ref="BN37:BY37" si="71">AVERAGE(BN34:BN36)</f>
        <v>6.6533599467731195E-4</v>
      </c>
      <c r="BO37" s="8">
        <f t="shared" si="71"/>
        <v>0</v>
      </c>
      <c r="BP37" s="8">
        <f t="shared" si="71"/>
        <v>6.6533599467731195E-4</v>
      </c>
      <c r="BQ37" s="8">
        <f t="shared" si="71"/>
        <v>6.6533599467731195E-4</v>
      </c>
      <c r="BR37" s="8">
        <f t="shared" si="71"/>
        <v>0</v>
      </c>
      <c r="BS37" s="8">
        <f t="shared" si="71"/>
        <v>0</v>
      </c>
      <c r="BT37" s="8">
        <f t="shared" si="71"/>
        <v>6.6533599467731195E-4</v>
      </c>
      <c r="BU37" s="8">
        <f t="shared" si="71"/>
        <v>6.6533599467731195E-4</v>
      </c>
      <c r="BV37" s="8">
        <f t="shared" si="71"/>
        <v>6.6533599467731195E-4</v>
      </c>
      <c r="BW37" s="8">
        <f t="shared" si="71"/>
        <v>6.6533599467731195E-4</v>
      </c>
      <c r="BX37" s="8">
        <f t="shared" si="71"/>
        <v>0</v>
      </c>
      <c r="BY37" s="8">
        <f t="shared" si="71"/>
        <v>0.4002324201579997</v>
      </c>
      <c r="BZ37" s="7">
        <f t="shared" si="57"/>
        <v>0.28074374450559914</v>
      </c>
      <c r="CB37" s="6">
        <f t="shared" si="58"/>
        <v>0.25805790707491538</v>
      </c>
      <c r="CC37" s="5"/>
    </row>
    <row r="38" spans="1:82" x14ac:dyDescent="0.25">
      <c r="A38" s="7">
        <v>10</v>
      </c>
      <c r="B38" s="7" t="s">
        <v>18</v>
      </c>
      <c r="C38" s="7">
        <v>0</v>
      </c>
      <c r="D38" s="7">
        <f>3/4</f>
        <v>0.75</v>
      </c>
      <c r="E38" s="7">
        <f>2/9</f>
        <v>0.22222222222222221</v>
      </c>
      <c r="F38" s="7">
        <f>1/11</f>
        <v>9.0909090909090912E-2</v>
      </c>
      <c r="G38" s="3">
        <f>D38+E38+F38</f>
        <v>1.0631313131313131</v>
      </c>
      <c r="H38" s="6">
        <f>((D38+(0.5*E38))/G38)</f>
        <v>0.80997624703087889</v>
      </c>
      <c r="I38" s="6">
        <f>1-H38</f>
        <v>0.19002375296912111</v>
      </c>
      <c r="J38" s="4">
        <f>2/11</f>
        <v>0.18181818181818182</v>
      </c>
      <c r="K38" s="4">
        <f>2/11</f>
        <v>0.18181818181818182</v>
      </c>
      <c r="L38" s="4">
        <f>1/8</f>
        <v>0.125</v>
      </c>
      <c r="M38" s="4">
        <f>1/15</f>
        <v>6.6666666666666666E-2</v>
      </c>
      <c r="N38" s="4">
        <f>1/15</f>
        <v>6.6666666666666666E-2</v>
      </c>
      <c r="O38" s="4">
        <f>1/51</f>
        <v>1.9607843137254902E-2</v>
      </c>
      <c r="P38" s="4">
        <f>1/15</f>
        <v>6.6666666666666666E-2</v>
      </c>
      <c r="Q38" s="4">
        <f>1/26</f>
        <v>3.8461538461538464E-2</v>
      </c>
      <c r="R38" s="4">
        <f>1/81</f>
        <v>1.2345679012345678E-2</v>
      </c>
      <c r="S38" s="4">
        <f>1/151</f>
        <v>6.6225165562913907E-3</v>
      </c>
      <c r="T38" s="4">
        <f>1/34</f>
        <v>2.9411764705882353E-2</v>
      </c>
      <c r="U38" s="4">
        <f>1/67</f>
        <v>1.4925373134328358E-2</v>
      </c>
      <c r="V38" s="4">
        <f>1/201</f>
        <v>4.9751243781094526E-3</v>
      </c>
      <c r="W38" s="4">
        <v>0</v>
      </c>
      <c r="X38" s="4">
        <v>0</v>
      </c>
      <c r="Y38" s="4">
        <f>1/101</f>
        <v>9.9009900990099011E-3</v>
      </c>
      <c r="Z38" s="4">
        <f>1/151</f>
        <v>6.6225165562913907E-3</v>
      </c>
      <c r="AA38" s="4">
        <f>1/301</f>
        <v>3.3222591362126247E-3</v>
      </c>
      <c r="AB38" s="4">
        <v>0</v>
      </c>
      <c r="AC38" s="4">
        <f>1/201</f>
        <v>4.9751243781094526E-3</v>
      </c>
      <c r="AD38" s="4">
        <f>1/301</f>
        <v>3.3222591362126247E-3</v>
      </c>
      <c r="AE38" s="4">
        <v>0</v>
      </c>
      <c r="AF38" s="4">
        <v>0</v>
      </c>
      <c r="AG38" s="4">
        <f>1/501</f>
        <v>1.996007984031936E-3</v>
      </c>
      <c r="AH38" s="4">
        <v>0</v>
      </c>
      <c r="AI38" s="4">
        <v>0</v>
      </c>
      <c r="AJ38" s="4">
        <v>0</v>
      </c>
      <c r="AK38" s="4">
        <v>0</v>
      </c>
      <c r="AL38" s="3">
        <f>SUM(J38:AK38)</f>
        <v>0.84512536031198227</v>
      </c>
      <c r="AM38" s="3">
        <f t="shared" si="3"/>
        <v>0.12683381374930969</v>
      </c>
      <c r="AN38" s="3"/>
      <c r="AO38" s="4">
        <f>2/19</f>
        <v>0.10526315789473684</v>
      </c>
      <c r="AP38" s="4">
        <f>1/10</f>
        <v>0.1</v>
      </c>
      <c r="AQ38" s="4">
        <f>1/34</f>
        <v>2.9411764705882353E-2</v>
      </c>
      <c r="AR38" s="4">
        <f>1/126</f>
        <v>7.9365079365079361E-3</v>
      </c>
      <c r="AS38" s="4">
        <f>1/201</f>
        <v>4.9751243781094526E-3</v>
      </c>
      <c r="AT38" s="4">
        <v>0</v>
      </c>
      <c r="AU38" s="4">
        <f>SUM(AO38:AT38)</f>
        <v>0.2475865549152366</v>
      </c>
      <c r="AV38" s="7">
        <f t="shared" si="56"/>
        <v>0.11413949711856475</v>
      </c>
      <c r="AW38" s="4">
        <f>1/19</f>
        <v>5.2631578947368418E-2</v>
      </c>
      <c r="AX38" s="4">
        <f>1/67</f>
        <v>1.4925373134328358E-2</v>
      </c>
      <c r="AY38" s="4">
        <f>1/34</f>
        <v>2.9411764705882353E-2</v>
      </c>
      <c r="AZ38" s="4">
        <f>1/126</f>
        <v>7.9365079365079361E-3</v>
      </c>
      <c r="BA38" s="4">
        <f>1/101</f>
        <v>9.9009900990099011E-3</v>
      </c>
      <c r="BB38" s="4">
        <f>1/101</f>
        <v>9.9009900990099011E-3</v>
      </c>
      <c r="BC38" s="4">
        <f>1/201</f>
        <v>4.9751243781094526E-3</v>
      </c>
      <c r="BD38" s="4">
        <f>1/201</f>
        <v>4.9751243781094526E-3</v>
      </c>
      <c r="BE38" s="4">
        <f>1/201</f>
        <v>4.9751243781094526E-3</v>
      </c>
      <c r="BF38" s="4">
        <f>1/201</f>
        <v>4.9751243781094526E-3</v>
      </c>
      <c r="BG38" s="4">
        <v>0</v>
      </c>
      <c r="BH38" s="4">
        <v>0</v>
      </c>
      <c r="BI38" s="4">
        <f>1/501</f>
        <v>1.996007984031936E-3</v>
      </c>
      <c r="BJ38" s="4">
        <v>0</v>
      </c>
      <c r="BK38" s="4">
        <v>0</v>
      </c>
      <c r="BL38" s="4">
        <v>0</v>
      </c>
      <c r="BM38" s="4">
        <v>0</v>
      </c>
      <c r="BN38" s="4">
        <f>1/501</f>
        <v>1.996007984031936E-3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7">
        <f>SUM(AW38:BX38)</f>
        <v>0.14859971840260855</v>
      </c>
      <c r="BZ38" s="7">
        <f t="shared" si="57"/>
        <v>0.63459690242869393</v>
      </c>
      <c r="CB38" s="6">
        <f t="shared" si="58"/>
        <v>0.24131163362982733</v>
      </c>
      <c r="CC38" s="5"/>
    </row>
    <row r="39" spans="1:82" x14ac:dyDescent="0.25">
      <c r="A39" s="7">
        <v>10</v>
      </c>
      <c r="B39" s="8" t="s">
        <v>79</v>
      </c>
      <c r="C39" s="7">
        <v>0</v>
      </c>
      <c r="D39" s="8">
        <f>11/15</f>
        <v>0.73333333333333328</v>
      </c>
      <c r="E39" s="8">
        <f>2/9</f>
        <v>0.22222222222222221</v>
      </c>
      <c r="F39" s="8">
        <f>1/10</f>
        <v>0.1</v>
      </c>
      <c r="G39" s="3">
        <f>D39+E39+F39</f>
        <v>1.0555555555555556</v>
      </c>
      <c r="H39" s="6">
        <f>((D39+(0.5*E39))/G39)</f>
        <v>0.79999999999999982</v>
      </c>
      <c r="I39" s="6">
        <f>1-H39</f>
        <v>0.20000000000000018</v>
      </c>
      <c r="J39" s="4">
        <f>1/6</f>
        <v>0.16666666666666666</v>
      </c>
      <c r="K39" s="4">
        <f>1/6</f>
        <v>0.16666666666666666</v>
      </c>
      <c r="L39" s="4">
        <f>1/11</f>
        <v>9.0909090909090912E-2</v>
      </c>
      <c r="M39" s="4">
        <f>1/9</f>
        <v>0.1111111111111111</v>
      </c>
      <c r="N39" s="4">
        <f>1/16</f>
        <v>6.25E-2</v>
      </c>
      <c r="O39" s="4">
        <f>1/51</f>
        <v>1.9607843137254902E-2</v>
      </c>
      <c r="P39" s="4">
        <f>1/17</f>
        <v>5.8823529411764705E-2</v>
      </c>
      <c r="Q39" s="4">
        <f>1/31</f>
        <v>3.2258064516129031E-2</v>
      </c>
      <c r="R39" s="4">
        <f>1/81</f>
        <v>1.2345679012345678E-2</v>
      </c>
      <c r="S39" s="4">
        <f>1/176</f>
        <v>5.681818181818182E-3</v>
      </c>
      <c r="T39" s="4">
        <f>1/26</f>
        <v>3.8461538461538464E-2</v>
      </c>
      <c r="U39" s="4">
        <f>1/51</f>
        <v>1.9607843137254902E-2</v>
      </c>
      <c r="V39" s="4">
        <f>1/126</f>
        <v>7.9365079365079361E-3</v>
      </c>
      <c r="W39" s="4">
        <f>1/201</f>
        <v>4.9751243781094526E-3</v>
      </c>
      <c r="X39" s="4">
        <v>0</v>
      </c>
      <c r="Y39" s="4">
        <f>1/81</f>
        <v>1.2345679012345678E-2</v>
      </c>
      <c r="Z39" s="4">
        <f>1/101</f>
        <v>9.9009900990099011E-3</v>
      </c>
      <c r="AA39" s="4">
        <f>1/176</f>
        <v>5.681818181818182E-3</v>
      </c>
      <c r="AB39" s="4">
        <v>0</v>
      </c>
      <c r="AC39" s="4">
        <f>1/151</f>
        <v>6.6225165562913907E-3</v>
      </c>
      <c r="AD39" s="4">
        <f>1/176</f>
        <v>5.681818181818182E-3</v>
      </c>
      <c r="AE39" s="4">
        <v>0</v>
      </c>
      <c r="AF39" s="4">
        <v>0</v>
      </c>
      <c r="AG39" s="4">
        <f>1/201</f>
        <v>4.9751243781094526E-3</v>
      </c>
      <c r="AH39" s="4">
        <v>0</v>
      </c>
      <c r="AI39" s="4">
        <v>0</v>
      </c>
      <c r="AJ39" s="4">
        <v>0</v>
      </c>
      <c r="AK39" s="4">
        <v>0</v>
      </c>
      <c r="AL39" s="3">
        <f>SUM(J39:AK39)</f>
        <v>0.84275942993565145</v>
      </c>
      <c r="AM39" s="3">
        <f t="shared" si="3"/>
        <v>0.14921740445770659</v>
      </c>
      <c r="AN39" s="3"/>
      <c r="AO39" s="4">
        <f>1/10</f>
        <v>0.1</v>
      </c>
      <c r="AP39" s="4">
        <f>1/10</f>
        <v>0.1</v>
      </c>
      <c r="AQ39" s="4">
        <f>1/36</f>
        <v>2.7777777777777776E-2</v>
      </c>
      <c r="AR39" s="4">
        <f>1/126</f>
        <v>7.9365079365079361E-3</v>
      </c>
      <c r="AS39" s="4">
        <v>0</v>
      </c>
      <c r="AT39" s="4">
        <v>0</v>
      </c>
      <c r="AU39" s="4">
        <f>SUM(AO39:AT39)</f>
        <v>0.23571428571428574</v>
      </c>
      <c r="AV39" s="7">
        <f t="shared" si="56"/>
        <v>6.0714285714285943E-2</v>
      </c>
      <c r="AW39" s="4">
        <f>1/21</f>
        <v>4.7619047619047616E-2</v>
      </c>
      <c r="AX39" s="4">
        <f>1/51</f>
        <v>1.9607843137254902E-2</v>
      </c>
      <c r="AY39" s="4">
        <f>1/36</f>
        <v>2.7777777777777776E-2</v>
      </c>
      <c r="AZ39" s="4">
        <f>1/151</f>
        <v>6.6225165562913907E-3</v>
      </c>
      <c r="BA39" s="4">
        <f>1/101</f>
        <v>9.9009900990099011E-3</v>
      </c>
      <c r="BB39" s="4">
        <f>1/101</f>
        <v>9.9009900990099011E-3</v>
      </c>
      <c r="BC39" s="4">
        <v>0</v>
      </c>
      <c r="BD39" s="4">
        <f>1/201</f>
        <v>4.9751243781094526E-3</v>
      </c>
      <c r="BE39" s="4">
        <f>1/201</f>
        <v>4.9751243781094526E-3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8">
        <f>SUM(AW39:BX39)</f>
        <v>0.1313794140446104</v>
      </c>
      <c r="BZ39" s="7">
        <f t="shared" si="57"/>
        <v>0.31379414044610399</v>
      </c>
      <c r="CB39" s="6">
        <f t="shared" si="58"/>
        <v>0.20985312969454739</v>
      </c>
      <c r="CC39" s="5"/>
    </row>
    <row r="40" spans="1:82" x14ac:dyDescent="0.25">
      <c r="A40" s="8">
        <v>10</v>
      </c>
      <c r="B40" s="8" t="s">
        <v>78</v>
      </c>
      <c r="C40" s="7">
        <v>0</v>
      </c>
      <c r="D40" s="8">
        <f>11/15</f>
        <v>0.73333333333333328</v>
      </c>
      <c r="E40" s="8">
        <f>4/19</f>
        <v>0.21052631578947367</v>
      </c>
      <c r="F40" s="8">
        <f>1/11</f>
        <v>9.0909090909090912E-2</v>
      </c>
      <c r="G40" s="3">
        <f>D40+E40+F40</f>
        <v>1.0347687400318979</v>
      </c>
      <c r="H40" s="6">
        <f>((D40+(0.5*E40))/G40)</f>
        <v>0.81041923551171391</v>
      </c>
      <c r="I40" s="6">
        <f>1-H40</f>
        <v>0.18958076448828609</v>
      </c>
      <c r="J40" s="8">
        <f>1/5</f>
        <v>0.2</v>
      </c>
      <c r="K40" s="8">
        <f>2/11</f>
        <v>0.18181818181818182</v>
      </c>
      <c r="L40" s="8">
        <f>2/19</f>
        <v>0.10526315789473684</v>
      </c>
      <c r="M40" s="8">
        <f>2/17</f>
        <v>0.11764705882352941</v>
      </c>
      <c r="N40" s="8">
        <f>1/14</f>
        <v>7.1428571428571425E-2</v>
      </c>
      <c r="O40" s="8">
        <f>1/41</f>
        <v>2.4390243902439025E-2</v>
      </c>
      <c r="P40" s="8">
        <f>1/15</f>
        <v>6.6666666666666666E-2</v>
      </c>
      <c r="Q40" s="8">
        <f>1/26</f>
        <v>3.8461538461538464E-2</v>
      </c>
      <c r="R40" s="8">
        <f>1/91</f>
        <v>1.098901098901099E-2</v>
      </c>
      <c r="S40" s="8">
        <f>1/376</f>
        <v>2.6595744680851063E-3</v>
      </c>
      <c r="T40" s="8">
        <f>1/36</f>
        <v>2.7777777777777776E-2</v>
      </c>
      <c r="U40" s="8">
        <f>1/61</f>
        <v>1.6393442622950821E-2</v>
      </c>
      <c r="V40" s="8">
        <f>1/201</f>
        <v>4.9751243781094526E-3</v>
      </c>
      <c r="W40" s="8">
        <f>1/501</f>
        <v>1.996007984031936E-3</v>
      </c>
      <c r="X40" s="8">
        <f>1/501</f>
        <v>1.996007984031936E-3</v>
      </c>
      <c r="Y40" s="8">
        <f>1/91</f>
        <v>1.098901098901099E-2</v>
      </c>
      <c r="Z40" s="8">
        <f>1/151</f>
        <v>6.6225165562913907E-3</v>
      </c>
      <c r="AA40" s="8">
        <v>0</v>
      </c>
      <c r="AB40" s="8">
        <v>0</v>
      </c>
      <c r="AC40" s="8">
        <f>1/276</f>
        <v>3.6231884057971015E-3</v>
      </c>
      <c r="AD40" s="8">
        <f>1/426</f>
        <v>2.3474178403755869E-3</v>
      </c>
      <c r="AE40" s="8">
        <v>0</v>
      </c>
      <c r="AF40" s="8">
        <v>0</v>
      </c>
      <c r="AG40" s="8">
        <f>1/501</f>
        <v>1.996007984031936E-3</v>
      </c>
      <c r="AH40" s="8">
        <f>1/501</f>
        <v>1.996007984031936E-3</v>
      </c>
      <c r="AI40" s="8">
        <f>1/501</f>
        <v>1.996007984031936E-3</v>
      </c>
      <c r="AJ40" s="8">
        <f>1/501</f>
        <v>1.996007984031936E-3</v>
      </c>
      <c r="AK40" s="8">
        <v>0</v>
      </c>
      <c r="AL40" s="3">
        <f>SUM(J40:AK40)</f>
        <v>0.90402853092726476</v>
      </c>
      <c r="AM40" s="3">
        <f t="shared" si="3"/>
        <v>0.23276617853717929</v>
      </c>
      <c r="AN40" s="3"/>
      <c r="AO40" s="8">
        <f>1/9</f>
        <v>0.1111111111111111</v>
      </c>
      <c r="AP40" s="8">
        <f>1/9</f>
        <v>0.1111111111111111</v>
      </c>
      <c r="AQ40" s="8">
        <f>1/31</f>
        <v>3.2258064516129031E-2</v>
      </c>
      <c r="AR40" s="8">
        <f>1/201</f>
        <v>4.9751243781094526E-3</v>
      </c>
      <c r="AS40" s="8">
        <f>1/351</f>
        <v>2.8490028490028491E-3</v>
      </c>
      <c r="AT40" s="8">
        <v>0</v>
      </c>
      <c r="AU40" s="8">
        <f>SUM(AO40:AT40)</f>
        <v>0.2623044139654635</v>
      </c>
      <c r="AV40" s="7">
        <f t="shared" si="56"/>
        <v>0.24594596633595178</v>
      </c>
      <c r="AW40" s="8">
        <f>1/23</f>
        <v>4.3478260869565216E-2</v>
      </c>
      <c r="AX40" s="8">
        <f>1/81</f>
        <v>1.2345679012345678E-2</v>
      </c>
      <c r="AY40" s="8">
        <f>1/36</f>
        <v>2.7777777777777776E-2</v>
      </c>
      <c r="AZ40" s="8">
        <f>1/476</f>
        <v>2.1008403361344537E-3</v>
      </c>
      <c r="BA40" s="8">
        <f>1/226</f>
        <v>4.4247787610619468E-3</v>
      </c>
      <c r="BB40" s="8">
        <f>1/176</f>
        <v>5.681818181818182E-3</v>
      </c>
      <c r="BC40" s="8">
        <f t="shared" ref="BC40:BM40" si="72">1/501</f>
        <v>1.996007984031936E-3</v>
      </c>
      <c r="BD40" s="8">
        <f t="shared" si="72"/>
        <v>1.996007984031936E-3</v>
      </c>
      <c r="BE40" s="8">
        <f t="shared" si="72"/>
        <v>1.996007984031936E-3</v>
      </c>
      <c r="BF40" s="8">
        <f t="shared" si="72"/>
        <v>1.996007984031936E-3</v>
      </c>
      <c r="BG40" s="8">
        <f t="shared" si="72"/>
        <v>1.996007984031936E-3</v>
      </c>
      <c r="BH40" s="8">
        <f t="shared" si="72"/>
        <v>1.996007984031936E-3</v>
      </c>
      <c r="BI40" s="8">
        <f t="shared" si="72"/>
        <v>1.996007984031936E-3</v>
      </c>
      <c r="BJ40" s="8">
        <f t="shared" si="72"/>
        <v>1.996007984031936E-3</v>
      </c>
      <c r="BK40" s="8">
        <f t="shared" si="72"/>
        <v>1.996007984031936E-3</v>
      </c>
      <c r="BL40" s="8">
        <f t="shared" si="72"/>
        <v>1.996007984031936E-3</v>
      </c>
      <c r="BM40" s="8">
        <f t="shared" si="72"/>
        <v>1.996007984031936E-3</v>
      </c>
      <c r="BN40" s="8">
        <v>0</v>
      </c>
      <c r="BO40" s="8">
        <v>0</v>
      </c>
      <c r="BP40" s="8">
        <f>1/501</f>
        <v>1.996007984031936E-3</v>
      </c>
      <c r="BQ40" s="8">
        <f>1/501</f>
        <v>1.996007984031936E-3</v>
      </c>
      <c r="BR40" s="8">
        <v>0</v>
      </c>
      <c r="BS40" s="8">
        <v>0</v>
      </c>
      <c r="BT40" s="8">
        <f>1/501</f>
        <v>1.996007984031936E-3</v>
      </c>
      <c r="BU40" s="8">
        <f>1/501</f>
        <v>1.996007984031936E-3</v>
      </c>
      <c r="BV40" s="8">
        <f>1/501</f>
        <v>1.996007984031936E-3</v>
      </c>
      <c r="BW40" s="8">
        <f>1/501</f>
        <v>1.996007984031936E-3</v>
      </c>
      <c r="BX40" s="8">
        <v>0</v>
      </c>
      <c r="BY40" s="8">
        <f>SUM(AW40:BX40)</f>
        <v>0.12974129066724613</v>
      </c>
      <c r="BZ40" s="7">
        <f t="shared" si="57"/>
        <v>0.42715419733970728</v>
      </c>
      <c r="CB40" s="6">
        <f t="shared" si="58"/>
        <v>0.29607423555997436</v>
      </c>
      <c r="CC40" s="5"/>
    </row>
    <row r="41" spans="1:82" x14ac:dyDescent="0.25">
      <c r="A41" s="7">
        <v>10</v>
      </c>
      <c r="B41" s="7" t="s">
        <v>84</v>
      </c>
      <c r="C41" s="7">
        <v>1</v>
      </c>
      <c r="D41" s="4">
        <f>AVERAGE(D38:D40)</f>
        <v>0.73888888888888893</v>
      </c>
      <c r="E41" s="8">
        <f t="shared" ref="E41:BM41" si="73">AVERAGE(E38:E40)</f>
        <v>0.21832358674463936</v>
      </c>
      <c r="F41" s="8">
        <f t="shared" si="73"/>
        <v>9.3939393939393948E-2</v>
      </c>
      <c r="G41" s="8">
        <f t="shared" si="73"/>
        <v>1.0511518695729221</v>
      </c>
      <c r="H41" s="8">
        <f t="shared" si="73"/>
        <v>0.80679849418086425</v>
      </c>
      <c r="I41" s="8">
        <f t="shared" si="73"/>
        <v>0.19320150581913578</v>
      </c>
      <c r="J41" s="8">
        <f t="shared" si="73"/>
        <v>0.18282828282828287</v>
      </c>
      <c r="K41" s="8">
        <f t="shared" si="73"/>
        <v>0.17676767676767677</v>
      </c>
      <c r="L41" s="8">
        <f t="shared" si="73"/>
        <v>0.10705741626794259</v>
      </c>
      <c r="M41" s="8">
        <f t="shared" si="73"/>
        <v>9.8474945533769051E-2</v>
      </c>
      <c r="N41" s="8">
        <f t="shared" si="73"/>
        <v>6.6865079365079363E-2</v>
      </c>
      <c r="O41" s="8">
        <f t="shared" si="73"/>
        <v>2.1201976725649607E-2</v>
      </c>
      <c r="P41" s="8">
        <f t="shared" si="73"/>
        <v>6.4052287581699341E-2</v>
      </c>
      <c r="Q41" s="8">
        <f t="shared" si="73"/>
        <v>3.6393713813068655E-2</v>
      </c>
      <c r="R41" s="8">
        <f t="shared" si="73"/>
        <v>1.1893456337900782E-2</v>
      </c>
      <c r="S41" s="8">
        <f t="shared" si="73"/>
        <v>4.9879697353982268E-3</v>
      </c>
      <c r="T41" s="8">
        <f t="shared" si="73"/>
        <v>3.1883693648399533E-2</v>
      </c>
      <c r="U41" s="8">
        <f t="shared" si="73"/>
        <v>1.6975552964844695E-2</v>
      </c>
      <c r="V41" s="8">
        <f t="shared" si="73"/>
        <v>5.9622522309089468E-3</v>
      </c>
      <c r="W41" s="8">
        <f t="shared" si="73"/>
        <v>2.323710787380463E-3</v>
      </c>
      <c r="X41" s="8">
        <f t="shared" si="73"/>
        <v>6.6533599467731195E-4</v>
      </c>
      <c r="Y41" s="8">
        <f t="shared" si="73"/>
        <v>1.1078560033455524E-2</v>
      </c>
      <c r="Z41" s="8">
        <f t="shared" si="73"/>
        <v>7.7153410705308942E-3</v>
      </c>
      <c r="AA41" s="8">
        <f t="shared" si="73"/>
        <v>3.0013591060102686E-3</v>
      </c>
      <c r="AB41" s="8">
        <f t="shared" si="73"/>
        <v>0</v>
      </c>
      <c r="AC41" s="8">
        <f t="shared" si="73"/>
        <v>5.0736097800659821E-3</v>
      </c>
      <c r="AD41" s="8">
        <f t="shared" si="73"/>
        <v>3.7838317194687971E-3</v>
      </c>
      <c r="AE41" s="8">
        <f t="shared" si="73"/>
        <v>0</v>
      </c>
      <c r="AF41" s="8">
        <f t="shared" si="73"/>
        <v>0</v>
      </c>
      <c r="AG41" s="8">
        <f t="shared" si="73"/>
        <v>2.9890467820577749E-3</v>
      </c>
      <c r="AH41" s="8">
        <f t="shared" si="73"/>
        <v>6.6533599467731195E-4</v>
      </c>
      <c r="AI41" s="8">
        <f t="shared" si="73"/>
        <v>6.6533599467731195E-4</v>
      </c>
      <c r="AJ41" s="8">
        <f t="shared" si="73"/>
        <v>6.6533599467731195E-4</v>
      </c>
      <c r="AK41" s="8">
        <f t="shared" si="73"/>
        <v>0</v>
      </c>
      <c r="AL41" s="8">
        <f t="shared" si="73"/>
        <v>0.86397110705829949</v>
      </c>
      <c r="AM41" s="3">
        <f t="shared" si="3"/>
        <v>0.16928420504130748</v>
      </c>
      <c r="AN41" s="3"/>
      <c r="AO41" s="8">
        <f t="shared" si="73"/>
        <v>0.10545808966861599</v>
      </c>
      <c r="AP41" s="8">
        <f t="shared" si="73"/>
        <v>0.1037037037037037</v>
      </c>
      <c r="AQ41" s="8">
        <f t="shared" si="73"/>
        <v>2.9815868999929718E-2</v>
      </c>
      <c r="AR41" s="8">
        <f t="shared" si="73"/>
        <v>6.949380083708441E-3</v>
      </c>
      <c r="AS41" s="8">
        <f t="shared" si="73"/>
        <v>2.6080424090374338E-3</v>
      </c>
      <c r="AT41" s="8">
        <f t="shared" si="73"/>
        <v>0</v>
      </c>
      <c r="AU41" s="8">
        <f t="shared" si="73"/>
        <v>0.24853508486499529</v>
      </c>
      <c r="AV41" s="7">
        <f t="shared" si="56"/>
        <v>0.13837945121198736</v>
      </c>
      <c r="AW41" s="8">
        <f t="shared" si="73"/>
        <v>4.7909629145327086E-2</v>
      </c>
      <c r="AX41" s="8">
        <f t="shared" si="73"/>
        <v>1.5626298427976314E-2</v>
      </c>
      <c r="AY41" s="8">
        <f t="shared" si="73"/>
        <v>2.8322440087145972E-2</v>
      </c>
      <c r="AZ41" s="8">
        <f t="shared" si="73"/>
        <v>5.5532882763112594E-3</v>
      </c>
      <c r="BA41" s="8">
        <f t="shared" si="73"/>
        <v>8.0755863196939164E-3</v>
      </c>
      <c r="BB41" s="8">
        <f t="shared" si="73"/>
        <v>8.4945994599459947E-3</v>
      </c>
      <c r="BC41" s="8">
        <f t="shared" si="73"/>
        <v>2.323710787380463E-3</v>
      </c>
      <c r="BD41" s="8">
        <f t="shared" si="73"/>
        <v>3.9820855800836137E-3</v>
      </c>
      <c r="BE41" s="8">
        <f t="shared" si="73"/>
        <v>3.9820855800836137E-3</v>
      </c>
      <c r="BF41" s="8">
        <f t="shared" si="73"/>
        <v>2.323710787380463E-3</v>
      </c>
      <c r="BG41" s="8">
        <f t="shared" si="73"/>
        <v>6.6533599467731195E-4</v>
      </c>
      <c r="BH41" s="8">
        <f t="shared" si="73"/>
        <v>6.6533599467731195E-4</v>
      </c>
      <c r="BI41" s="8">
        <f t="shared" si="73"/>
        <v>1.3306719893546239E-3</v>
      </c>
      <c r="BJ41" s="8">
        <f t="shared" si="73"/>
        <v>6.6533599467731195E-4</v>
      </c>
      <c r="BK41" s="8">
        <f t="shared" si="73"/>
        <v>6.6533599467731195E-4</v>
      </c>
      <c r="BL41" s="8">
        <f t="shared" si="73"/>
        <v>6.6533599467731195E-4</v>
      </c>
      <c r="BM41" s="8">
        <f t="shared" si="73"/>
        <v>6.6533599467731195E-4</v>
      </c>
      <c r="BN41" s="8">
        <f t="shared" ref="BN41:BY41" si="74">AVERAGE(BN38:BN40)</f>
        <v>6.6533599467731195E-4</v>
      </c>
      <c r="BO41" s="8">
        <f t="shared" si="74"/>
        <v>0</v>
      </c>
      <c r="BP41" s="8">
        <f t="shared" si="74"/>
        <v>6.6533599467731195E-4</v>
      </c>
      <c r="BQ41" s="8">
        <f t="shared" si="74"/>
        <v>6.6533599467731195E-4</v>
      </c>
      <c r="BR41" s="8">
        <f t="shared" si="74"/>
        <v>0</v>
      </c>
      <c r="BS41" s="8">
        <f t="shared" si="74"/>
        <v>0</v>
      </c>
      <c r="BT41" s="8">
        <f t="shared" si="74"/>
        <v>6.6533599467731195E-4</v>
      </c>
      <c r="BU41" s="8">
        <f t="shared" si="74"/>
        <v>6.6533599467731195E-4</v>
      </c>
      <c r="BV41" s="8">
        <f t="shared" si="74"/>
        <v>6.6533599467731195E-4</v>
      </c>
      <c r="BW41" s="8">
        <f t="shared" si="74"/>
        <v>6.6533599467731195E-4</v>
      </c>
      <c r="BX41" s="8">
        <f t="shared" si="74"/>
        <v>0</v>
      </c>
      <c r="BY41" s="8">
        <f t="shared" si="74"/>
        <v>0.13657347437148837</v>
      </c>
      <c r="BZ41" s="7">
        <f t="shared" si="57"/>
        <v>0.45384666266423079</v>
      </c>
      <c r="CB41" s="6">
        <f t="shared" si="58"/>
        <v>0.24907966629478318</v>
      </c>
      <c r="CC41" s="5"/>
    </row>
    <row r="42" spans="1:82" x14ac:dyDescent="0.25">
      <c r="A42" s="7">
        <v>11</v>
      </c>
      <c r="B42" s="8" t="s">
        <v>79</v>
      </c>
      <c r="C42" s="8">
        <v>0</v>
      </c>
      <c r="D42" s="8">
        <f>5/7</f>
        <v>0.7142857142857143</v>
      </c>
      <c r="E42" s="8">
        <f>2/9</f>
        <v>0.22222222222222221</v>
      </c>
      <c r="F42" s="8">
        <f>1/8</f>
        <v>0.125</v>
      </c>
      <c r="G42" s="3">
        <f>D42+E42+F42</f>
        <v>1.0615079365079365</v>
      </c>
      <c r="H42" s="6">
        <f>((D42+(0.5*E42))/G42)</f>
        <v>0.77757009345794392</v>
      </c>
      <c r="I42" s="6">
        <f>1-H42</f>
        <v>0.22242990654205608</v>
      </c>
      <c r="J42" s="4">
        <f>2/15</f>
        <v>0.13333333333333333</v>
      </c>
      <c r="K42" s="4">
        <f>2/15</f>
        <v>0.13333333333333333</v>
      </c>
      <c r="L42" s="4">
        <f>2/19</f>
        <v>0.10526315789473684</v>
      </c>
      <c r="M42" s="4">
        <f>1/11</f>
        <v>9.0909090909090912E-2</v>
      </c>
      <c r="N42" s="4">
        <f>1/13</f>
        <v>7.6923076923076927E-2</v>
      </c>
      <c r="O42" s="4">
        <f>1/31</f>
        <v>3.2258064516129031E-2</v>
      </c>
      <c r="P42" s="4">
        <f>1/19</f>
        <v>5.2631578947368418E-2</v>
      </c>
      <c r="Q42" s="4">
        <f>1/23</f>
        <v>4.3478260869565216E-2</v>
      </c>
      <c r="R42" s="4">
        <f>1/51</f>
        <v>1.9607843137254902E-2</v>
      </c>
      <c r="S42" s="4">
        <f>1/126</f>
        <v>7.9365079365079361E-3</v>
      </c>
      <c r="T42" s="4">
        <f>1/41</f>
        <v>2.4390243902439025E-2</v>
      </c>
      <c r="U42" s="4">
        <f>1/51</f>
        <v>1.9607843137254902E-2</v>
      </c>
      <c r="V42" s="4">
        <f>1/101</f>
        <v>9.9009900990099011E-3</v>
      </c>
      <c r="W42" s="4">
        <f>1/176</f>
        <v>5.681818181818182E-3</v>
      </c>
      <c r="X42" s="4">
        <v>0</v>
      </c>
      <c r="Y42" s="4">
        <f>1/91</f>
        <v>1.098901098901099E-2</v>
      </c>
      <c r="Z42" s="4">
        <f>1/101</f>
        <v>9.9009900990099011E-3</v>
      </c>
      <c r="AA42" s="4">
        <f>1/151</f>
        <v>6.6225165562913907E-3</v>
      </c>
      <c r="AB42" s="4">
        <f>1/201</f>
        <v>4.9751243781094526E-3</v>
      </c>
      <c r="AC42" s="4">
        <f>1/151</f>
        <v>6.6225165562913907E-3</v>
      </c>
      <c r="AD42" s="4">
        <f>1/176</f>
        <v>5.681818181818182E-3</v>
      </c>
      <c r="AE42" s="4">
        <f>1/201</f>
        <v>4.9751243781094526E-3</v>
      </c>
      <c r="AF42" s="4">
        <v>0</v>
      </c>
      <c r="AG42" s="4">
        <f>1/201</f>
        <v>4.9751243781094526E-3</v>
      </c>
      <c r="AH42" s="4">
        <f>1/201</f>
        <v>4.9751243781094526E-3</v>
      </c>
      <c r="AI42" s="4">
        <v>0</v>
      </c>
      <c r="AJ42" s="4">
        <v>0</v>
      </c>
      <c r="AK42" s="4">
        <v>0</v>
      </c>
      <c r="AL42" s="3">
        <f>SUM(J42:AK42)</f>
        <v>0.81497249301577845</v>
      </c>
      <c r="AM42" s="3">
        <f t="shared" si="3"/>
        <v>0.1409614902220897</v>
      </c>
      <c r="AN42" s="3"/>
      <c r="AO42" s="4">
        <f>1/14</f>
        <v>7.1428571428571425E-2</v>
      </c>
      <c r="AP42" s="4">
        <f>2/19</f>
        <v>0.10526315789473684</v>
      </c>
      <c r="AQ42" s="4">
        <f>1/23</f>
        <v>4.3478260869565216E-2</v>
      </c>
      <c r="AR42" s="4">
        <f>1/91</f>
        <v>1.098901098901099E-2</v>
      </c>
      <c r="AS42" s="4">
        <f>1/201</f>
        <v>4.9751243781094526E-3</v>
      </c>
      <c r="AT42" s="4">
        <v>0</v>
      </c>
      <c r="AU42" s="4">
        <f>SUM(AO42:AT42)</f>
        <v>0.23613412555999391</v>
      </c>
      <c r="AV42" s="7">
        <f t="shared" si="56"/>
        <v>6.2603565019972773E-2</v>
      </c>
      <c r="AW42" s="4">
        <f>1/21</f>
        <v>4.7619047619047616E-2</v>
      </c>
      <c r="AX42" s="4">
        <f>1/46</f>
        <v>2.1739130434782608E-2</v>
      </c>
      <c r="AY42" s="4">
        <f>1/23</f>
        <v>4.3478260869565216E-2</v>
      </c>
      <c r="AZ42" s="4">
        <f>1/101</f>
        <v>9.9009900990099011E-3</v>
      </c>
      <c r="BA42" s="4">
        <f>1/76</f>
        <v>1.3157894736842105E-2</v>
      </c>
      <c r="BB42" s="4">
        <f>1/67</f>
        <v>1.4925373134328358E-2</v>
      </c>
      <c r="BC42" s="4">
        <f>1/201</f>
        <v>4.9751243781094526E-3</v>
      </c>
      <c r="BD42" s="4">
        <f>1/176</f>
        <v>5.681818181818182E-3</v>
      </c>
      <c r="BE42" s="4">
        <f>1/151</f>
        <v>6.6225165562913907E-3</v>
      </c>
      <c r="BF42" s="4">
        <f>1/176</f>
        <v>5.681818181818182E-3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8">
        <f>SUM(AW42:BX42)</f>
        <v>0.17378197419161301</v>
      </c>
      <c r="BZ42" s="7">
        <f t="shared" si="57"/>
        <v>0.39025579353290407</v>
      </c>
      <c r="CB42" s="6">
        <f t="shared" si="58"/>
        <v>0.22488859276738538</v>
      </c>
      <c r="CC42" s="5"/>
    </row>
    <row r="43" spans="1:82" s="7" customFormat="1" x14ac:dyDescent="0.25">
      <c r="A43" s="7">
        <v>11</v>
      </c>
      <c r="B43" s="8" t="s">
        <v>78</v>
      </c>
      <c r="C43" s="8">
        <v>0</v>
      </c>
      <c r="D43" s="8">
        <f>5/7</f>
        <v>0.7142857142857143</v>
      </c>
      <c r="E43" s="8">
        <f>4/19</f>
        <v>0.21052631578947367</v>
      </c>
      <c r="F43" s="8">
        <f>1/9</f>
        <v>0.1111111111111111</v>
      </c>
      <c r="G43" s="3">
        <f>D43+E43+F43</f>
        <v>1.035923141186299</v>
      </c>
      <c r="H43" s="6">
        <f>((D43+(0.5*E43))/G43)</f>
        <v>0.79112903225806452</v>
      </c>
      <c r="I43" s="6">
        <f>1-H43</f>
        <v>0.20887096774193548</v>
      </c>
      <c r="J43" s="8">
        <f>2/13</f>
        <v>0.15384615384615385</v>
      </c>
      <c r="K43" s="8">
        <f>2/13</f>
        <v>0.15384615384615385</v>
      </c>
      <c r="L43" s="8">
        <f>1/8</f>
        <v>0.125</v>
      </c>
      <c r="M43" s="8">
        <f>1/10</f>
        <v>0.1</v>
      </c>
      <c r="N43" s="8">
        <f>1/12</f>
        <v>8.3333333333333329E-2</v>
      </c>
      <c r="O43" s="8">
        <f>1/26</f>
        <v>3.8461538461538464E-2</v>
      </c>
      <c r="P43" s="8">
        <f>1/18</f>
        <v>5.5555555555555552E-2</v>
      </c>
      <c r="Q43" s="8">
        <f>1/23</f>
        <v>4.3478260869565216E-2</v>
      </c>
      <c r="R43" s="8">
        <f>1/51</f>
        <v>1.9607843137254902E-2</v>
      </c>
      <c r="S43" s="8">
        <f>1/151</f>
        <v>6.6225165562913907E-3</v>
      </c>
      <c r="T43" s="8">
        <f>1/36</f>
        <v>2.7777777777777776E-2</v>
      </c>
      <c r="U43" s="8">
        <f>1/51</f>
        <v>1.9607843137254902E-2</v>
      </c>
      <c r="V43" s="8">
        <f>1/101</f>
        <v>9.9009900990099011E-3</v>
      </c>
      <c r="W43" s="8">
        <f>1/326</f>
        <v>3.0674846625766872E-3</v>
      </c>
      <c r="X43" s="8">
        <f>1/501</f>
        <v>1.996007984031936E-3</v>
      </c>
      <c r="Y43" s="8">
        <f>1/101</f>
        <v>9.9009900990099011E-3</v>
      </c>
      <c r="Z43" s="8">
        <f>1/126</f>
        <v>7.9365079365079361E-3</v>
      </c>
      <c r="AA43" s="8">
        <v>0</v>
      </c>
      <c r="AB43" s="8">
        <v>0</v>
      </c>
      <c r="AC43" s="8">
        <f>1/301</f>
        <v>3.3222591362126247E-3</v>
      </c>
      <c r="AD43" s="8">
        <f>1/326</f>
        <v>3.0674846625766872E-3</v>
      </c>
      <c r="AE43" s="8">
        <v>0</v>
      </c>
      <c r="AF43" s="8">
        <v>0</v>
      </c>
      <c r="AG43" s="8">
        <f>1/501</f>
        <v>1.996007984031936E-3</v>
      </c>
      <c r="AH43" s="8">
        <f t="shared" ref="AH43:AJ43" si="75">1/501</f>
        <v>1.996007984031936E-3</v>
      </c>
      <c r="AI43" s="8">
        <f t="shared" si="75"/>
        <v>1.996007984031936E-3</v>
      </c>
      <c r="AJ43" s="8">
        <f t="shared" si="75"/>
        <v>1.996007984031936E-3</v>
      </c>
      <c r="AK43" s="8">
        <v>0</v>
      </c>
      <c r="AL43" s="3">
        <f>SUM(J43:AK43)</f>
        <v>0.87431273303693302</v>
      </c>
      <c r="AM43" s="3">
        <f t="shared" si="3"/>
        <v>0.22403782625170621</v>
      </c>
      <c r="AN43" s="3"/>
      <c r="AO43" s="8">
        <f>1/11</f>
        <v>9.0909090909090912E-2</v>
      </c>
      <c r="AP43" s="8">
        <f>2/17</f>
        <v>0.11764705882352941</v>
      </c>
      <c r="AQ43" s="8">
        <f>1/19</f>
        <v>5.2631578947368418E-2</v>
      </c>
      <c r="AR43" s="8">
        <f>1/91</f>
        <v>1.098901098901099E-2</v>
      </c>
      <c r="AS43" s="8">
        <f>1/351</f>
        <v>2.8490028490028491E-3</v>
      </c>
      <c r="AT43" s="8">
        <v>0</v>
      </c>
      <c r="AU43" s="8">
        <f>SUM(AO43:AT43)</f>
        <v>0.2750257425180026</v>
      </c>
      <c r="AV43" s="7">
        <f t="shared" si="56"/>
        <v>0.30637227696051239</v>
      </c>
      <c r="AW43" s="8">
        <f>1/21</f>
        <v>4.7619047619047616E-2</v>
      </c>
      <c r="AX43" s="8">
        <f>1/56</f>
        <v>1.7857142857142856E-2</v>
      </c>
      <c r="AY43" s="8">
        <f>1/23</f>
        <v>4.3478260869565216E-2</v>
      </c>
      <c r="AZ43" s="8">
        <f>1/226</f>
        <v>4.4247787610619468E-3</v>
      </c>
      <c r="BA43" s="8">
        <f>1/101</f>
        <v>9.9009900990099011E-3</v>
      </c>
      <c r="BB43" s="8">
        <f>1/81</f>
        <v>1.2345679012345678E-2</v>
      </c>
      <c r="BC43" s="8">
        <f>1/501</f>
        <v>1.996007984031936E-3</v>
      </c>
      <c r="BD43" s="8">
        <f t="shared" ref="BD43:BM43" si="76">1/501</f>
        <v>1.996007984031936E-3</v>
      </c>
      <c r="BE43" s="8">
        <f t="shared" si="76"/>
        <v>1.996007984031936E-3</v>
      </c>
      <c r="BF43" s="8">
        <f t="shared" si="76"/>
        <v>1.996007984031936E-3</v>
      </c>
      <c r="BG43" s="8">
        <f t="shared" si="76"/>
        <v>1.996007984031936E-3</v>
      </c>
      <c r="BH43" s="8">
        <f t="shared" si="76"/>
        <v>1.996007984031936E-3</v>
      </c>
      <c r="BI43" s="8">
        <f t="shared" si="76"/>
        <v>1.996007984031936E-3</v>
      </c>
      <c r="BJ43" s="8">
        <f t="shared" si="76"/>
        <v>1.996007984031936E-3</v>
      </c>
      <c r="BK43" s="8">
        <f t="shared" si="76"/>
        <v>1.996007984031936E-3</v>
      </c>
      <c r="BL43" s="8">
        <f t="shared" si="76"/>
        <v>1.996007984031936E-3</v>
      </c>
      <c r="BM43" s="8">
        <f t="shared" si="76"/>
        <v>1.996007984031936E-3</v>
      </c>
      <c r="BN43" s="8">
        <v>0</v>
      </c>
      <c r="BO43" s="8">
        <v>0</v>
      </c>
      <c r="BP43" s="8">
        <f t="shared" ref="BP43:BQ43" si="77">1/501</f>
        <v>1.996007984031936E-3</v>
      </c>
      <c r="BQ43" s="8">
        <f t="shared" si="77"/>
        <v>1.996007984031936E-3</v>
      </c>
      <c r="BR43" s="8">
        <v>0</v>
      </c>
      <c r="BS43" s="8">
        <v>0</v>
      </c>
      <c r="BT43" s="8">
        <f t="shared" ref="BT43:BW43" si="78">1/501</f>
        <v>1.996007984031936E-3</v>
      </c>
      <c r="BU43" s="8">
        <f t="shared" si="78"/>
        <v>1.996007984031936E-3</v>
      </c>
      <c r="BV43" s="8">
        <f t="shared" si="78"/>
        <v>1.996007984031936E-3</v>
      </c>
      <c r="BW43" s="8">
        <f t="shared" si="78"/>
        <v>1.996007984031936E-3</v>
      </c>
      <c r="BX43" s="8">
        <v>0</v>
      </c>
      <c r="BY43" s="8">
        <f>SUM(AW43:BX43)</f>
        <v>0.16955803494671606</v>
      </c>
      <c r="BZ43" s="7">
        <f t="shared" si="57"/>
        <v>0.52602231452044457</v>
      </c>
      <c r="CB43" s="6">
        <f t="shared" si="58"/>
        <v>0.31889651050165169</v>
      </c>
    </row>
    <row r="44" spans="1:82" x14ac:dyDescent="0.25">
      <c r="A44" s="7">
        <v>11</v>
      </c>
      <c r="B44" s="7" t="s">
        <v>84</v>
      </c>
      <c r="C44" s="8">
        <v>1</v>
      </c>
      <c r="D44" s="4">
        <f>AVERAGE(D42:D43)</f>
        <v>0.7142857142857143</v>
      </c>
      <c r="E44" s="8">
        <f t="shared" ref="E44:BM44" si="79">AVERAGE(E42:E43)</f>
        <v>0.21637426900584794</v>
      </c>
      <c r="F44" s="8">
        <f t="shared" si="79"/>
        <v>0.11805555555555555</v>
      </c>
      <c r="G44" s="8">
        <f t="shared" si="79"/>
        <v>1.0487155388471177</v>
      </c>
      <c r="H44" s="8">
        <f t="shared" si="79"/>
        <v>0.78434956285800417</v>
      </c>
      <c r="I44" s="8">
        <f t="shared" si="79"/>
        <v>0.21565043714199578</v>
      </c>
      <c r="J44" s="8">
        <f t="shared" si="79"/>
        <v>0.14358974358974358</v>
      </c>
      <c r="K44" s="8">
        <f t="shared" si="79"/>
        <v>0.14358974358974358</v>
      </c>
      <c r="L44" s="8">
        <f t="shared" si="79"/>
        <v>0.11513157894736842</v>
      </c>
      <c r="M44" s="8">
        <f t="shared" si="79"/>
        <v>9.5454545454545459E-2</v>
      </c>
      <c r="N44" s="8">
        <f t="shared" si="79"/>
        <v>8.0128205128205121E-2</v>
      </c>
      <c r="O44" s="8">
        <f t="shared" si="79"/>
        <v>3.5359801488833748E-2</v>
      </c>
      <c r="P44" s="8">
        <f t="shared" si="79"/>
        <v>5.4093567251461985E-2</v>
      </c>
      <c r="Q44" s="8">
        <f t="shared" si="79"/>
        <v>4.3478260869565216E-2</v>
      </c>
      <c r="R44" s="8">
        <f t="shared" si="79"/>
        <v>1.9607843137254902E-2</v>
      </c>
      <c r="S44" s="8">
        <f t="shared" si="79"/>
        <v>7.279512246399663E-3</v>
      </c>
      <c r="T44" s="8">
        <f t="shared" si="79"/>
        <v>2.6084010840108401E-2</v>
      </c>
      <c r="U44" s="8">
        <f t="shared" si="79"/>
        <v>1.9607843137254902E-2</v>
      </c>
      <c r="V44" s="8">
        <f t="shared" si="79"/>
        <v>9.9009900990099011E-3</v>
      </c>
      <c r="W44" s="8">
        <f t="shared" si="79"/>
        <v>4.3746514221974344E-3</v>
      </c>
      <c r="X44" s="8">
        <f t="shared" si="79"/>
        <v>9.9800399201596798E-4</v>
      </c>
      <c r="Y44" s="8">
        <f t="shared" si="79"/>
        <v>1.0445000544010445E-2</v>
      </c>
      <c r="Z44" s="8">
        <f t="shared" si="79"/>
        <v>8.9187490177589195E-3</v>
      </c>
      <c r="AA44" s="8">
        <f t="shared" si="79"/>
        <v>3.3112582781456954E-3</v>
      </c>
      <c r="AB44" s="8">
        <f t="shared" si="79"/>
        <v>2.4875621890547263E-3</v>
      </c>
      <c r="AC44" s="8">
        <f t="shared" si="79"/>
        <v>4.9723878462520077E-3</v>
      </c>
      <c r="AD44" s="8">
        <f t="shared" si="79"/>
        <v>4.3746514221974344E-3</v>
      </c>
      <c r="AE44" s="8">
        <f t="shared" si="79"/>
        <v>2.4875621890547263E-3</v>
      </c>
      <c r="AF44" s="8">
        <f t="shared" si="79"/>
        <v>0</v>
      </c>
      <c r="AG44" s="8">
        <f t="shared" si="79"/>
        <v>3.4855661810706943E-3</v>
      </c>
      <c r="AH44" s="8">
        <f t="shared" si="79"/>
        <v>3.4855661810706943E-3</v>
      </c>
      <c r="AI44" s="8">
        <f t="shared" si="79"/>
        <v>9.9800399201596798E-4</v>
      </c>
      <c r="AJ44" s="8">
        <f t="shared" si="79"/>
        <v>9.9800399201596798E-4</v>
      </c>
      <c r="AK44" s="8">
        <f t="shared" si="79"/>
        <v>0</v>
      </c>
      <c r="AL44" s="8">
        <f t="shared" si="79"/>
        <v>0.84464261302635579</v>
      </c>
      <c r="AM44" s="3">
        <f t="shared" si="3"/>
        <v>0.18249965823689807</v>
      </c>
      <c r="AN44" s="3"/>
      <c r="AO44" s="8">
        <f t="shared" si="79"/>
        <v>8.1168831168831168E-2</v>
      </c>
      <c r="AP44" s="8">
        <f t="shared" si="79"/>
        <v>0.11145510835913312</v>
      </c>
      <c r="AQ44" s="8">
        <f t="shared" si="79"/>
        <v>4.8054919908466817E-2</v>
      </c>
      <c r="AR44" s="8">
        <f t="shared" si="79"/>
        <v>1.098901098901099E-2</v>
      </c>
      <c r="AS44" s="8">
        <f t="shared" si="79"/>
        <v>3.9120636135561507E-3</v>
      </c>
      <c r="AT44" s="8">
        <f t="shared" si="79"/>
        <v>0</v>
      </c>
      <c r="AU44" s="8">
        <f t="shared" si="79"/>
        <v>0.25557993403899826</v>
      </c>
      <c r="AV44" s="7">
        <f t="shared" si="56"/>
        <v>0.18119374920726239</v>
      </c>
      <c r="AW44" s="8">
        <f t="shared" si="79"/>
        <v>4.7619047619047616E-2</v>
      </c>
      <c r="AX44" s="8">
        <f t="shared" si="79"/>
        <v>1.9798136645962732E-2</v>
      </c>
      <c r="AY44" s="8">
        <f t="shared" si="79"/>
        <v>4.3478260869565216E-2</v>
      </c>
      <c r="AZ44" s="8">
        <f t="shared" si="79"/>
        <v>7.162884430035924E-3</v>
      </c>
      <c r="BA44" s="8">
        <f t="shared" si="79"/>
        <v>1.1529442417926004E-2</v>
      </c>
      <c r="BB44" s="8">
        <f t="shared" si="79"/>
        <v>1.3635526073337019E-2</v>
      </c>
      <c r="BC44" s="8">
        <f t="shared" si="79"/>
        <v>3.4855661810706943E-3</v>
      </c>
      <c r="BD44" s="8">
        <f t="shared" si="79"/>
        <v>3.838913082925059E-3</v>
      </c>
      <c r="BE44" s="8">
        <f t="shared" si="79"/>
        <v>4.3092622701616633E-3</v>
      </c>
      <c r="BF44" s="8">
        <f t="shared" si="79"/>
        <v>3.838913082925059E-3</v>
      </c>
      <c r="BG44" s="8">
        <f t="shared" si="79"/>
        <v>9.9800399201596798E-4</v>
      </c>
      <c r="BH44" s="8">
        <f t="shared" si="79"/>
        <v>9.9800399201596798E-4</v>
      </c>
      <c r="BI44" s="8">
        <f t="shared" si="79"/>
        <v>9.9800399201596798E-4</v>
      </c>
      <c r="BJ44" s="8">
        <f t="shared" si="79"/>
        <v>9.9800399201596798E-4</v>
      </c>
      <c r="BK44" s="8">
        <f t="shared" si="79"/>
        <v>9.9800399201596798E-4</v>
      </c>
      <c r="BL44" s="8">
        <f t="shared" si="79"/>
        <v>9.9800399201596798E-4</v>
      </c>
      <c r="BM44" s="8">
        <f t="shared" si="79"/>
        <v>9.9800399201596798E-4</v>
      </c>
      <c r="BN44" s="8">
        <f t="shared" ref="BN44:BY44" si="80">AVERAGE(BN42:BN43)</f>
        <v>0</v>
      </c>
      <c r="BO44" s="8">
        <f t="shared" si="80"/>
        <v>0</v>
      </c>
      <c r="BP44" s="8">
        <f t="shared" si="80"/>
        <v>9.9800399201596798E-4</v>
      </c>
      <c r="BQ44" s="8">
        <f t="shared" si="80"/>
        <v>9.9800399201596798E-4</v>
      </c>
      <c r="BR44" s="8">
        <f t="shared" si="80"/>
        <v>0</v>
      </c>
      <c r="BS44" s="8">
        <f t="shared" si="80"/>
        <v>0</v>
      </c>
      <c r="BT44" s="8">
        <f t="shared" si="80"/>
        <v>9.9800399201596798E-4</v>
      </c>
      <c r="BU44" s="8">
        <f t="shared" si="80"/>
        <v>9.9800399201596798E-4</v>
      </c>
      <c r="BV44" s="8">
        <f t="shared" si="80"/>
        <v>9.9800399201596798E-4</v>
      </c>
      <c r="BW44" s="8">
        <f t="shared" si="80"/>
        <v>9.9800399201596798E-4</v>
      </c>
      <c r="BX44" s="8">
        <f t="shared" si="80"/>
        <v>0</v>
      </c>
      <c r="BY44" s="8">
        <f t="shared" si="80"/>
        <v>0.17167000456916454</v>
      </c>
      <c r="BZ44" s="7">
        <f t="shared" si="57"/>
        <v>0.45414592105645268</v>
      </c>
      <c r="CB44" s="6">
        <f t="shared" si="58"/>
        <v>0.27189255163451853</v>
      </c>
      <c r="CC44" s="5"/>
    </row>
    <row r="45" spans="1:82" x14ac:dyDescent="0.25">
      <c r="A45" s="7">
        <v>12</v>
      </c>
      <c r="B45" s="7" t="s">
        <v>18</v>
      </c>
      <c r="C45" s="7">
        <v>0</v>
      </c>
      <c r="D45" s="7">
        <f>3/13</f>
        <v>0.23076923076923078</v>
      </c>
      <c r="E45" s="7">
        <f>10/33</f>
        <v>0.30303030303030304</v>
      </c>
      <c r="F45" s="7">
        <f>11/21</f>
        <v>0.52380952380952384</v>
      </c>
      <c r="G45" s="3">
        <f>D45+E45+F45</f>
        <v>1.0576090576090578</v>
      </c>
      <c r="H45" s="6">
        <f>((D45+(0.5*E45))/G45)</f>
        <v>0.3614609571788413</v>
      </c>
      <c r="I45" s="6">
        <f>1-H45</f>
        <v>0.6385390428211587</v>
      </c>
      <c r="J45" s="4">
        <f>1/11</f>
        <v>9.0909090909090912E-2</v>
      </c>
      <c r="K45" s="4">
        <f>1/23</f>
        <v>4.3478260869565216E-2</v>
      </c>
      <c r="L45" s="4">
        <f>1/15</f>
        <v>6.6666666666666666E-2</v>
      </c>
      <c r="M45" s="4">
        <f>1/51</f>
        <v>1.9607843137254902E-2</v>
      </c>
      <c r="N45" s="4">
        <f>1/41</f>
        <v>2.4390243902439025E-2</v>
      </c>
      <c r="O45" s="4">
        <f>1/51</f>
        <v>1.9607843137254902E-2</v>
      </c>
      <c r="P45" s="4">
        <f>1/126</f>
        <v>7.9365079365079361E-3</v>
      </c>
      <c r="Q45" s="4">
        <f>1/101</f>
        <v>9.9009900990099011E-3</v>
      </c>
      <c r="R45" s="4">
        <f>1/126</f>
        <v>7.9365079365079361E-3</v>
      </c>
      <c r="S45" s="4">
        <f>1/151</f>
        <v>6.6225165562913907E-3</v>
      </c>
      <c r="T45" s="4">
        <f>1/501</f>
        <v>1.996007984031936E-3</v>
      </c>
      <c r="U45" s="4">
        <f>1/301</f>
        <v>3.3222591362126247E-3</v>
      </c>
      <c r="V45" s="4">
        <f>1/501</f>
        <v>1.996007984031936E-3</v>
      </c>
      <c r="W45" s="4">
        <v>0</v>
      </c>
      <c r="X45" s="4">
        <v>0</v>
      </c>
      <c r="Y45" s="4">
        <v>0</v>
      </c>
      <c r="Z45" s="4">
        <v>0</v>
      </c>
      <c r="AA45" s="4">
        <f>1/501</f>
        <v>1.996007984031936E-3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3">
        <f>SUM(J45:AK45)</f>
        <v>0.30636675423889714</v>
      </c>
      <c r="AM45" s="3">
        <f t="shared" si="3"/>
        <v>0.32758926836855418</v>
      </c>
      <c r="AN45" s="3"/>
      <c r="AO45" s="4">
        <f>1/9</f>
        <v>0.1111111111111111</v>
      </c>
      <c r="AP45" s="4">
        <f>1/7</f>
        <v>0.14285714285714285</v>
      </c>
      <c r="AQ45" s="4">
        <f>1/19</f>
        <v>5.2631578947368418E-2</v>
      </c>
      <c r="AR45" s="4">
        <f>1/81</f>
        <v>1.2345679012345678E-2</v>
      </c>
      <c r="AS45" s="4">
        <f>1/201</f>
        <v>4.9751243781094526E-3</v>
      </c>
      <c r="AT45" s="4">
        <v>0</v>
      </c>
      <c r="AU45" s="4">
        <f>SUM(AO45:AT45)</f>
        <v>0.32392063630607748</v>
      </c>
      <c r="AV45" s="7">
        <f t="shared" si="56"/>
        <v>6.893809981005572E-2</v>
      </c>
      <c r="AW45" s="4">
        <f>2/13</f>
        <v>0.15384615384615385</v>
      </c>
      <c r="AX45" s="4">
        <f>2/17</f>
        <v>0.11764705882352941</v>
      </c>
      <c r="AY45" s="4">
        <f>2/17</f>
        <v>0.11764705882352941</v>
      </c>
      <c r="AZ45" s="4">
        <f>1/15</f>
        <v>6.6666666666666666E-2</v>
      </c>
      <c r="BA45" s="4">
        <f>1/17</f>
        <v>5.8823529411764705E-2</v>
      </c>
      <c r="BB45" s="4">
        <f>1/34</f>
        <v>2.9411764705882353E-2</v>
      </c>
      <c r="BC45" s="4">
        <f>1/34</f>
        <v>2.9411764705882353E-2</v>
      </c>
      <c r="BD45" s="4">
        <f>1/34</f>
        <v>2.9411764705882353E-2</v>
      </c>
      <c r="BE45" s="4">
        <f>1/67</f>
        <v>1.4925373134328358E-2</v>
      </c>
      <c r="BF45" s="4">
        <f>1/126</f>
        <v>7.9365079365079361E-3</v>
      </c>
      <c r="BG45" s="4">
        <f>1/101</f>
        <v>9.9009900990099011E-3</v>
      </c>
      <c r="BH45" s="4">
        <f>1/126</f>
        <v>7.9365079365079361E-3</v>
      </c>
      <c r="BI45" s="4">
        <f>1/201</f>
        <v>4.9751243781094526E-3</v>
      </c>
      <c r="BJ45" s="4">
        <v>0</v>
      </c>
      <c r="BK45" s="4">
        <v>0</v>
      </c>
      <c r="BL45" s="4">
        <f>1/251</f>
        <v>3.9840637450199202E-3</v>
      </c>
      <c r="BM45" s="4">
        <f>1/251</f>
        <v>3.9840637450199202E-3</v>
      </c>
      <c r="BN45" s="4">
        <f>1/501</f>
        <v>1.996007984031936E-3</v>
      </c>
      <c r="BO45" s="4">
        <v>0</v>
      </c>
      <c r="BP45" s="4">
        <f>1/501</f>
        <v>1.996007984031936E-3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7">
        <f>SUM(AW45:BX45)</f>
        <v>0.66050040863185855</v>
      </c>
      <c r="BZ45" s="7">
        <f t="shared" si="57"/>
        <v>0.26095532556991174</v>
      </c>
      <c r="CB45" s="6">
        <f t="shared" si="58"/>
        <v>0.29078779917683306</v>
      </c>
      <c r="CC45" s="5"/>
    </row>
    <row r="46" spans="1:82" s="7" customFormat="1" x14ac:dyDescent="0.25">
      <c r="A46" s="7">
        <v>12</v>
      </c>
      <c r="B46" s="7" t="s">
        <v>79</v>
      </c>
      <c r="C46" s="7">
        <v>0</v>
      </c>
      <c r="D46" s="7">
        <f>1/4</f>
        <v>0.25</v>
      </c>
      <c r="E46" s="7">
        <f>1/3.5</f>
        <v>0.2857142857142857</v>
      </c>
      <c r="F46" s="7">
        <f>1/1.95</f>
        <v>0.51282051282051289</v>
      </c>
      <c r="G46" s="3">
        <f>D46+E46+F46</f>
        <v>1.0485347985347986</v>
      </c>
      <c r="H46" s="6">
        <f>((D46+(0.5*E46))/G46)</f>
        <v>0.37467248908296941</v>
      </c>
      <c r="I46" s="6">
        <f>1-H46</f>
        <v>0.62532751091703065</v>
      </c>
      <c r="J46" s="8">
        <f>1/12</f>
        <v>8.3333333333333329E-2</v>
      </c>
      <c r="K46" s="8">
        <f>1/23</f>
        <v>4.3478260869565216E-2</v>
      </c>
      <c r="L46" s="8">
        <f>1/15</f>
        <v>6.6666666666666666E-2</v>
      </c>
      <c r="M46" s="8">
        <f>1/51</f>
        <v>1.9607843137254902E-2</v>
      </c>
      <c r="N46" s="8">
        <f>1/36</f>
        <v>2.7777777777777776E-2</v>
      </c>
      <c r="O46" s="8">
        <f>1/46</f>
        <v>2.1739130434782608E-2</v>
      </c>
      <c r="P46" s="8">
        <f>1/126</f>
        <v>7.9365079365079361E-3</v>
      </c>
      <c r="Q46" s="8">
        <f>1/101</f>
        <v>9.9009900990099011E-3</v>
      </c>
      <c r="R46" s="8">
        <f>1/126</f>
        <v>7.9365079365079361E-3</v>
      </c>
      <c r="S46" s="8">
        <f>1/151</f>
        <v>6.6225165562913907E-3</v>
      </c>
      <c r="T46" s="8">
        <f>1/176</f>
        <v>5.681818181818182E-3</v>
      </c>
      <c r="U46" s="8">
        <f>1/176</f>
        <v>5.681818181818182E-3</v>
      </c>
      <c r="V46" s="8">
        <f>1/176</f>
        <v>5.681818181818182E-3</v>
      </c>
      <c r="W46" s="8">
        <f>1/201</f>
        <v>4.9751243781094526E-3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  <c r="AK46" s="8">
        <v>0</v>
      </c>
      <c r="AL46" s="3">
        <f>SUM(J46:AK46)</f>
        <v>0.31702011367126159</v>
      </c>
      <c r="AM46" s="3">
        <f t="shared" si="3"/>
        <v>0.26808045468504638</v>
      </c>
      <c r="AN46" s="3"/>
      <c r="AO46" s="8">
        <f>1/10</f>
        <v>0.1</v>
      </c>
      <c r="AP46" s="8">
        <f>1/7.5</f>
        <v>0.13333333333333333</v>
      </c>
      <c r="AQ46" s="8">
        <f>1/18</f>
        <v>5.5555555555555552E-2</v>
      </c>
      <c r="AR46" s="8">
        <f>1/76</f>
        <v>1.3157894736842105E-2</v>
      </c>
      <c r="AS46" s="8">
        <f>1/176</f>
        <v>5.681818181818182E-3</v>
      </c>
      <c r="AT46" s="8">
        <v>0</v>
      </c>
      <c r="AU46" s="8">
        <f>SUM(AO46:AT46)</f>
        <v>0.30772860180754913</v>
      </c>
      <c r="AV46" s="7">
        <f t="shared" si="56"/>
        <v>7.7050106326421952E-2</v>
      </c>
      <c r="AW46" s="8">
        <f>1/8</f>
        <v>0.125</v>
      </c>
      <c r="AX46" s="8">
        <f>1/10</f>
        <v>0.1</v>
      </c>
      <c r="AY46" s="8">
        <f>1/10</f>
        <v>0.1</v>
      </c>
      <c r="AZ46" s="8">
        <f>1/18</f>
        <v>5.5555555555555552E-2</v>
      </c>
      <c r="BA46" s="8">
        <f>1/18</f>
        <v>5.5555555555555552E-2</v>
      </c>
      <c r="BB46" s="8">
        <f>1/31</f>
        <v>3.2258064516129031E-2</v>
      </c>
      <c r="BC46" s="8">
        <f>1/41</f>
        <v>2.4390243902439025E-2</v>
      </c>
      <c r="BD46" s="8">
        <f>1/36</f>
        <v>2.7777777777777776E-2</v>
      </c>
      <c r="BE46" s="8">
        <f>1/67</f>
        <v>1.4925373134328358E-2</v>
      </c>
      <c r="BF46" s="8">
        <f>1/126</f>
        <v>7.9365079365079361E-3</v>
      </c>
      <c r="BG46" s="8">
        <f>1/91</f>
        <v>1.098901098901099E-2</v>
      </c>
      <c r="BH46" s="8">
        <f>1/81</f>
        <v>1.2345679012345678E-2</v>
      </c>
      <c r="BI46" s="8">
        <f>1/126</f>
        <v>7.9365079365079361E-3</v>
      </c>
      <c r="BJ46" s="8">
        <f>1/176</f>
        <v>5.681818181818182E-3</v>
      </c>
      <c r="BK46" s="8">
        <v>0</v>
      </c>
      <c r="BL46" s="8">
        <f>1/151</f>
        <v>6.6225165562913907E-3</v>
      </c>
      <c r="BM46" s="8">
        <f>1/151</f>
        <v>6.6225165562913907E-3</v>
      </c>
      <c r="BN46" s="8">
        <f>1/201</f>
        <v>4.9751243781094526E-3</v>
      </c>
      <c r="BO46" s="8">
        <v>0</v>
      </c>
      <c r="BP46" s="8">
        <f>1/201</f>
        <v>4.9751243781094526E-3</v>
      </c>
      <c r="BQ46" s="8">
        <f>1/201</f>
        <v>4.9751243781094526E-3</v>
      </c>
      <c r="BR46" s="8">
        <v>0</v>
      </c>
      <c r="BS46" s="8">
        <v>0</v>
      </c>
      <c r="BT46" s="8">
        <v>0</v>
      </c>
      <c r="BU46" s="8">
        <v>0</v>
      </c>
      <c r="BV46" s="8">
        <v>0</v>
      </c>
      <c r="BW46" s="8">
        <v>0</v>
      </c>
      <c r="BX46" s="8">
        <v>0</v>
      </c>
      <c r="BY46" s="7">
        <f>SUM(AW46:BX46)</f>
        <v>0.60852250074488712</v>
      </c>
      <c r="BZ46" s="7">
        <f t="shared" si="57"/>
        <v>0.18661887645252984</v>
      </c>
      <c r="CB46" s="6">
        <f t="shared" si="58"/>
        <v>0.23327121622369784</v>
      </c>
    </row>
    <row r="47" spans="1:82" s="7" customFormat="1" x14ac:dyDescent="0.25">
      <c r="A47" s="7">
        <v>12</v>
      </c>
      <c r="B47" s="7" t="s">
        <v>78</v>
      </c>
      <c r="C47" s="7">
        <v>0</v>
      </c>
      <c r="D47" s="7">
        <f>2/9</f>
        <v>0.22222222222222221</v>
      </c>
      <c r="E47" s="7">
        <f>5/17</f>
        <v>0.29411764705882354</v>
      </c>
      <c r="F47" s="7">
        <f>11/21</f>
        <v>0.52380952380952384</v>
      </c>
      <c r="G47" s="3">
        <f>D47+E47+F47</f>
        <v>1.0401493930905694</v>
      </c>
      <c r="H47" s="6">
        <f>((D47+(0.5*E47))/G47)</f>
        <v>0.35502692998204677</v>
      </c>
      <c r="I47" s="6">
        <f>1-H47</f>
        <v>0.64497307001795323</v>
      </c>
      <c r="J47" s="8">
        <f>1/12</f>
        <v>8.3333333333333329E-2</v>
      </c>
      <c r="K47" s="8">
        <f>1/23</f>
        <v>4.3478260869565216E-2</v>
      </c>
      <c r="L47" s="8">
        <f>1/14</f>
        <v>7.1428571428571425E-2</v>
      </c>
      <c r="M47" s="8">
        <f>1/71</f>
        <v>1.4084507042253521E-2</v>
      </c>
      <c r="N47" s="8">
        <f>1/41</f>
        <v>2.4390243902439025E-2</v>
      </c>
      <c r="O47" s="8">
        <f>1/46</f>
        <v>2.1739130434782608E-2</v>
      </c>
      <c r="P47" s="8">
        <f>1/301</f>
        <v>3.3222591362126247E-3</v>
      </c>
      <c r="Q47" s="8">
        <f>1/176</f>
        <v>5.681818181818182E-3</v>
      </c>
      <c r="R47" s="8">
        <f>1/176</f>
        <v>5.681818181818182E-3</v>
      </c>
      <c r="S47" s="8">
        <f>1/251</f>
        <v>3.9840637450199202E-3</v>
      </c>
      <c r="T47" s="8">
        <f>1/501</f>
        <v>1.996007984031936E-3</v>
      </c>
      <c r="U47" s="8">
        <f t="shared" ref="U47:Z47" si="81">1/501</f>
        <v>1.996007984031936E-3</v>
      </c>
      <c r="V47" s="8">
        <f t="shared" si="81"/>
        <v>1.996007984031936E-3</v>
      </c>
      <c r="W47" s="8">
        <f t="shared" si="81"/>
        <v>1.996007984031936E-3</v>
      </c>
      <c r="X47" s="8">
        <f t="shared" si="81"/>
        <v>1.996007984031936E-3</v>
      </c>
      <c r="Y47" s="8">
        <f t="shared" si="81"/>
        <v>1.996007984031936E-3</v>
      </c>
      <c r="Z47" s="8">
        <f t="shared" si="81"/>
        <v>1.996007984031936E-3</v>
      </c>
      <c r="AA47" s="8">
        <v>0</v>
      </c>
      <c r="AB47" s="8">
        <v>0</v>
      </c>
      <c r="AC47" s="8">
        <f>1/501</f>
        <v>1.996007984031936E-3</v>
      </c>
      <c r="AD47" s="8">
        <f>1/501</f>
        <v>1.996007984031936E-3</v>
      </c>
      <c r="AE47" s="8">
        <v>0</v>
      </c>
      <c r="AF47" s="8">
        <v>0</v>
      </c>
      <c r="AG47" s="8">
        <f>1/501</f>
        <v>1.996007984031936E-3</v>
      </c>
      <c r="AH47" s="8">
        <f t="shared" ref="AH47:AJ47" si="82">1/501</f>
        <v>1.996007984031936E-3</v>
      </c>
      <c r="AI47" s="8">
        <f t="shared" si="82"/>
        <v>1.996007984031936E-3</v>
      </c>
      <c r="AJ47" s="8">
        <f t="shared" si="82"/>
        <v>1.996007984031936E-3</v>
      </c>
      <c r="AK47" s="8">
        <v>0</v>
      </c>
      <c r="AL47" s="3">
        <f>SUM(J47:AK47)</f>
        <v>0.3030721100482292</v>
      </c>
      <c r="AM47" s="3">
        <f t="shared" si="3"/>
        <v>0.36382449521703153</v>
      </c>
      <c r="AN47" s="3"/>
      <c r="AO47" s="8">
        <f>1/9</f>
        <v>0.1111111111111111</v>
      </c>
      <c r="AP47" s="8">
        <f>2/13</f>
        <v>0.15384615384615385</v>
      </c>
      <c r="AQ47" s="8">
        <f>1/15</f>
        <v>6.6666666666666666E-2</v>
      </c>
      <c r="AR47" s="8">
        <f>1/71</f>
        <v>1.4084507042253521E-2</v>
      </c>
      <c r="AS47" s="8">
        <f>1/351</f>
        <v>2.8490028490028491E-3</v>
      </c>
      <c r="AT47" s="8">
        <v>0</v>
      </c>
      <c r="AU47" s="8">
        <f>SUM(AO47:AT47)</f>
        <v>0.34855744151518797</v>
      </c>
      <c r="AV47" s="7">
        <f t="shared" si="56"/>
        <v>0.18509530115163897</v>
      </c>
      <c r="AW47" s="8">
        <f>2/13</f>
        <v>0.15384615384615385</v>
      </c>
      <c r="AX47" s="8">
        <f>1/9</f>
        <v>0.1111111111111111</v>
      </c>
      <c r="AY47" s="8">
        <f>2/17</f>
        <v>0.11764705882352941</v>
      </c>
      <c r="AZ47" s="8">
        <f>1/15</f>
        <v>6.6666666666666666E-2</v>
      </c>
      <c r="BA47" s="8">
        <f>1/15</f>
        <v>6.6666666666666666E-2</v>
      </c>
      <c r="BB47" s="8">
        <f>1/26</f>
        <v>3.8461538461538464E-2</v>
      </c>
      <c r="BC47" s="8">
        <f>1/36</f>
        <v>2.7777777777777776E-2</v>
      </c>
      <c r="BD47" s="8">
        <f>1/36</f>
        <v>2.7777777777777776E-2</v>
      </c>
      <c r="BE47" s="8">
        <f>1/71</f>
        <v>1.4084507042253521E-2</v>
      </c>
      <c r="BF47" s="8">
        <f>1/151</f>
        <v>6.6225165562913907E-3</v>
      </c>
      <c r="BG47" s="8">
        <f>1/101</f>
        <v>9.9009900990099011E-3</v>
      </c>
      <c r="BH47" s="8">
        <f>1/101</f>
        <v>9.9009900990099011E-3</v>
      </c>
      <c r="BI47" s="8">
        <f>1/176</f>
        <v>5.681818181818182E-3</v>
      </c>
      <c r="BJ47" s="8">
        <f>1/426</f>
        <v>2.3474178403755869E-3</v>
      </c>
      <c r="BK47" s="8">
        <f>1/501</f>
        <v>1.996007984031936E-3</v>
      </c>
      <c r="BL47" s="8">
        <f>1/426</f>
        <v>2.3474178403755869E-3</v>
      </c>
      <c r="BM47" s="8">
        <f>1/376</f>
        <v>2.6595744680851063E-3</v>
      </c>
      <c r="BN47" s="8">
        <v>0</v>
      </c>
      <c r="BO47" s="8">
        <v>0</v>
      </c>
      <c r="BP47" s="8">
        <f>1/501</f>
        <v>1.996007984031936E-3</v>
      </c>
      <c r="BQ47" s="8">
        <f>1/501</f>
        <v>1.996007984031936E-3</v>
      </c>
      <c r="BR47" s="8">
        <v>0</v>
      </c>
      <c r="BS47" s="8">
        <v>0</v>
      </c>
      <c r="BT47" s="8">
        <f>1/501</f>
        <v>1.996007984031936E-3</v>
      </c>
      <c r="BU47" s="8">
        <f t="shared" ref="BU47:BW47" si="83">1/501</f>
        <v>1.996007984031936E-3</v>
      </c>
      <c r="BV47" s="8">
        <f t="shared" si="83"/>
        <v>1.996007984031936E-3</v>
      </c>
      <c r="BW47" s="8">
        <f t="shared" si="83"/>
        <v>1.996007984031936E-3</v>
      </c>
      <c r="BX47" s="8">
        <v>0</v>
      </c>
      <c r="BY47" s="7">
        <f>SUM(AW47:BX47)</f>
        <v>0.67747203914666487</v>
      </c>
      <c r="BZ47" s="7">
        <f t="shared" si="57"/>
        <v>0.29335571109817837</v>
      </c>
      <c r="CB47" s="6">
        <f t="shared" si="58"/>
        <v>0.32910159071008205</v>
      </c>
    </row>
    <row r="48" spans="1:82" x14ac:dyDescent="0.25">
      <c r="A48" s="7">
        <v>12</v>
      </c>
      <c r="B48" s="7" t="s">
        <v>84</v>
      </c>
      <c r="C48" s="7">
        <v>1</v>
      </c>
      <c r="D48" s="8">
        <f>AVERAGE(D45:D47)</f>
        <v>0.23433048433048431</v>
      </c>
      <c r="E48" s="8">
        <f t="shared" ref="E48:BM48" si="84">AVERAGE(E45:E47)</f>
        <v>0.29428741193447078</v>
      </c>
      <c r="F48" s="8">
        <f t="shared" si="84"/>
        <v>0.52014652014652019</v>
      </c>
      <c r="G48" s="8">
        <f t="shared" si="84"/>
        <v>1.0487644164114753</v>
      </c>
      <c r="H48" s="8">
        <f t="shared" si="84"/>
        <v>0.36372012541461918</v>
      </c>
      <c r="I48" s="8">
        <f t="shared" si="84"/>
        <v>0.63627987458538082</v>
      </c>
      <c r="J48" s="8">
        <f t="shared" si="84"/>
        <v>8.5858585858585856E-2</v>
      </c>
      <c r="K48" s="8">
        <f t="shared" si="84"/>
        <v>4.3478260869565216E-2</v>
      </c>
      <c r="L48" s="8">
        <f t="shared" si="84"/>
        <v>6.8253968253968247E-2</v>
      </c>
      <c r="M48" s="8">
        <f t="shared" si="84"/>
        <v>1.7766731105587776E-2</v>
      </c>
      <c r="N48" s="8">
        <f t="shared" si="84"/>
        <v>2.5519421860885277E-2</v>
      </c>
      <c r="O48" s="8">
        <f t="shared" si="84"/>
        <v>2.1028701335606706E-2</v>
      </c>
      <c r="P48" s="8">
        <f t="shared" si="84"/>
        <v>6.3984250030761662E-3</v>
      </c>
      <c r="Q48" s="8">
        <f t="shared" si="84"/>
        <v>8.4945994599459947E-3</v>
      </c>
      <c r="R48" s="8">
        <f t="shared" si="84"/>
        <v>7.1849446849446856E-3</v>
      </c>
      <c r="S48" s="8">
        <f t="shared" si="84"/>
        <v>5.7430322858675678E-3</v>
      </c>
      <c r="T48" s="8">
        <f t="shared" si="84"/>
        <v>3.2246113832940181E-3</v>
      </c>
      <c r="U48" s="8">
        <f t="shared" si="84"/>
        <v>3.6666951006875809E-3</v>
      </c>
      <c r="V48" s="8">
        <f t="shared" si="84"/>
        <v>3.2246113832940181E-3</v>
      </c>
      <c r="W48" s="8">
        <f t="shared" si="84"/>
        <v>2.323710787380463E-3</v>
      </c>
      <c r="X48" s="8">
        <f t="shared" si="84"/>
        <v>6.6533599467731195E-4</v>
      </c>
      <c r="Y48" s="8">
        <f t="shared" si="84"/>
        <v>6.6533599467731195E-4</v>
      </c>
      <c r="Z48" s="8">
        <f t="shared" si="84"/>
        <v>6.6533599467731195E-4</v>
      </c>
      <c r="AA48" s="8">
        <f t="shared" si="84"/>
        <v>6.6533599467731195E-4</v>
      </c>
      <c r="AB48" s="8">
        <f t="shared" si="84"/>
        <v>0</v>
      </c>
      <c r="AC48" s="8">
        <f t="shared" si="84"/>
        <v>6.6533599467731195E-4</v>
      </c>
      <c r="AD48" s="8">
        <f t="shared" si="84"/>
        <v>6.6533599467731195E-4</v>
      </c>
      <c r="AE48" s="8">
        <f t="shared" si="84"/>
        <v>0</v>
      </c>
      <c r="AF48" s="8">
        <f t="shared" si="84"/>
        <v>0</v>
      </c>
      <c r="AG48" s="8">
        <f t="shared" si="84"/>
        <v>6.6533599467731195E-4</v>
      </c>
      <c r="AH48" s="8">
        <f t="shared" si="84"/>
        <v>6.6533599467731195E-4</v>
      </c>
      <c r="AI48" s="8">
        <f t="shared" si="84"/>
        <v>6.6533599467731195E-4</v>
      </c>
      <c r="AJ48" s="8">
        <f t="shared" si="84"/>
        <v>6.6533599467731195E-4</v>
      </c>
      <c r="AK48" s="8">
        <f t="shared" si="84"/>
        <v>0</v>
      </c>
      <c r="AL48" s="8">
        <f t="shared" si="84"/>
        <v>0.30881965931946265</v>
      </c>
      <c r="AM48" s="3">
        <f t="shared" si="3"/>
        <v>0.31788085618396833</v>
      </c>
      <c r="AN48" s="3"/>
      <c r="AO48" s="8">
        <f t="shared" si="84"/>
        <v>0.1074074074074074</v>
      </c>
      <c r="AP48" s="8">
        <f t="shared" si="84"/>
        <v>0.14334554334554336</v>
      </c>
      <c r="AQ48" s="8">
        <f t="shared" si="84"/>
        <v>5.828460038986355E-2</v>
      </c>
      <c r="AR48" s="8">
        <f t="shared" si="84"/>
        <v>1.3196026930480435E-2</v>
      </c>
      <c r="AS48" s="8">
        <f t="shared" si="84"/>
        <v>4.5019818029768278E-3</v>
      </c>
      <c r="AT48" s="8">
        <f t="shared" si="84"/>
        <v>0</v>
      </c>
      <c r="AU48" s="8">
        <f t="shared" si="84"/>
        <v>0.32673555987627151</v>
      </c>
      <c r="AV48" s="7">
        <f t="shared" si="56"/>
        <v>0.11026006083136841</v>
      </c>
      <c r="AW48" s="8">
        <f t="shared" si="84"/>
        <v>0.14423076923076925</v>
      </c>
      <c r="AX48" s="8">
        <f t="shared" si="84"/>
        <v>0.10958605664488018</v>
      </c>
      <c r="AY48" s="8">
        <f t="shared" si="84"/>
        <v>0.11176470588235295</v>
      </c>
      <c r="AZ48" s="8">
        <f t="shared" si="84"/>
        <v>6.2962962962962957E-2</v>
      </c>
      <c r="BA48" s="8">
        <f t="shared" si="84"/>
        <v>6.0348583877995639E-2</v>
      </c>
      <c r="BB48" s="8">
        <f t="shared" si="84"/>
        <v>3.3377122561183283E-2</v>
      </c>
      <c r="BC48" s="8">
        <f t="shared" si="84"/>
        <v>2.7193262128699717E-2</v>
      </c>
      <c r="BD48" s="8">
        <f t="shared" si="84"/>
        <v>2.8322440087145972E-2</v>
      </c>
      <c r="BE48" s="8">
        <f t="shared" si="84"/>
        <v>1.4645084436970079E-2</v>
      </c>
      <c r="BF48" s="8">
        <f t="shared" si="84"/>
        <v>7.4985108097690876E-3</v>
      </c>
      <c r="BG48" s="8">
        <f t="shared" si="84"/>
        <v>1.0263663729010263E-2</v>
      </c>
      <c r="BH48" s="8">
        <f t="shared" si="84"/>
        <v>1.0061059015954506E-2</v>
      </c>
      <c r="BI48" s="8">
        <f t="shared" si="84"/>
        <v>6.1978168321451905E-3</v>
      </c>
      <c r="BJ48" s="8">
        <f t="shared" si="84"/>
        <v>2.6764120073979234E-3</v>
      </c>
      <c r="BK48" s="8">
        <f t="shared" si="84"/>
        <v>6.6533599467731195E-4</v>
      </c>
      <c r="BL48" s="8">
        <f t="shared" si="84"/>
        <v>4.317999380562299E-3</v>
      </c>
      <c r="BM48" s="8">
        <f t="shared" si="84"/>
        <v>4.4220515897988059E-3</v>
      </c>
      <c r="BN48" s="8">
        <f t="shared" ref="BN48:BY48" si="85">AVERAGE(BN45:BN47)</f>
        <v>2.323710787380463E-3</v>
      </c>
      <c r="BO48" s="8">
        <f t="shared" si="85"/>
        <v>0</v>
      </c>
      <c r="BP48" s="8">
        <f t="shared" si="85"/>
        <v>2.9890467820577749E-3</v>
      </c>
      <c r="BQ48" s="8">
        <f t="shared" si="85"/>
        <v>2.323710787380463E-3</v>
      </c>
      <c r="BR48" s="8">
        <f t="shared" si="85"/>
        <v>0</v>
      </c>
      <c r="BS48" s="8">
        <f t="shared" si="85"/>
        <v>0</v>
      </c>
      <c r="BT48" s="8">
        <f t="shared" si="85"/>
        <v>6.6533599467731195E-4</v>
      </c>
      <c r="BU48" s="8">
        <f t="shared" si="85"/>
        <v>6.6533599467731195E-4</v>
      </c>
      <c r="BV48" s="8">
        <f t="shared" si="85"/>
        <v>6.6533599467731195E-4</v>
      </c>
      <c r="BW48" s="8">
        <f t="shared" si="85"/>
        <v>6.6533599467731195E-4</v>
      </c>
      <c r="BX48" s="8">
        <f t="shared" si="85"/>
        <v>0</v>
      </c>
      <c r="BY48" s="8">
        <f t="shared" si="85"/>
        <v>0.64883164950780348</v>
      </c>
      <c r="BZ48" s="7">
        <f t="shared" si="57"/>
        <v>0.24740169236359399</v>
      </c>
      <c r="CB48" s="6">
        <f t="shared" si="58"/>
        <v>0.28438686870353758</v>
      </c>
      <c r="CC48" s="5"/>
    </row>
    <row r="49" spans="1:81" x14ac:dyDescent="0.25">
      <c r="A49" s="7">
        <v>13</v>
      </c>
      <c r="B49" s="8" t="s">
        <v>79</v>
      </c>
      <c r="C49" s="8">
        <v>0</v>
      </c>
      <c r="D49" s="8">
        <f>1/1.95</f>
        <v>0.51282051282051289</v>
      </c>
      <c r="E49" s="8">
        <f>1/3.6</f>
        <v>0.27777777777777779</v>
      </c>
      <c r="F49" s="8">
        <f>1/3.8</f>
        <v>0.26315789473684209</v>
      </c>
      <c r="G49" s="3">
        <f>D49+E49+F49</f>
        <v>1.0537561853351327</v>
      </c>
      <c r="H49" s="6">
        <f>((D49+(0.5*E49))/G49)</f>
        <v>0.6184631803628603</v>
      </c>
      <c r="I49" s="6">
        <f>1-H49</f>
        <v>0.3815368196371397</v>
      </c>
      <c r="J49" s="4">
        <f>1/10</f>
        <v>0.1</v>
      </c>
      <c r="K49" s="4">
        <f>1/11</f>
        <v>9.0909090909090912E-2</v>
      </c>
      <c r="L49" s="4">
        <f>1/10</f>
        <v>0.1</v>
      </c>
      <c r="M49" s="4">
        <f>1/19</f>
        <v>5.2631578947368418E-2</v>
      </c>
      <c r="N49" s="4">
        <f>1/15</f>
        <v>6.6666666666666666E-2</v>
      </c>
      <c r="O49" s="4">
        <f>1/23</f>
        <v>4.3478260869565216E-2</v>
      </c>
      <c r="P49" s="4">
        <f>1/36</f>
        <v>2.7777777777777776E-2</v>
      </c>
      <c r="Q49" s="4">
        <f>1/31</f>
        <v>3.2258064516129031E-2</v>
      </c>
      <c r="R49" s="4">
        <f>1/51</f>
        <v>1.9607843137254902E-2</v>
      </c>
      <c r="S49" s="4">
        <f>1/91</f>
        <v>1.098901098901099E-2</v>
      </c>
      <c r="T49" s="4">
        <f>1/81</f>
        <v>1.2345679012345678E-2</v>
      </c>
      <c r="U49" s="4">
        <f>1/76</f>
        <v>1.3157894736842105E-2</v>
      </c>
      <c r="V49" s="4">
        <f>1/101</f>
        <v>9.9009900990099011E-3</v>
      </c>
      <c r="W49" s="4">
        <f>1/151</f>
        <v>6.6225165562913907E-3</v>
      </c>
      <c r="X49" s="4">
        <f>1/176</f>
        <v>5.681818181818182E-3</v>
      </c>
      <c r="Y49" s="4">
        <f>1/151</f>
        <v>6.6225165562913907E-3</v>
      </c>
      <c r="Z49" s="4">
        <f>1/126</f>
        <v>7.9365079365079361E-3</v>
      </c>
      <c r="AA49" s="4">
        <f>1/176</f>
        <v>5.681818181818182E-3</v>
      </c>
      <c r="AB49" s="4">
        <f>1/201</f>
        <v>4.9751243781094526E-3</v>
      </c>
      <c r="AC49" s="4">
        <f>1/201</f>
        <v>4.9751243781094526E-3</v>
      </c>
      <c r="AD49" s="4">
        <f>1/176</f>
        <v>5.681818181818182E-3</v>
      </c>
      <c r="AE49" s="4">
        <f>1/201</f>
        <v>4.9751243781094526E-3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3">
        <f>SUM(J49:AK49)</f>
        <v>0.63287522638993543</v>
      </c>
      <c r="AM49" s="3">
        <f t="shared" si="3"/>
        <v>0.23410669146037399</v>
      </c>
      <c r="AN49" s="3"/>
      <c r="AO49" s="4">
        <f>1/16</f>
        <v>6.25E-2</v>
      </c>
      <c r="AP49" s="4">
        <f>1/8</f>
        <v>0.125</v>
      </c>
      <c r="AQ49" s="4">
        <f>1/15</f>
        <v>6.6666666666666666E-2</v>
      </c>
      <c r="AR49" s="4">
        <f>1/51</f>
        <v>1.9607843137254902E-2</v>
      </c>
      <c r="AS49" s="4">
        <f>1/151</f>
        <v>6.6225165562913907E-3</v>
      </c>
      <c r="AT49" s="4">
        <v>0</v>
      </c>
      <c r="AU49" s="4">
        <f>SUM(AO49:AT49)</f>
        <v>0.28039702636021291</v>
      </c>
      <c r="AV49" s="7">
        <f t="shared" si="56"/>
        <v>9.4292948967664714E-3</v>
      </c>
      <c r="AW49" s="4">
        <f>1/14</f>
        <v>7.1428571428571425E-2</v>
      </c>
      <c r="AX49" s="4">
        <f>1/23</f>
        <v>4.3478260869565216E-2</v>
      </c>
      <c r="AY49" s="4">
        <f>1/14</f>
        <v>7.1428571428571425E-2</v>
      </c>
      <c r="AZ49" s="4">
        <f>1/46</f>
        <v>2.1739130434782608E-2</v>
      </c>
      <c r="BA49" s="4">
        <f>1/31</f>
        <v>3.2258064516129031E-2</v>
      </c>
      <c r="BB49" s="4">
        <f>1/34</f>
        <v>2.9411764705882353E-2</v>
      </c>
      <c r="BC49" s="4">
        <f>1/101</f>
        <v>9.9009900990099011E-3</v>
      </c>
      <c r="BD49" s="4">
        <f>1/76</f>
        <v>1.3157894736842105E-2</v>
      </c>
      <c r="BE49" s="4">
        <f>1/81</f>
        <v>1.2345679012345678E-2</v>
      </c>
      <c r="BF49" s="4">
        <f>1/101</f>
        <v>9.9009900990099011E-3</v>
      </c>
      <c r="BG49" s="4">
        <f>1/151</f>
        <v>6.6225165562913907E-3</v>
      </c>
      <c r="BH49" s="4">
        <f>1/151</f>
        <v>6.6225165562913907E-3</v>
      </c>
      <c r="BI49" s="4">
        <f>1/151</f>
        <v>6.6225165562913907E-3</v>
      </c>
      <c r="BJ49" s="4">
        <f>1/176</f>
        <v>5.681818181818182E-3</v>
      </c>
      <c r="BK49" s="4">
        <f>1/201</f>
        <v>4.9751243781094526E-3</v>
      </c>
      <c r="BL49" s="4">
        <v>0</v>
      </c>
      <c r="BM49" s="4">
        <f>1/201</f>
        <v>4.9751243781094526E-3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0</v>
      </c>
      <c r="BY49" s="8">
        <f>SUM(AW49:BX49)</f>
        <v>0.35054953393762078</v>
      </c>
      <c r="BZ49" s="7">
        <f t="shared" si="57"/>
        <v>0.33208822896295898</v>
      </c>
      <c r="CB49" s="6">
        <f t="shared" si="58"/>
        <v>0.26382178668776923</v>
      </c>
      <c r="CC49" s="5"/>
    </row>
    <row r="50" spans="1:81" x14ac:dyDescent="0.25">
      <c r="A50" s="7">
        <v>13</v>
      </c>
      <c r="B50" s="7" t="s">
        <v>18</v>
      </c>
      <c r="C50" s="8">
        <v>0</v>
      </c>
      <c r="D50" s="7">
        <f>20/39</f>
        <v>0.51282051282051277</v>
      </c>
      <c r="E50" s="7">
        <f>5/17</f>
        <v>0.29411764705882354</v>
      </c>
      <c r="F50" s="7">
        <f>1/4</f>
        <v>0.25</v>
      </c>
      <c r="G50" s="3">
        <f>D50+E50+F50</f>
        <v>1.0569381598793364</v>
      </c>
      <c r="H50" s="6">
        <f>((D50+(0.5*E50))/G50)</f>
        <v>0.62433107384944697</v>
      </c>
      <c r="I50" s="6">
        <f>1-H50</f>
        <v>0.37566892615055303</v>
      </c>
      <c r="J50" s="4">
        <f>1/10</f>
        <v>0.1</v>
      </c>
      <c r="K50" s="4">
        <f>1/11</f>
        <v>9.0909090909090912E-2</v>
      </c>
      <c r="L50" s="4">
        <f>2/17</f>
        <v>0.11764705882352941</v>
      </c>
      <c r="M50" s="4">
        <f>1/19</f>
        <v>5.2631578947368418E-2</v>
      </c>
      <c r="N50" s="4">
        <f>1/15</f>
        <v>6.6666666666666666E-2</v>
      </c>
      <c r="O50" s="4">
        <f>1/23</f>
        <v>4.3478260869565216E-2</v>
      </c>
      <c r="P50" s="4">
        <f>1/34</f>
        <v>2.9411764705882353E-2</v>
      </c>
      <c r="Q50" s="4">
        <f>1/29</f>
        <v>3.4482758620689655E-2</v>
      </c>
      <c r="R50" s="4">
        <f>1/51</f>
        <v>1.9607843137254902E-2</v>
      </c>
      <c r="S50" s="4">
        <f>1/101</f>
        <v>9.9009900990099011E-3</v>
      </c>
      <c r="T50" s="4">
        <f>1/101</f>
        <v>9.9009900990099011E-3</v>
      </c>
      <c r="U50" s="4">
        <f>1/81</f>
        <v>1.2345679012345678E-2</v>
      </c>
      <c r="V50" s="4">
        <f>1/126</f>
        <v>7.9365079365079361E-3</v>
      </c>
      <c r="W50" s="4">
        <v>0</v>
      </c>
      <c r="X50" s="4">
        <v>0</v>
      </c>
      <c r="Y50" s="4">
        <f>1/201</f>
        <v>4.9751243781094526E-3</v>
      </c>
      <c r="Z50" s="4">
        <f>1/201</f>
        <v>4.9751243781094526E-3</v>
      </c>
      <c r="AA50" s="4">
        <f>1/251</f>
        <v>3.9840637450199202E-3</v>
      </c>
      <c r="AB50" s="4">
        <v>0</v>
      </c>
      <c r="AC50" s="4">
        <f>1/501</f>
        <v>1.996007984031936E-3</v>
      </c>
      <c r="AD50" s="4">
        <f>1/501</f>
        <v>1.996007984031936E-3</v>
      </c>
      <c r="AE50" s="4">
        <v>0</v>
      </c>
      <c r="AF50" s="4">
        <v>0</v>
      </c>
      <c r="AG50" s="4">
        <f>1/501</f>
        <v>1.996007984031936E-3</v>
      </c>
      <c r="AH50" s="4">
        <v>0</v>
      </c>
      <c r="AI50" s="4">
        <v>0</v>
      </c>
      <c r="AJ50" s="4">
        <v>0</v>
      </c>
      <c r="AK50" s="4">
        <v>0</v>
      </c>
      <c r="AL50" s="3">
        <f>SUM(J50:AK50)</f>
        <v>0.61484152628025579</v>
      </c>
      <c r="AM50" s="3">
        <f t="shared" si="3"/>
        <v>0.19894097624649887</v>
      </c>
      <c r="AN50" s="3"/>
      <c r="AO50" s="4">
        <f>1/12</f>
        <v>8.3333333333333329E-2</v>
      </c>
      <c r="AP50" s="4">
        <f>2/15</f>
        <v>0.13333333333333333</v>
      </c>
      <c r="AQ50" s="4">
        <f>1/15</f>
        <v>6.6666666666666666E-2</v>
      </c>
      <c r="AR50" s="4">
        <f>1/51</f>
        <v>1.9607843137254902E-2</v>
      </c>
      <c r="AS50" s="4">
        <f>1/151</f>
        <v>6.6225165562913907E-3</v>
      </c>
      <c r="AT50" s="4">
        <v>0</v>
      </c>
      <c r="AU50" s="4">
        <f>SUM(AO50:AT50)</f>
        <v>0.30956369302687958</v>
      </c>
      <c r="AV50" s="7">
        <f t="shared" si="56"/>
        <v>5.2516556291390515E-2</v>
      </c>
      <c r="AW50" s="4">
        <f>1/15</f>
        <v>6.6666666666666666E-2</v>
      </c>
      <c r="AX50" s="4">
        <f>1/26</f>
        <v>3.8461538461538464E-2</v>
      </c>
      <c r="AY50" s="4">
        <f>1/12</f>
        <v>8.3333333333333329E-2</v>
      </c>
      <c r="AZ50" s="4">
        <f>1/51</f>
        <v>1.9607843137254902E-2</v>
      </c>
      <c r="BA50" s="4">
        <f>1/29</f>
        <v>3.4482758620689655E-2</v>
      </c>
      <c r="BB50" s="4">
        <f>1/34</f>
        <v>2.9411764705882353E-2</v>
      </c>
      <c r="BC50" s="4">
        <f>1/101</f>
        <v>9.9009900990099011E-3</v>
      </c>
      <c r="BD50" s="4">
        <f>1/81</f>
        <v>1.2345679012345678E-2</v>
      </c>
      <c r="BE50" s="4">
        <f>1/81</f>
        <v>1.2345679012345678E-2</v>
      </c>
      <c r="BF50" s="4">
        <f>1/126</f>
        <v>7.9365079365079361E-3</v>
      </c>
      <c r="BG50" s="4">
        <f>1/301</f>
        <v>3.3222591362126247E-3</v>
      </c>
      <c r="BH50" s="4">
        <f>1/251</f>
        <v>3.9840637450199202E-3</v>
      </c>
      <c r="BI50" s="4">
        <f>1/251</f>
        <v>3.9840637450199202E-3</v>
      </c>
      <c r="BJ50" s="4">
        <v>0</v>
      </c>
      <c r="BK50" s="4">
        <v>0</v>
      </c>
      <c r="BL50" s="4">
        <f>1/501</f>
        <v>1.996007984031936E-3</v>
      </c>
      <c r="BM50" s="4">
        <f>1/501</f>
        <v>1.996007984031936E-3</v>
      </c>
      <c r="BN50" s="4">
        <f>1/501</f>
        <v>1.996007984031936E-3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0</v>
      </c>
      <c r="BY50" s="7">
        <f>SUM(AW50:BX50)</f>
        <v>0.33177117156392283</v>
      </c>
      <c r="BZ50" s="7">
        <f t="shared" si="57"/>
        <v>0.32708468625569131</v>
      </c>
      <c r="CB50" s="6">
        <f t="shared" si="58"/>
        <v>0.25617639087105815</v>
      </c>
      <c r="CC50" s="5"/>
    </row>
    <row r="51" spans="1:81" s="7" customFormat="1" x14ac:dyDescent="0.25">
      <c r="A51" s="7">
        <v>13</v>
      </c>
      <c r="B51" s="7" t="s">
        <v>78</v>
      </c>
      <c r="C51" s="8">
        <v>0</v>
      </c>
      <c r="D51" s="7">
        <f>20/39</f>
        <v>0.51282051282051277</v>
      </c>
      <c r="E51" s="7">
        <f>2/7</f>
        <v>0.2857142857142857</v>
      </c>
      <c r="F51" s="7">
        <f>5/21</f>
        <v>0.23809523809523808</v>
      </c>
      <c r="G51" s="3">
        <f>D51+E51+F51</f>
        <v>1.0366300366300365</v>
      </c>
      <c r="H51" s="6">
        <f>((D51+(0.5*E51))/G51)</f>
        <v>0.63250883392226143</v>
      </c>
      <c r="I51" s="6">
        <f>1-H51</f>
        <v>0.36749116607773857</v>
      </c>
      <c r="J51" s="8">
        <f>2/17</f>
        <v>0.11764705882352941</v>
      </c>
      <c r="K51" s="8">
        <f>1/10</f>
        <v>0.1</v>
      </c>
      <c r="L51" s="8">
        <f>1/8</f>
        <v>0.125</v>
      </c>
      <c r="M51" s="8">
        <f>1/17</f>
        <v>5.8823529411764705E-2</v>
      </c>
      <c r="N51" s="8">
        <f>1/14</f>
        <v>7.1428571428571425E-2</v>
      </c>
      <c r="O51" s="8">
        <f>1/20</f>
        <v>0.05</v>
      </c>
      <c r="P51" s="8">
        <f>1/36</f>
        <v>2.7777777777777776E-2</v>
      </c>
      <c r="Q51" s="8">
        <f>1/31</f>
        <v>3.2258064516129031E-2</v>
      </c>
      <c r="R51" s="8">
        <f>1/46</f>
        <v>2.1739130434782608E-2</v>
      </c>
      <c r="S51" s="8">
        <f>1/91</f>
        <v>1.098901098901099E-2</v>
      </c>
      <c r="T51" s="8">
        <f>1/101</f>
        <v>9.9009900990099011E-3</v>
      </c>
      <c r="U51" s="8">
        <f>1/81</f>
        <v>1.2345679012345678E-2</v>
      </c>
      <c r="V51" s="8">
        <f>1/101</f>
        <v>9.9009900990099011E-3</v>
      </c>
      <c r="W51" s="8">
        <f>1/226</f>
        <v>4.4247787610619468E-3</v>
      </c>
      <c r="X51" s="8">
        <f>-1/501</f>
        <v>-1.996007984031936E-3</v>
      </c>
      <c r="Y51" s="8">
        <f>1/326</f>
        <v>3.0674846625766872E-3</v>
      </c>
      <c r="Z51" s="8">
        <f>1/251</f>
        <v>3.9840637450199202E-3</v>
      </c>
      <c r="AA51" s="8">
        <v>0</v>
      </c>
      <c r="AB51" s="8">
        <v>0</v>
      </c>
      <c r="AC51" s="8">
        <f>1/501</f>
        <v>1.996007984031936E-3</v>
      </c>
      <c r="AD51" s="8">
        <f>1/501</f>
        <v>1.996007984031936E-3</v>
      </c>
      <c r="AE51" s="8">
        <v>0</v>
      </c>
      <c r="AF51" s="8">
        <v>0</v>
      </c>
      <c r="AG51" s="8">
        <f>1/501</f>
        <v>1.996007984031936E-3</v>
      </c>
      <c r="AH51" s="8">
        <f t="shared" ref="AH51:AJ51" si="86">1/501</f>
        <v>1.996007984031936E-3</v>
      </c>
      <c r="AI51" s="8">
        <f t="shared" si="86"/>
        <v>1.996007984031936E-3</v>
      </c>
      <c r="AJ51" s="8">
        <f t="shared" si="86"/>
        <v>1.996007984031936E-3</v>
      </c>
      <c r="AK51" s="8">
        <v>0</v>
      </c>
      <c r="AL51" s="3">
        <f>SUM(J51:AK51)</f>
        <v>0.66926716968074984</v>
      </c>
      <c r="AM51" s="3">
        <f t="shared" si="3"/>
        <v>0.30507098087746232</v>
      </c>
      <c r="AN51" s="3"/>
      <c r="AO51" s="8">
        <f>1/12</f>
        <v>8.3333333333333329E-2</v>
      </c>
      <c r="AP51" s="8">
        <f>2/15</f>
        <v>0.13333333333333333</v>
      </c>
      <c r="AQ51" s="8">
        <f>1/12</f>
        <v>8.3333333333333329E-2</v>
      </c>
      <c r="AR51" s="8">
        <f>1/41</f>
        <v>2.4390243902439025E-2</v>
      </c>
      <c r="AS51" s="8">
        <f>1/226</f>
        <v>4.4247787610619468E-3</v>
      </c>
      <c r="AT51" s="8">
        <v>0</v>
      </c>
      <c r="AU51" s="8">
        <f>SUM(AO51:AT51)</f>
        <v>0.32881502266350099</v>
      </c>
      <c r="AV51" s="7">
        <f t="shared" si="56"/>
        <v>0.15085257932225349</v>
      </c>
      <c r="AW51" s="8">
        <f>1/14</f>
        <v>7.1428571428571425E-2</v>
      </c>
      <c r="AX51" s="8">
        <f>1/23</f>
        <v>4.3478260869565216E-2</v>
      </c>
      <c r="AY51" s="8">
        <f>1/13</f>
        <v>7.6923076923076927E-2</v>
      </c>
      <c r="AZ51" s="8">
        <f>1/56</f>
        <v>1.7857142857142856E-2</v>
      </c>
      <c r="BA51" s="8">
        <f>1/31</f>
        <v>3.2258064516129031E-2</v>
      </c>
      <c r="BB51" s="8">
        <f>1/31</f>
        <v>3.2258064516129031E-2</v>
      </c>
      <c r="BC51" s="8">
        <f>1/201</f>
        <v>4.9751243781094526E-3</v>
      </c>
      <c r="BD51" s="8">
        <f>1/101</f>
        <v>9.9009900990099011E-3</v>
      </c>
      <c r="BE51" s="8">
        <f>1/101</f>
        <v>9.9009900990099011E-3</v>
      </c>
      <c r="BF51" s="8">
        <f>1/126</f>
        <v>7.9365079365079361E-3</v>
      </c>
      <c r="BG51" s="8">
        <f>1/501</f>
        <v>1.996007984031936E-3</v>
      </c>
      <c r="BH51" s="8">
        <f>1/426</f>
        <v>2.3474178403755869E-3</v>
      </c>
      <c r="BI51" s="8">
        <f>1/401</f>
        <v>2.4937655860349127E-3</v>
      </c>
      <c r="BJ51" s="8">
        <f>1/501</f>
        <v>1.996007984031936E-3</v>
      </c>
      <c r="BK51" s="8">
        <f t="shared" ref="BK51:BM51" si="87">1/501</f>
        <v>1.996007984031936E-3</v>
      </c>
      <c r="BL51" s="8">
        <f t="shared" si="87"/>
        <v>1.996007984031936E-3</v>
      </c>
      <c r="BM51" s="8">
        <f t="shared" si="87"/>
        <v>1.996007984031936E-3</v>
      </c>
      <c r="BN51" s="8">
        <v>0</v>
      </c>
      <c r="BO51" s="8">
        <v>0</v>
      </c>
      <c r="BP51" s="8">
        <f t="shared" ref="BP51:BQ51" si="88">1/501</f>
        <v>1.996007984031936E-3</v>
      </c>
      <c r="BQ51" s="8">
        <f t="shared" si="88"/>
        <v>1.996007984031936E-3</v>
      </c>
      <c r="BR51" s="8">
        <v>0</v>
      </c>
      <c r="BS51" s="8">
        <v>0</v>
      </c>
      <c r="BT51" s="8">
        <f t="shared" ref="BT51:BW51" si="89">1/501</f>
        <v>1.996007984031936E-3</v>
      </c>
      <c r="BU51" s="8">
        <f t="shared" si="89"/>
        <v>1.996007984031936E-3</v>
      </c>
      <c r="BV51" s="8">
        <f t="shared" si="89"/>
        <v>1.996007984031936E-3</v>
      </c>
      <c r="BW51" s="8">
        <f t="shared" si="89"/>
        <v>1.996007984031936E-3</v>
      </c>
      <c r="BX51" s="8">
        <v>0</v>
      </c>
      <c r="BY51" s="7">
        <f>SUM(AW51:BX51)</f>
        <v>0.33371406487401339</v>
      </c>
      <c r="BZ51" s="7">
        <f t="shared" si="57"/>
        <v>0.40159907247085624</v>
      </c>
      <c r="CB51" s="6">
        <f t="shared" si="58"/>
        <v>0.33179625721826422</v>
      </c>
    </row>
    <row r="52" spans="1:81" x14ac:dyDescent="0.25">
      <c r="A52" s="7">
        <v>13</v>
      </c>
      <c r="B52" s="7" t="s">
        <v>84</v>
      </c>
      <c r="C52" s="8">
        <v>1</v>
      </c>
      <c r="D52" s="4">
        <f>AVERAGE(D49:D51)</f>
        <v>0.51282051282051277</v>
      </c>
      <c r="E52" s="8">
        <f t="shared" ref="E52:BM52" si="90">AVERAGE(E49:E51)</f>
        <v>0.28586990351696234</v>
      </c>
      <c r="F52" s="8">
        <f t="shared" si="90"/>
        <v>0.25041771094402671</v>
      </c>
      <c r="G52" s="8">
        <f t="shared" si="90"/>
        <v>1.0491081272815019</v>
      </c>
      <c r="H52" s="8">
        <f t="shared" si="90"/>
        <v>0.62510102937818957</v>
      </c>
      <c r="I52" s="8">
        <f t="shared" si="90"/>
        <v>0.37489897062181043</v>
      </c>
      <c r="J52" s="8">
        <f t="shared" si="90"/>
        <v>0.10588235294117647</v>
      </c>
      <c r="K52" s="8">
        <f t="shared" si="90"/>
        <v>9.3939393939393948E-2</v>
      </c>
      <c r="L52" s="8">
        <f t="shared" si="90"/>
        <v>0.1142156862745098</v>
      </c>
      <c r="M52" s="8">
        <f t="shared" si="90"/>
        <v>5.4695562435500521E-2</v>
      </c>
      <c r="N52" s="8">
        <f t="shared" si="90"/>
        <v>6.8253968253968247E-2</v>
      </c>
      <c r="O52" s="8">
        <f t="shared" si="90"/>
        <v>4.5652173913043471E-2</v>
      </c>
      <c r="P52" s="8">
        <f t="shared" si="90"/>
        <v>2.8322440087145972E-2</v>
      </c>
      <c r="Q52" s="8">
        <f t="shared" si="90"/>
        <v>3.2999629217649241E-2</v>
      </c>
      <c r="R52" s="8">
        <f t="shared" si="90"/>
        <v>2.0318272236430804E-2</v>
      </c>
      <c r="S52" s="8">
        <f t="shared" si="90"/>
        <v>1.0626337359010626E-2</v>
      </c>
      <c r="T52" s="8">
        <f t="shared" si="90"/>
        <v>1.0715886403455161E-2</v>
      </c>
      <c r="U52" s="8">
        <f t="shared" si="90"/>
        <v>1.261641758717782E-2</v>
      </c>
      <c r="V52" s="8">
        <f t="shared" si="90"/>
        <v>9.2461627115092478E-3</v>
      </c>
      <c r="W52" s="8">
        <f t="shared" si="90"/>
        <v>3.6824317724511121E-3</v>
      </c>
      <c r="X52" s="8">
        <f t="shared" si="90"/>
        <v>1.2286033992620819E-3</v>
      </c>
      <c r="Y52" s="8">
        <f t="shared" si="90"/>
        <v>4.8883751989925103E-3</v>
      </c>
      <c r="Z52" s="8">
        <f t="shared" si="90"/>
        <v>5.6318986865457705E-3</v>
      </c>
      <c r="AA52" s="8">
        <f t="shared" si="90"/>
        <v>3.2219606422793676E-3</v>
      </c>
      <c r="AB52" s="8">
        <f t="shared" si="90"/>
        <v>1.658374792703151E-3</v>
      </c>
      <c r="AC52" s="8">
        <f t="shared" si="90"/>
        <v>2.9890467820577749E-3</v>
      </c>
      <c r="AD52" s="8">
        <f t="shared" si="90"/>
        <v>3.2246113832940181E-3</v>
      </c>
      <c r="AE52" s="8">
        <f t="shared" si="90"/>
        <v>1.658374792703151E-3</v>
      </c>
      <c r="AF52" s="8">
        <f t="shared" si="90"/>
        <v>0</v>
      </c>
      <c r="AG52" s="8">
        <f t="shared" si="90"/>
        <v>1.3306719893546239E-3</v>
      </c>
      <c r="AH52" s="8">
        <f t="shared" si="90"/>
        <v>6.6533599467731195E-4</v>
      </c>
      <c r="AI52" s="8">
        <f t="shared" si="90"/>
        <v>6.6533599467731195E-4</v>
      </c>
      <c r="AJ52" s="8">
        <f t="shared" si="90"/>
        <v>6.6533599467731195E-4</v>
      </c>
      <c r="AK52" s="8">
        <f t="shared" si="90"/>
        <v>0</v>
      </c>
      <c r="AL52" s="8">
        <f t="shared" si="90"/>
        <v>0.63899464078364698</v>
      </c>
      <c r="AM52" s="3">
        <f t="shared" si="3"/>
        <v>0.2460395495281118</v>
      </c>
      <c r="AN52" s="3"/>
      <c r="AO52" s="8">
        <f t="shared" si="90"/>
        <v>7.6388888888888881E-2</v>
      </c>
      <c r="AP52" s="8">
        <f t="shared" si="90"/>
        <v>0.13055555555555554</v>
      </c>
      <c r="AQ52" s="8">
        <f t="shared" si="90"/>
        <v>7.2222222222222229E-2</v>
      </c>
      <c r="AR52" s="8">
        <f t="shared" si="90"/>
        <v>2.1201976725649607E-2</v>
      </c>
      <c r="AS52" s="8">
        <f t="shared" si="90"/>
        <v>5.8899372912149086E-3</v>
      </c>
      <c r="AT52" s="8">
        <f t="shared" si="90"/>
        <v>0</v>
      </c>
      <c r="AU52" s="8">
        <f t="shared" si="90"/>
        <v>0.30625858068353118</v>
      </c>
      <c r="AV52" s="7">
        <f t="shared" si="56"/>
        <v>7.1321523937055709E-2</v>
      </c>
      <c r="AW52" s="8">
        <f t="shared" si="90"/>
        <v>6.9841269841269843E-2</v>
      </c>
      <c r="AX52" s="8">
        <f t="shared" si="90"/>
        <v>4.1806020066889632E-2</v>
      </c>
      <c r="AY52" s="8">
        <f t="shared" si="90"/>
        <v>7.7228327228327232E-2</v>
      </c>
      <c r="AZ52" s="8">
        <f t="shared" si="90"/>
        <v>1.9734705476393454E-2</v>
      </c>
      <c r="BA52" s="8">
        <f t="shared" si="90"/>
        <v>3.2999629217649241E-2</v>
      </c>
      <c r="BB52" s="8">
        <f t="shared" si="90"/>
        <v>3.0360531309297913E-2</v>
      </c>
      <c r="BC52" s="8">
        <f t="shared" si="90"/>
        <v>8.2590348587097528E-3</v>
      </c>
      <c r="BD52" s="8">
        <f t="shared" si="90"/>
        <v>1.1801521282732562E-2</v>
      </c>
      <c r="BE52" s="8">
        <f t="shared" si="90"/>
        <v>1.153078270790042E-2</v>
      </c>
      <c r="BF52" s="8">
        <f t="shared" si="90"/>
        <v>8.5913353240085911E-3</v>
      </c>
      <c r="BG52" s="8">
        <f t="shared" si="90"/>
        <v>3.9802612255119838E-3</v>
      </c>
      <c r="BH52" s="8">
        <f t="shared" si="90"/>
        <v>4.317999380562299E-3</v>
      </c>
      <c r="BI52" s="8">
        <f t="shared" si="90"/>
        <v>4.3667819624487415E-3</v>
      </c>
      <c r="BJ52" s="8">
        <f t="shared" si="90"/>
        <v>2.5592753886167058E-3</v>
      </c>
      <c r="BK52" s="8">
        <f t="shared" si="90"/>
        <v>2.323710787380463E-3</v>
      </c>
      <c r="BL52" s="8">
        <f t="shared" si="90"/>
        <v>1.3306719893546239E-3</v>
      </c>
      <c r="BM52" s="8">
        <f t="shared" si="90"/>
        <v>2.9890467820577749E-3</v>
      </c>
      <c r="BN52" s="8">
        <f t="shared" ref="BN52:BY52" si="91">AVERAGE(BN49:BN51)</f>
        <v>6.6533599467731195E-4</v>
      </c>
      <c r="BO52" s="8">
        <f t="shared" si="91"/>
        <v>0</v>
      </c>
      <c r="BP52" s="8">
        <f t="shared" si="91"/>
        <v>6.6533599467731195E-4</v>
      </c>
      <c r="BQ52" s="8">
        <f t="shared" si="91"/>
        <v>6.6533599467731195E-4</v>
      </c>
      <c r="BR52" s="8">
        <f t="shared" si="91"/>
        <v>0</v>
      </c>
      <c r="BS52" s="8">
        <f t="shared" si="91"/>
        <v>0</v>
      </c>
      <c r="BT52" s="8">
        <f t="shared" si="91"/>
        <v>6.6533599467731195E-4</v>
      </c>
      <c r="BU52" s="8">
        <f t="shared" si="91"/>
        <v>6.6533599467731195E-4</v>
      </c>
      <c r="BV52" s="8">
        <f t="shared" si="91"/>
        <v>6.6533599467731195E-4</v>
      </c>
      <c r="BW52" s="8">
        <f t="shared" si="91"/>
        <v>6.6533599467731195E-4</v>
      </c>
      <c r="BX52" s="8">
        <f t="shared" si="91"/>
        <v>0</v>
      </c>
      <c r="BY52" s="8">
        <f t="shared" si="91"/>
        <v>0.33867825679185232</v>
      </c>
      <c r="BZ52" s="7">
        <f t="shared" si="57"/>
        <v>0.35245328900699668</v>
      </c>
      <c r="CB52" s="6">
        <f t="shared" si="58"/>
        <v>0.28393147825903053</v>
      </c>
      <c r="CC52" s="5"/>
    </row>
    <row r="53" spans="1:81" x14ac:dyDescent="0.25">
      <c r="A53" s="8">
        <v>14</v>
      </c>
      <c r="B53" s="1" t="s">
        <v>18</v>
      </c>
      <c r="C53" s="9">
        <v>0</v>
      </c>
      <c r="D53" s="4">
        <f>5/12</f>
        <v>0.41666666666666669</v>
      </c>
      <c r="E53" s="7">
        <f>10/31</f>
        <v>0.32258064516129031</v>
      </c>
      <c r="F53" s="7">
        <f>10/31</f>
        <v>0.32258064516129031</v>
      </c>
      <c r="G53" s="3">
        <f>D53+E53+F53</f>
        <v>1.0618279569892473</v>
      </c>
      <c r="H53" s="6">
        <f>((D53+(0.5*E53))/G53)</f>
        <v>0.54430379746835444</v>
      </c>
      <c r="I53" s="6">
        <f>1-H53</f>
        <v>0.45569620253164556</v>
      </c>
      <c r="J53" s="4">
        <f>2/17</f>
        <v>0.11764705882352941</v>
      </c>
      <c r="K53" s="4">
        <f>1/12</f>
        <v>8.3333333333333329E-2</v>
      </c>
      <c r="L53" s="4">
        <f>1/9</f>
        <v>0.1111111111111111</v>
      </c>
      <c r="M53" s="4">
        <f>1/23</f>
        <v>4.3478260869565216E-2</v>
      </c>
      <c r="N53" s="4">
        <f>1/19</f>
        <v>5.2631578947368418E-2</v>
      </c>
      <c r="O53" s="4">
        <f>1/29</f>
        <v>3.4482758620689655E-2</v>
      </c>
      <c r="P53" s="4">
        <f>1/51</f>
        <v>1.9607843137254902E-2</v>
      </c>
      <c r="Q53" s="4">
        <f>1/51</f>
        <v>1.9607843137254902E-2</v>
      </c>
      <c r="R53" s="4">
        <f>1/67</f>
        <v>1.4925373134328358E-2</v>
      </c>
      <c r="S53" s="4">
        <f>1/126</f>
        <v>7.9365079365079361E-3</v>
      </c>
      <c r="T53" s="4">
        <f>1/151</f>
        <v>6.6225165562913907E-3</v>
      </c>
      <c r="U53" s="4">
        <f>1/151</f>
        <v>6.6225165562913907E-3</v>
      </c>
      <c r="V53" s="4">
        <f>1/201</f>
        <v>4.9751243781094526E-3</v>
      </c>
      <c r="W53" s="4">
        <v>0</v>
      </c>
      <c r="X53" s="4">
        <v>0</v>
      </c>
      <c r="Y53" s="4">
        <f>1/301</f>
        <v>3.3222591362126247E-3</v>
      </c>
      <c r="Z53" s="4">
        <f>1/301</f>
        <v>3.3222591362126247E-3</v>
      </c>
      <c r="AA53" s="4">
        <f>1/501</f>
        <v>1.996007984031936E-3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3">
        <f>SUM(J53:AK53)</f>
        <v>0.53162235279809278</v>
      </c>
      <c r="AM53" s="3">
        <f t="shared" si="3"/>
        <v>0.27589364671542271</v>
      </c>
      <c r="AN53" s="3"/>
      <c r="AO53" s="4">
        <f>1/11</f>
        <v>9.0909090909090912E-2</v>
      </c>
      <c r="AP53" s="4">
        <f>1/7</f>
        <v>0.14285714285714285</v>
      </c>
      <c r="AQ53" s="4">
        <f>1/15</f>
        <v>6.6666666666666666E-2</v>
      </c>
      <c r="AR53" s="4">
        <f>1/67</f>
        <v>1.4925373134328358E-2</v>
      </c>
      <c r="AS53" s="4">
        <f>1/201</f>
        <v>4.9751243781094526E-3</v>
      </c>
      <c r="AT53" s="4">
        <v>0</v>
      </c>
      <c r="AU53" s="4">
        <f>SUM(AO53:AT53)</f>
        <v>0.32033339794533822</v>
      </c>
      <c r="AV53" s="7">
        <f t="shared" si="56"/>
        <v>-6.9664663694515294E-3</v>
      </c>
      <c r="AW53" s="4">
        <f>2/19</f>
        <v>0.10526315789473684</v>
      </c>
      <c r="AX53" s="4">
        <f>1/15</f>
        <v>6.6666666666666666E-2</v>
      </c>
      <c r="AY53" s="4">
        <f>1/11</f>
        <v>9.0909090909090912E-2</v>
      </c>
      <c r="AZ53" s="4">
        <f>1/34</f>
        <v>2.9411764705882353E-2</v>
      </c>
      <c r="BA53" s="4">
        <f>1/23</f>
        <v>4.3478260869565216E-2</v>
      </c>
      <c r="BB53" s="4">
        <f>1/34</f>
        <v>2.9411764705882353E-2</v>
      </c>
      <c r="BC53" s="4">
        <f>1/81</f>
        <v>1.2345679012345678E-2</v>
      </c>
      <c r="BD53" s="4">
        <f>1/67</f>
        <v>1.4925373134328358E-2</v>
      </c>
      <c r="BE53" s="4">
        <f>1/81</f>
        <v>1.2345679012345678E-2</v>
      </c>
      <c r="BF53" s="4">
        <f>1/126</f>
        <v>7.9365079365079361E-3</v>
      </c>
      <c r="BG53" s="4">
        <f>1/251</f>
        <v>3.9840637450199202E-3</v>
      </c>
      <c r="BH53" s="4">
        <f>1/201</f>
        <v>4.9751243781094526E-3</v>
      </c>
      <c r="BI53" s="4">
        <f>1/251</f>
        <v>3.9840637450199202E-3</v>
      </c>
      <c r="BJ53" s="4">
        <v>0</v>
      </c>
      <c r="BK53" s="4">
        <v>0</v>
      </c>
      <c r="BL53" s="4">
        <f>1/501</f>
        <v>1.996007984031936E-3</v>
      </c>
      <c r="BM53" s="4">
        <f>1/501</f>
        <v>1.996007984031936E-3</v>
      </c>
      <c r="BN53" s="4">
        <f>1/501</f>
        <v>1.996007984031936E-3</v>
      </c>
      <c r="BO53" s="4">
        <v>0</v>
      </c>
      <c r="BP53" s="4">
        <v>0</v>
      </c>
      <c r="BQ53" s="4">
        <f>1/501</f>
        <v>1.996007984031936E-3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0</v>
      </c>
      <c r="BY53" s="7">
        <f>SUM(AW53:BX53)</f>
        <v>0.433621228651629</v>
      </c>
      <c r="BZ53" s="7">
        <f t="shared" si="57"/>
        <v>0.34422580882004983</v>
      </c>
      <c r="CB53" s="6">
        <f t="shared" si="58"/>
        <v>0.28557697939505999</v>
      </c>
      <c r="CC53" s="5"/>
    </row>
    <row r="54" spans="1:81" s="7" customFormat="1" x14ac:dyDescent="0.25">
      <c r="A54" s="8">
        <v>14</v>
      </c>
      <c r="B54" s="1" t="s">
        <v>79</v>
      </c>
      <c r="C54" s="9">
        <v>0</v>
      </c>
      <c r="D54" s="8">
        <f>1/2.37</f>
        <v>0.42194092827004215</v>
      </c>
      <c r="E54" s="7">
        <f>1/3.4</f>
        <v>0.29411764705882354</v>
      </c>
      <c r="F54" s="7">
        <f>1/3</f>
        <v>0.33333333333333331</v>
      </c>
      <c r="G54" s="3">
        <f>D54+E54+F54</f>
        <v>1.049391908662199</v>
      </c>
      <c r="H54" s="6">
        <f>((D54+(0.5*E54))/G54)</f>
        <v>0.54221854304635764</v>
      </c>
      <c r="I54" s="6">
        <f>1-H54</f>
        <v>0.45778145695364236</v>
      </c>
      <c r="J54" s="8">
        <f>1/9.5</f>
        <v>0.10526315789473684</v>
      </c>
      <c r="K54" s="8">
        <f>1/13</f>
        <v>7.6923076923076927E-2</v>
      </c>
      <c r="L54" s="8">
        <f>1/10</f>
        <v>0.1</v>
      </c>
      <c r="M54" s="8">
        <f>1/23</f>
        <v>4.3478260869565216E-2</v>
      </c>
      <c r="N54" s="8">
        <f>1/21</f>
        <v>4.7619047619047616E-2</v>
      </c>
      <c r="O54" s="8">
        <f>1/31</f>
        <v>3.2258064516129031E-2</v>
      </c>
      <c r="P54" s="8">
        <f>1/51</f>
        <v>1.9607843137254902E-2</v>
      </c>
      <c r="Q54" s="8">
        <f>1/46</f>
        <v>2.1739130434782608E-2</v>
      </c>
      <c r="R54" s="8">
        <f>1/67</f>
        <v>1.4925373134328358E-2</v>
      </c>
      <c r="S54" s="8">
        <f>1/101</f>
        <v>9.9009900990099011E-3</v>
      </c>
      <c r="T54" s="8">
        <f>1/126</f>
        <v>7.9365079365079361E-3</v>
      </c>
      <c r="U54" s="8">
        <f>1/101</f>
        <v>9.9009900990099011E-3</v>
      </c>
      <c r="V54" s="8">
        <f>1/126</f>
        <v>7.9365079365079361E-3</v>
      </c>
      <c r="W54" s="8">
        <f>1/176</f>
        <v>5.681818181818182E-3</v>
      </c>
      <c r="X54" s="8">
        <f>1/201</f>
        <v>4.9751243781094526E-3</v>
      </c>
      <c r="Y54" s="8">
        <f>1/176</f>
        <v>5.681818181818182E-3</v>
      </c>
      <c r="Z54" s="8">
        <f>1/176</f>
        <v>5.681818181818182E-3</v>
      </c>
      <c r="AA54" s="8">
        <f>1/201</f>
        <v>4.9751243781094526E-3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0</v>
      </c>
      <c r="AK54" s="8">
        <v>0</v>
      </c>
      <c r="AL54" s="3">
        <f>SUM(J54:AK54)</f>
        <v>0.52448465390163068</v>
      </c>
      <c r="AM54" s="3">
        <f t="shared" si="3"/>
        <v>0.2430286297468649</v>
      </c>
      <c r="AN54" s="3"/>
      <c r="AO54" s="8">
        <f>1/12</f>
        <v>8.3333333333333329E-2</v>
      </c>
      <c r="AP54" s="8">
        <f>1/7</f>
        <v>0.14285714285714285</v>
      </c>
      <c r="AQ54" s="8">
        <f>1/16</f>
        <v>6.25E-2</v>
      </c>
      <c r="AR54" s="8">
        <f>1/51</f>
        <v>1.9607843137254902E-2</v>
      </c>
      <c r="AS54" s="8">
        <f>1/176</f>
        <v>5.681818181818182E-3</v>
      </c>
      <c r="AT54" s="8">
        <v>0</v>
      </c>
      <c r="AU54" s="8">
        <f>SUM(AO54:AT54)</f>
        <v>0.31398013750954923</v>
      </c>
      <c r="AV54" s="7">
        <f t="shared" si="56"/>
        <v>6.7532467532467333E-2</v>
      </c>
      <c r="AW54" s="8">
        <f>1/11</f>
        <v>9.0909090909090912E-2</v>
      </c>
      <c r="AX54" s="8">
        <f>1/17</f>
        <v>5.8823529411764705E-2</v>
      </c>
      <c r="AY54" s="8">
        <f>1/12</f>
        <v>8.3333333333333329E-2</v>
      </c>
      <c r="AZ54" s="8">
        <f>1/36</f>
        <v>2.7777777777777776E-2</v>
      </c>
      <c r="BA54" s="8">
        <f>1/26</f>
        <v>3.8461538461538464E-2</v>
      </c>
      <c r="BB54" s="8">
        <f>1/36</f>
        <v>2.7777777777777776E-2</v>
      </c>
      <c r="BC54" s="8">
        <f>1/91</f>
        <v>1.098901098901099E-2</v>
      </c>
      <c r="BD54" s="8">
        <f>1/67</f>
        <v>1.4925373134328358E-2</v>
      </c>
      <c r="BE54" s="8">
        <f>1/81</f>
        <v>1.2345679012345678E-2</v>
      </c>
      <c r="BF54" s="8">
        <f>1/126</f>
        <v>7.9365079365079361E-3</v>
      </c>
      <c r="BG54" s="8">
        <f>1/151</f>
        <v>6.6225165562913907E-3</v>
      </c>
      <c r="BH54" s="8">
        <f>1/151</f>
        <v>6.6225165562913907E-3</v>
      </c>
      <c r="BI54" s="8">
        <f>1/151</f>
        <v>6.6225165562913907E-3</v>
      </c>
      <c r="BJ54" s="8">
        <f>1/201</f>
        <v>4.9751243781094526E-3</v>
      </c>
      <c r="BK54" s="8">
        <f>1/201</f>
        <v>4.9751243781094526E-3</v>
      </c>
      <c r="BL54" s="8">
        <f>1/201</f>
        <v>4.9751243781094526E-3</v>
      </c>
      <c r="BM54" s="8">
        <f t="shared" ref="BM54:BN54" si="92">1/201</f>
        <v>4.9751243781094526E-3</v>
      </c>
      <c r="BN54" s="8">
        <f t="shared" si="92"/>
        <v>4.9751243781094526E-3</v>
      </c>
      <c r="BO54" s="8">
        <v>0</v>
      </c>
      <c r="BP54" s="8">
        <v>0</v>
      </c>
      <c r="BQ54" s="8">
        <v>0</v>
      </c>
      <c r="BR54" s="8">
        <v>0</v>
      </c>
      <c r="BS54" s="8">
        <v>0</v>
      </c>
      <c r="BT54" s="8">
        <v>0</v>
      </c>
      <c r="BU54" s="8">
        <v>0</v>
      </c>
      <c r="BV54" s="8">
        <v>0</v>
      </c>
      <c r="BW54" s="8">
        <v>0</v>
      </c>
      <c r="BX54" s="8">
        <v>0</v>
      </c>
      <c r="BY54" s="7">
        <f>SUM(AW54:BX54)</f>
        <v>0.41802279030289718</v>
      </c>
      <c r="BZ54" s="7">
        <f t="shared" si="57"/>
        <v>0.25406837090869172</v>
      </c>
      <c r="CB54" s="6">
        <f t="shared" si="58"/>
        <v>0.25648758171407704</v>
      </c>
    </row>
    <row r="55" spans="1:81" s="7" customFormat="1" x14ac:dyDescent="0.25">
      <c r="A55" s="8">
        <v>14</v>
      </c>
      <c r="B55" s="1" t="s">
        <v>78</v>
      </c>
      <c r="C55" s="9">
        <v>0</v>
      </c>
      <c r="D55" s="8">
        <f>4/10</f>
        <v>0.4</v>
      </c>
      <c r="E55" s="7">
        <f>5/16</f>
        <v>0.3125</v>
      </c>
      <c r="F55" s="7">
        <f>10/31</f>
        <v>0.32258064516129031</v>
      </c>
      <c r="G55" s="3">
        <f>D55+E55+F55</f>
        <v>1.0350806451612904</v>
      </c>
      <c r="H55" s="6">
        <f>((D55+(0.5*E55))/G55)</f>
        <v>0.53739774055317491</v>
      </c>
      <c r="I55" s="6">
        <f>1-H55</f>
        <v>0.46260225944682509</v>
      </c>
      <c r="J55" s="8">
        <f>2/17</f>
        <v>0.11764705882352941</v>
      </c>
      <c r="K55" s="8">
        <f>1/12</f>
        <v>8.3333333333333329E-2</v>
      </c>
      <c r="L55" s="8">
        <f>1/9</f>
        <v>0.1111111111111111</v>
      </c>
      <c r="M55" s="8">
        <f>1/26</f>
        <v>3.8461538461538464E-2</v>
      </c>
      <c r="N55" s="8">
        <f>1/19</f>
        <v>5.2631578947368418E-2</v>
      </c>
      <c r="O55" s="8">
        <f>1/23</f>
        <v>4.3478260869565216E-2</v>
      </c>
      <c r="P55" s="8">
        <f>1/71</f>
        <v>1.4084507042253521E-2</v>
      </c>
      <c r="Q55" s="8">
        <f>1/51</f>
        <v>1.9607843137254902E-2</v>
      </c>
      <c r="R55" s="8">
        <f>1/71</f>
        <v>1.4084507042253521E-2</v>
      </c>
      <c r="S55" s="8">
        <f>1/126</f>
        <v>7.9365079365079361E-3</v>
      </c>
      <c r="T55" s="8">
        <f>1/226</f>
        <v>4.4247787610619468E-3</v>
      </c>
      <c r="U55" s="8">
        <f>1/176</f>
        <v>5.681818181818182E-3</v>
      </c>
      <c r="V55" s="8">
        <f>1/226</f>
        <v>4.4247787610619468E-3</v>
      </c>
      <c r="W55" s="8">
        <f>1/401</f>
        <v>2.4937655860349127E-3</v>
      </c>
      <c r="X55" s="8">
        <f>1/501</f>
        <v>1.996007984031936E-3</v>
      </c>
      <c r="Y55" s="8">
        <f>1/501</f>
        <v>1.996007984031936E-3</v>
      </c>
      <c r="Z55" s="8">
        <f>1/501</f>
        <v>1.996007984031936E-3</v>
      </c>
      <c r="AA55" s="8">
        <v>0</v>
      </c>
      <c r="AB55" s="8">
        <v>0</v>
      </c>
      <c r="AC55" s="8">
        <f>1/501</f>
        <v>1.996007984031936E-3</v>
      </c>
      <c r="AD55" s="8">
        <f>1/501</f>
        <v>1.996007984031936E-3</v>
      </c>
      <c r="AE55" s="8">
        <v>0</v>
      </c>
      <c r="AF55" s="8">
        <v>0</v>
      </c>
      <c r="AG55" s="8">
        <f>1/501</f>
        <v>1.996007984031936E-3</v>
      </c>
      <c r="AH55" s="8">
        <f t="shared" ref="AH55:AJ55" si="93">1/501</f>
        <v>1.996007984031936E-3</v>
      </c>
      <c r="AI55" s="8">
        <f t="shared" si="93"/>
        <v>1.996007984031936E-3</v>
      </c>
      <c r="AJ55" s="8">
        <f t="shared" si="93"/>
        <v>1.996007984031936E-3</v>
      </c>
      <c r="AK55" s="8">
        <v>0</v>
      </c>
      <c r="AL55" s="3">
        <f>SUM(J55:AK55)</f>
        <v>0.53736545985098072</v>
      </c>
      <c r="AM55" s="3">
        <f t="shared" si="3"/>
        <v>0.3434136496274518</v>
      </c>
      <c r="AN55" s="3"/>
      <c r="AO55" s="8">
        <f>1/10</f>
        <v>0.1</v>
      </c>
      <c r="AP55" s="8">
        <f>2/13</f>
        <v>0.15384615384615385</v>
      </c>
      <c r="AQ55" s="8">
        <f>1/13</f>
        <v>7.6923076923076927E-2</v>
      </c>
      <c r="AR55" s="8">
        <f>1/51</f>
        <v>1.9607843137254902E-2</v>
      </c>
      <c r="AS55" s="8">
        <f>1/276</f>
        <v>3.6231884057971015E-3</v>
      </c>
      <c r="AT55" s="8">
        <v>0</v>
      </c>
      <c r="AU55" s="8">
        <f>SUM(AO55:AT55)</f>
        <v>0.35400026231228277</v>
      </c>
      <c r="AV55" s="7">
        <f t="shared" si="56"/>
        <v>0.13280083939930476</v>
      </c>
      <c r="AW55" s="8">
        <f>1/10</f>
        <v>0.1</v>
      </c>
      <c r="AX55" s="8">
        <f>1/15</f>
        <v>6.6666666666666666E-2</v>
      </c>
      <c r="AY55" s="8">
        <f>1/11</f>
        <v>9.0909090909090912E-2</v>
      </c>
      <c r="AZ55" s="8">
        <f>1/36</f>
        <v>2.7777777777777776E-2</v>
      </c>
      <c r="BA55" s="8">
        <f>1/23</f>
        <v>4.3478260869565216E-2</v>
      </c>
      <c r="BB55" s="8">
        <f>1/26</f>
        <v>3.8461538461538464E-2</v>
      </c>
      <c r="BC55" s="8">
        <f>1/101</f>
        <v>9.9009900990099011E-3</v>
      </c>
      <c r="BD55" s="8">
        <f>1/71</f>
        <v>1.4084507042253521E-2</v>
      </c>
      <c r="BE55" s="8">
        <f>1/91</f>
        <v>1.098901098901099E-2</v>
      </c>
      <c r="BF55" s="8">
        <f>1/151</f>
        <v>6.6225165562913907E-3</v>
      </c>
      <c r="BG55" s="8">
        <f>1/426</f>
        <v>2.3474178403755869E-3</v>
      </c>
      <c r="BH55" s="8">
        <f>1/276</f>
        <v>3.6231884057971015E-3</v>
      </c>
      <c r="BI55" s="8">
        <f>1/326</f>
        <v>3.0674846625766872E-3</v>
      </c>
      <c r="BJ55" s="8">
        <f>1/501</f>
        <v>1.996007984031936E-3</v>
      </c>
      <c r="BK55" s="8">
        <f t="shared" ref="BK55:BM55" si="94">1/501</f>
        <v>1.996007984031936E-3</v>
      </c>
      <c r="BL55" s="8">
        <f t="shared" si="94"/>
        <v>1.996007984031936E-3</v>
      </c>
      <c r="BM55" s="8">
        <f t="shared" si="94"/>
        <v>1.996007984031936E-3</v>
      </c>
      <c r="BN55" s="8">
        <v>0</v>
      </c>
      <c r="BO55" s="8">
        <v>0</v>
      </c>
      <c r="BP55" s="8">
        <f t="shared" ref="BP55:BQ55" si="95">1/501</f>
        <v>1.996007984031936E-3</v>
      </c>
      <c r="BQ55" s="8">
        <f t="shared" si="95"/>
        <v>1.996007984031936E-3</v>
      </c>
      <c r="BR55" s="8">
        <v>0</v>
      </c>
      <c r="BS55" s="8">
        <v>0</v>
      </c>
      <c r="BT55" s="8">
        <f t="shared" ref="BT55:BW55" si="96">1/501</f>
        <v>1.996007984031936E-3</v>
      </c>
      <c r="BU55" s="8">
        <f t="shared" si="96"/>
        <v>1.996007984031936E-3</v>
      </c>
      <c r="BV55" s="8">
        <f t="shared" si="96"/>
        <v>1.996007984031936E-3</v>
      </c>
      <c r="BW55" s="8">
        <f t="shared" si="96"/>
        <v>1.996007984031936E-3</v>
      </c>
      <c r="BX55" s="8">
        <v>0</v>
      </c>
      <c r="BY55" s="7">
        <f>SUM(AW55:BX55)</f>
        <v>0.43788853012027346</v>
      </c>
      <c r="BZ55" s="7">
        <f t="shared" si="57"/>
        <v>0.35745444337284771</v>
      </c>
      <c r="CB55" s="6">
        <f t="shared" si="58"/>
        <v>0.32925425228353689</v>
      </c>
    </row>
    <row r="56" spans="1:81" x14ac:dyDescent="0.25">
      <c r="A56" s="7">
        <v>14</v>
      </c>
      <c r="B56" s="7" t="s">
        <v>84</v>
      </c>
      <c r="C56" s="10">
        <v>1</v>
      </c>
      <c r="D56" s="4">
        <f>AVERAGE(D53:D55)</f>
        <v>0.41286919831223629</v>
      </c>
      <c r="E56" s="8">
        <f t="shared" ref="E56:BM56" si="97">AVERAGE(E53:E55)</f>
        <v>0.3097327640733713</v>
      </c>
      <c r="F56" s="8">
        <f t="shared" si="97"/>
        <v>0.32616487455197135</v>
      </c>
      <c r="G56" s="8">
        <f t="shared" si="97"/>
        <v>1.0487668369375789</v>
      </c>
      <c r="H56" s="8">
        <f t="shared" si="97"/>
        <v>0.54130669368929563</v>
      </c>
      <c r="I56" s="8">
        <f t="shared" si="97"/>
        <v>0.45869330631070432</v>
      </c>
      <c r="J56" s="8">
        <f t="shared" si="97"/>
        <v>0.11351909184726522</v>
      </c>
      <c r="K56" s="8">
        <f t="shared" si="97"/>
        <v>8.1196581196581186E-2</v>
      </c>
      <c r="L56" s="8">
        <f t="shared" si="97"/>
        <v>0.1074074074074074</v>
      </c>
      <c r="M56" s="8">
        <f t="shared" si="97"/>
        <v>4.1806020066889632E-2</v>
      </c>
      <c r="N56" s="8">
        <f t="shared" si="97"/>
        <v>5.0960735171261484E-2</v>
      </c>
      <c r="O56" s="8">
        <f t="shared" si="97"/>
        <v>3.6739694668794634E-2</v>
      </c>
      <c r="P56" s="8">
        <f t="shared" si="97"/>
        <v>1.7766731105587776E-2</v>
      </c>
      <c r="Q56" s="8">
        <f t="shared" si="97"/>
        <v>2.0318272236430804E-2</v>
      </c>
      <c r="R56" s="8">
        <f t="shared" si="97"/>
        <v>1.4645084436970079E-2</v>
      </c>
      <c r="S56" s="8">
        <f t="shared" si="97"/>
        <v>8.5913353240085911E-3</v>
      </c>
      <c r="T56" s="8">
        <f t="shared" si="97"/>
        <v>6.3279344179537579E-3</v>
      </c>
      <c r="U56" s="8">
        <f t="shared" si="97"/>
        <v>7.4017749457064921E-3</v>
      </c>
      <c r="V56" s="8">
        <f t="shared" si="97"/>
        <v>5.7788036918931113E-3</v>
      </c>
      <c r="W56" s="8">
        <f t="shared" si="97"/>
        <v>2.7251945892843646E-3</v>
      </c>
      <c r="X56" s="8">
        <f t="shared" si="97"/>
        <v>2.323710787380463E-3</v>
      </c>
      <c r="Y56" s="8">
        <f t="shared" si="97"/>
        <v>3.6666951006875809E-3</v>
      </c>
      <c r="Z56" s="8">
        <f t="shared" si="97"/>
        <v>3.6666951006875809E-3</v>
      </c>
      <c r="AA56" s="8">
        <f t="shared" si="97"/>
        <v>2.323710787380463E-3</v>
      </c>
      <c r="AB56" s="8">
        <f t="shared" si="97"/>
        <v>0</v>
      </c>
      <c r="AC56" s="8">
        <f t="shared" si="97"/>
        <v>6.6533599467731195E-4</v>
      </c>
      <c r="AD56" s="8">
        <f t="shared" si="97"/>
        <v>6.6533599467731195E-4</v>
      </c>
      <c r="AE56" s="8">
        <f t="shared" si="97"/>
        <v>0</v>
      </c>
      <c r="AF56" s="8">
        <f t="shared" si="97"/>
        <v>0</v>
      </c>
      <c r="AG56" s="8">
        <f t="shared" si="97"/>
        <v>6.6533599467731195E-4</v>
      </c>
      <c r="AH56" s="8">
        <f t="shared" si="97"/>
        <v>6.6533599467731195E-4</v>
      </c>
      <c r="AI56" s="8">
        <f t="shared" si="97"/>
        <v>6.6533599467731195E-4</v>
      </c>
      <c r="AJ56" s="8">
        <f t="shared" si="97"/>
        <v>6.6533599467731195E-4</v>
      </c>
      <c r="AK56" s="8">
        <f t="shared" si="97"/>
        <v>0</v>
      </c>
      <c r="AL56" s="8">
        <f t="shared" si="97"/>
        <v>0.53115748885023473</v>
      </c>
      <c r="AM56" s="3">
        <f t="shared" si="3"/>
        <v>0.28650306446096718</v>
      </c>
      <c r="AN56" s="3"/>
      <c r="AO56" s="8">
        <f t="shared" si="97"/>
        <v>9.1414141414141434E-2</v>
      </c>
      <c r="AP56" s="8">
        <f t="shared" si="97"/>
        <v>0.14652014652014653</v>
      </c>
      <c r="AQ56" s="8">
        <f t="shared" si="97"/>
        <v>6.8696581196581188E-2</v>
      </c>
      <c r="AR56" s="8">
        <f t="shared" si="97"/>
        <v>1.8047019802946054E-2</v>
      </c>
      <c r="AS56" s="8">
        <f t="shared" si="97"/>
        <v>4.7600436552415791E-3</v>
      </c>
      <c r="AT56" s="8">
        <f t="shared" si="97"/>
        <v>0</v>
      </c>
      <c r="AU56" s="8">
        <f t="shared" si="97"/>
        <v>0.32943793258905674</v>
      </c>
      <c r="AV56" s="7">
        <f t="shared" si="56"/>
        <v>6.3619903353258289E-2</v>
      </c>
      <c r="AW56" s="8">
        <f t="shared" si="97"/>
        <v>9.8724082934609256E-2</v>
      </c>
      <c r="AX56" s="8">
        <f t="shared" si="97"/>
        <v>6.4052287581699341E-2</v>
      </c>
      <c r="AY56" s="8">
        <f t="shared" si="97"/>
        <v>8.8383838383838384E-2</v>
      </c>
      <c r="AZ56" s="8">
        <f t="shared" si="97"/>
        <v>2.8322440087145972E-2</v>
      </c>
      <c r="BA56" s="8">
        <f t="shared" si="97"/>
        <v>4.1806020066889632E-2</v>
      </c>
      <c r="BB56" s="8">
        <f t="shared" si="97"/>
        <v>3.1883693648399526E-2</v>
      </c>
      <c r="BC56" s="8">
        <f t="shared" si="97"/>
        <v>1.1078560033455524E-2</v>
      </c>
      <c r="BD56" s="8">
        <f t="shared" si="97"/>
        <v>1.4645084436970079E-2</v>
      </c>
      <c r="BE56" s="8">
        <f t="shared" si="97"/>
        <v>1.1893456337900782E-2</v>
      </c>
      <c r="BF56" s="8">
        <f t="shared" si="97"/>
        <v>7.4985108097690876E-3</v>
      </c>
      <c r="BG56" s="8">
        <f t="shared" si="97"/>
        <v>4.317999380562299E-3</v>
      </c>
      <c r="BH56" s="8">
        <f t="shared" si="97"/>
        <v>5.0736097800659821E-3</v>
      </c>
      <c r="BI56" s="8">
        <f t="shared" si="97"/>
        <v>4.5580216546293323E-3</v>
      </c>
      <c r="BJ56" s="8">
        <f t="shared" si="97"/>
        <v>2.323710787380463E-3</v>
      </c>
      <c r="BK56" s="8">
        <f t="shared" si="97"/>
        <v>2.323710787380463E-3</v>
      </c>
      <c r="BL56" s="8">
        <f t="shared" si="97"/>
        <v>2.9890467820577749E-3</v>
      </c>
      <c r="BM56" s="8">
        <f t="shared" si="97"/>
        <v>2.9890467820577749E-3</v>
      </c>
      <c r="BN56" s="8">
        <f t="shared" ref="BN56:BY56" si="98">AVERAGE(BN53:BN55)</f>
        <v>2.323710787380463E-3</v>
      </c>
      <c r="BO56" s="8">
        <f t="shared" si="98"/>
        <v>0</v>
      </c>
      <c r="BP56" s="8">
        <f t="shared" si="98"/>
        <v>6.6533599467731195E-4</v>
      </c>
      <c r="BQ56" s="8">
        <f t="shared" si="98"/>
        <v>1.3306719893546239E-3</v>
      </c>
      <c r="BR56" s="8">
        <f t="shared" si="98"/>
        <v>0</v>
      </c>
      <c r="BS56" s="8">
        <f t="shared" si="98"/>
        <v>0</v>
      </c>
      <c r="BT56" s="8">
        <f t="shared" si="98"/>
        <v>6.6533599467731195E-4</v>
      </c>
      <c r="BU56" s="8">
        <f t="shared" si="98"/>
        <v>6.6533599467731195E-4</v>
      </c>
      <c r="BV56" s="8">
        <f t="shared" si="98"/>
        <v>6.6533599467731195E-4</v>
      </c>
      <c r="BW56" s="8">
        <f t="shared" si="98"/>
        <v>6.6533599467731195E-4</v>
      </c>
      <c r="BX56" s="8">
        <f t="shared" si="98"/>
        <v>0</v>
      </c>
      <c r="BY56" s="8">
        <f t="shared" si="98"/>
        <v>0.42984418302493327</v>
      </c>
      <c r="BZ56" s="7">
        <f t="shared" si="57"/>
        <v>0.31787392377974033</v>
      </c>
      <c r="CB56" s="6">
        <f t="shared" si="58"/>
        <v>0.29043960446422479</v>
      </c>
      <c r="CC56" s="5"/>
    </row>
    <row r="57" spans="1:81" x14ac:dyDescent="0.25">
      <c r="A57" s="7">
        <v>15</v>
      </c>
      <c r="B57" s="8" t="s">
        <v>79</v>
      </c>
      <c r="C57" s="9">
        <v>0</v>
      </c>
      <c r="D57" s="8">
        <f>1/1.33</f>
        <v>0.75187969924812026</v>
      </c>
      <c r="E57" s="8">
        <f>1/5</f>
        <v>0.2</v>
      </c>
      <c r="F57" s="8">
        <f>1/10.5</f>
        <v>9.5238095238095233E-2</v>
      </c>
      <c r="G57" s="3">
        <f>D57+E57+F57</f>
        <v>1.0471177944862156</v>
      </c>
      <c r="H57" s="6">
        <f>((D57+(0.5*E57))/G57)</f>
        <v>0.81354715174724745</v>
      </c>
      <c r="I57" s="6">
        <f>1-H57</f>
        <v>0.18645284825275255</v>
      </c>
      <c r="J57" s="8">
        <f>1/8</f>
        <v>0.125</v>
      </c>
      <c r="K57" s="8">
        <f>1/7</f>
        <v>0.14285714285714285</v>
      </c>
      <c r="L57" s="8">
        <f>1/10</f>
        <v>0.1</v>
      </c>
      <c r="M57" s="8">
        <f>1/9.5</f>
        <v>0.10526315789473684</v>
      </c>
      <c r="N57" s="8">
        <f>1/13</f>
        <v>7.6923076923076927E-2</v>
      </c>
      <c r="O57" s="8">
        <f>1/34</f>
        <v>2.9411764705882353E-2</v>
      </c>
      <c r="P57" s="8">
        <f>1/15</f>
        <v>6.6666666666666666E-2</v>
      </c>
      <c r="Q57" s="8">
        <f>1/21</f>
        <v>4.7619047619047616E-2</v>
      </c>
      <c r="R57" s="8">
        <f>1/51</f>
        <v>1.9607843137254902E-2</v>
      </c>
      <c r="S57" s="8">
        <f>1/126</f>
        <v>7.9365079365079361E-3</v>
      </c>
      <c r="T57" s="8">
        <f>1/29</f>
        <v>3.4482758620689655E-2</v>
      </c>
      <c r="U57" s="8">
        <f>1/41</f>
        <v>2.4390243902439025E-2</v>
      </c>
      <c r="V57" s="8">
        <f>1/91</f>
        <v>1.098901098901099E-2</v>
      </c>
      <c r="W57" s="8">
        <f>1/176</f>
        <v>5.681818181818182E-3</v>
      </c>
      <c r="X57" s="8">
        <f>1/201</f>
        <v>4.9751243781094526E-3</v>
      </c>
      <c r="Y57" s="8">
        <f>1/51</f>
        <v>1.9607843137254902E-2</v>
      </c>
      <c r="Z57" s="8">
        <f>1/81</f>
        <v>1.2345679012345678E-2</v>
      </c>
      <c r="AA57" s="8">
        <f>1/126</f>
        <v>7.9365079365079361E-3</v>
      </c>
      <c r="AB57" s="8">
        <f>1/201</f>
        <v>4.9751243781094526E-3</v>
      </c>
      <c r="AC57" s="8">
        <f>1/126</f>
        <v>7.9365079365079361E-3</v>
      </c>
      <c r="AD57" s="8">
        <f>1/126</f>
        <v>7.9365079365079361E-3</v>
      </c>
      <c r="AE57" s="8">
        <f>1/176</f>
        <v>5.681818181818182E-3</v>
      </c>
      <c r="AF57" s="8">
        <v>0</v>
      </c>
      <c r="AG57" s="8">
        <f>1/176</f>
        <v>5.681818181818182E-3</v>
      </c>
      <c r="AH57" s="8">
        <f>1/201</f>
        <v>4.9751243781094526E-3</v>
      </c>
      <c r="AI57" s="8">
        <f>1/201</f>
        <v>4.9751243781094526E-3</v>
      </c>
      <c r="AJ57" s="8">
        <v>0</v>
      </c>
      <c r="AK57" s="8">
        <v>0</v>
      </c>
      <c r="AL57" s="3">
        <f>SUM(J57:AK57)</f>
        <v>0.88385621926947244</v>
      </c>
      <c r="AM57" s="3">
        <f t="shared" si="3"/>
        <v>0.17552877162839842</v>
      </c>
      <c r="AN57" s="3"/>
      <c r="AO57" s="8">
        <f>1/16</f>
        <v>6.25E-2</v>
      </c>
      <c r="AP57" s="8">
        <f>1/11</f>
        <v>9.0909090909090912E-2</v>
      </c>
      <c r="AQ57" s="8">
        <f>1/26</f>
        <v>3.8461538461538464E-2</v>
      </c>
      <c r="AR57" s="8">
        <f>1/91</f>
        <v>1.098901098901099E-2</v>
      </c>
      <c r="AS57" s="8">
        <v>0</v>
      </c>
      <c r="AT57" s="8">
        <v>0</v>
      </c>
      <c r="AU57" s="8">
        <f>SUM(AO57:AT57)</f>
        <v>0.20285964035964035</v>
      </c>
      <c r="AV57" s="7">
        <f t="shared" si="56"/>
        <v>1.4298201798201626E-2</v>
      </c>
      <c r="AW57" s="8">
        <f>1/26</f>
        <v>3.8461538461538464E-2</v>
      </c>
      <c r="AX57" s="8">
        <f>1/51</f>
        <v>1.9607843137254902E-2</v>
      </c>
      <c r="AY57" s="8">
        <f>1/31</f>
        <v>3.2258064516129031E-2</v>
      </c>
      <c r="AZ57" s="8">
        <f>1/126</f>
        <v>7.9365079365079361E-3</v>
      </c>
      <c r="BA57" s="8">
        <f>1/91</f>
        <v>1.098901098901099E-2</v>
      </c>
      <c r="BB57" s="8">
        <f>1/81</f>
        <v>1.2345679012345678E-2</v>
      </c>
      <c r="BC57" s="8">
        <v>0</v>
      </c>
      <c r="BD57" s="8">
        <f>1/176</f>
        <v>5.681818181818182E-3</v>
      </c>
      <c r="BE57" s="8">
        <f>1/176</f>
        <v>5.681818181818182E-3</v>
      </c>
      <c r="BF57" s="8">
        <f>1/176</f>
        <v>5.681818181818182E-3</v>
      </c>
      <c r="BG57" s="8">
        <v>0</v>
      </c>
      <c r="BH57" s="8">
        <v>0</v>
      </c>
      <c r="BI57" s="8">
        <v>0</v>
      </c>
      <c r="BJ57" s="8">
        <v>0</v>
      </c>
      <c r="BK57" s="8">
        <v>0</v>
      </c>
      <c r="BL57" s="8">
        <v>0</v>
      </c>
      <c r="BM57" s="8">
        <v>0</v>
      </c>
      <c r="BN57" s="8">
        <v>0</v>
      </c>
      <c r="BO57" s="8">
        <v>0</v>
      </c>
      <c r="BP57" s="8">
        <v>0</v>
      </c>
      <c r="BQ57" s="8">
        <v>0</v>
      </c>
      <c r="BR57" s="8">
        <v>0</v>
      </c>
      <c r="BS57" s="8">
        <v>0</v>
      </c>
      <c r="BT57" s="8">
        <v>0</v>
      </c>
      <c r="BU57" s="8">
        <v>0</v>
      </c>
      <c r="BV57" s="8">
        <v>0</v>
      </c>
      <c r="BW57" s="8">
        <v>0</v>
      </c>
      <c r="BX57" s="8">
        <v>0</v>
      </c>
      <c r="BY57" s="8">
        <f>SUM(AW57:BX57)</f>
        <v>0.13864409859824153</v>
      </c>
      <c r="BZ57" s="7">
        <f t="shared" si="57"/>
        <v>0.45576303528153628</v>
      </c>
      <c r="CB57" s="6">
        <f t="shared" si="58"/>
        <v>0.22535995822735444</v>
      </c>
    </row>
    <row r="58" spans="1:81" x14ac:dyDescent="0.25">
      <c r="A58" s="8">
        <v>15</v>
      </c>
      <c r="B58" s="7" t="s">
        <v>18</v>
      </c>
      <c r="C58" s="9">
        <v>0</v>
      </c>
      <c r="D58" s="7">
        <f>3/4</f>
        <v>0.75</v>
      </c>
      <c r="E58" s="7">
        <f>1/5</f>
        <v>0.2</v>
      </c>
      <c r="F58" s="7">
        <f>1/9</f>
        <v>0.1111111111111111</v>
      </c>
      <c r="G58" s="3">
        <f>D58+E58+F58</f>
        <v>1.0611111111111111</v>
      </c>
      <c r="H58" s="6">
        <f>((D58+(0.5*E58))/G58)</f>
        <v>0.80104712041884818</v>
      </c>
      <c r="I58" s="6">
        <f>1-H58</f>
        <v>0.19895287958115182</v>
      </c>
      <c r="J58" s="4">
        <f>2/15</f>
        <v>0.13333333333333333</v>
      </c>
      <c r="K58" s="4">
        <f>2/13</f>
        <v>0.15384615384615385</v>
      </c>
      <c r="L58" s="4">
        <f>1/9</f>
        <v>0.1111111111111111</v>
      </c>
      <c r="M58" s="4">
        <f>1/8</f>
        <v>0.125</v>
      </c>
      <c r="N58" s="4">
        <f>1/11</f>
        <v>9.0909090909090912E-2</v>
      </c>
      <c r="O58" s="4">
        <f>1/29</f>
        <v>3.4482758620689655E-2</v>
      </c>
      <c r="P58" s="4">
        <f>1/12</f>
        <v>8.3333333333333329E-2</v>
      </c>
      <c r="Q58" s="4">
        <f>1/17</f>
        <v>5.8823529411764705E-2</v>
      </c>
      <c r="R58" s="4">
        <f>1/51</f>
        <v>1.9607843137254902E-2</v>
      </c>
      <c r="S58" s="4">
        <f>1/126</f>
        <v>7.9365079365079361E-3</v>
      </c>
      <c r="T58" s="4">
        <f>1/26</f>
        <v>3.8461538461538464E-2</v>
      </c>
      <c r="U58" s="4">
        <f>1/41</f>
        <v>2.4390243902439025E-2</v>
      </c>
      <c r="V58" s="4">
        <f>1/101</f>
        <v>9.9009900990099011E-3</v>
      </c>
      <c r="W58" s="4">
        <v>0</v>
      </c>
      <c r="X58" s="4">
        <v>0</v>
      </c>
      <c r="Y58" s="4">
        <f>1/67</f>
        <v>1.4925373134328358E-2</v>
      </c>
      <c r="Z58" s="4">
        <f>1/101</f>
        <v>9.9009900990099011E-3</v>
      </c>
      <c r="AA58" s="4">
        <f>1/201</f>
        <v>4.9751243781094526E-3</v>
      </c>
      <c r="AB58" s="4">
        <v>0</v>
      </c>
      <c r="AC58" s="4">
        <f>1/151</f>
        <v>6.6225165562913907E-3</v>
      </c>
      <c r="AD58" s="4">
        <f>1/201</f>
        <v>4.9751243781094526E-3</v>
      </c>
      <c r="AE58" s="4">
        <v>0</v>
      </c>
      <c r="AF58" s="4">
        <v>0</v>
      </c>
      <c r="AG58" s="4">
        <f>1/301</f>
        <v>3.3222591362126247E-3</v>
      </c>
      <c r="AH58" s="4">
        <v>0</v>
      </c>
      <c r="AI58" s="4">
        <f>1/501</f>
        <v>1.996007984031936E-3</v>
      </c>
      <c r="AJ58" s="4">
        <v>0</v>
      </c>
      <c r="AK58" s="4">
        <v>0</v>
      </c>
      <c r="AL58" s="3">
        <f>SUM(J58:AK58)</f>
        <v>0.93785382976832032</v>
      </c>
      <c r="AM58" s="3">
        <f t="shared" si="3"/>
        <v>0.25047177302442702</v>
      </c>
      <c r="AN58" s="3"/>
      <c r="AO58" s="4">
        <f>1/15</f>
        <v>6.6666666666666666E-2</v>
      </c>
      <c r="AP58" s="4">
        <f>1/11</f>
        <v>9.0909090909090912E-2</v>
      </c>
      <c r="AQ58" s="4">
        <f>1/23</f>
        <v>4.3478260869565216E-2</v>
      </c>
      <c r="AR58" s="4">
        <f>1/81</f>
        <v>1.2345679012345678E-2</v>
      </c>
      <c r="AS58" s="4">
        <f>1/201</f>
        <v>4.9751243781094526E-3</v>
      </c>
      <c r="AT58" s="4">
        <v>0</v>
      </c>
      <c r="AU58" s="4">
        <f>SUM(AO58:AT58)</f>
        <v>0.21837482183577794</v>
      </c>
      <c r="AV58" s="7">
        <f t="shared" si="56"/>
        <v>9.1874109178889718E-2</v>
      </c>
      <c r="AW58" s="4">
        <f>1/21</f>
        <v>4.7619047619047616E-2</v>
      </c>
      <c r="AX58" s="4">
        <f>1/51</f>
        <v>1.9607843137254902E-2</v>
      </c>
      <c r="AY58" s="4">
        <f>1/26</f>
        <v>3.8461538461538464E-2</v>
      </c>
      <c r="AZ58" s="4">
        <f>1/126</f>
        <v>7.9365079365079361E-3</v>
      </c>
      <c r="BA58" s="4">
        <f>1/81</f>
        <v>1.2345679012345678E-2</v>
      </c>
      <c r="BB58" s="4">
        <f>1/67</f>
        <v>1.4925373134328358E-2</v>
      </c>
      <c r="BC58" s="4">
        <f>1/201</f>
        <v>4.9751243781094526E-3</v>
      </c>
      <c r="BD58" s="4">
        <f>1/201</f>
        <v>4.9751243781094526E-3</v>
      </c>
      <c r="BE58" s="4">
        <f>1/151</f>
        <v>6.6225165562913907E-3</v>
      </c>
      <c r="BF58" s="4">
        <f>1/201</f>
        <v>4.9751243781094526E-3</v>
      </c>
      <c r="BG58" s="4">
        <v>0</v>
      </c>
      <c r="BH58" s="4">
        <f>1/501</f>
        <v>1.996007984031936E-3</v>
      </c>
      <c r="BI58" s="4">
        <f>1/501</f>
        <v>1.996007984031936E-3</v>
      </c>
      <c r="BJ58" s="4">
        <v>0</v>
      </c>
      <c r="BK58" s="4">
        <v>0</v>
      </c>
      <c r="BL58" s="4">
        <v>0</v>
      </c>
      <c r="BM58" s="4">
        <v>0</v>
      </c>
      <c r="BN58" s="4">
        <f>1/501</f>
        <v>1.996007984031936E-3</v>
      </c>
      <c r="BO58" s="4"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4">
        <v>0</v>
      </c>
      <c r="BY58" s="7">
        <f>SUM(AW58:BX58)</f>
        <v>0.1684319029437385</v>
      </c>
      <c r="BZ58" s="7">
        <f t="shared" si="57"/>
        <v>0.51588712649364665</v>
      </c>
      <c r="CB58" s="6">
        <f t="shared" si="58"/>
        <v>0.32466055454783671</v>
      </c>
    </row>
    <row r="59" spans="1:81" s="7" customFormat="1" x14ac:dyDescent="0.25">
      <c r="A59" s="8">
        <v>15</v>
      </c>
      <c r="B59" s="7" t="s">
        <v>78</v>
      </c>
      <c r="C59" s="9">
        <v>0</v>
      </c>
      <c r="D59" s="7">
        <f>11/15</f>
        <v>0.73333333333333328</v>
      </c>
      <c r="E59" s="7">
        <f>1/5</f>
        <v>0.2</v>
      </c>
      <c r="F59" s="7">
        <f>1/9</f>
        <v>0.1111111111111111</v>
      </c>
      <c r="G59" s="3">
        <f>D59+E59+F59</f>
        <v>1.0444444444444445</v>
      </c>
      <c r="H59" s="6">
        <f>((D59+(0.5*E59))/G59)</f>
        <v>0.79787234042553179</v>
      </c>
      <c r="I59" s="6">
        <f>1-H59</f>
        <v>0.20212765957446821</v>
      </c>
      <c r="J59" s="8">
        <f>2/15</f>
        <v>0.13333333333333333</v>
      </c>
      <c r="K59" s="8">
        <f>1/7</f>
        <v>0.14285714285714285</v>
      </c>
      <c r="L59" s="8">
        <f>1/8</f>
        <v>0.125</v>
      </c>
      <c r="M59" s="8">
        <f>1/9</f>
        <v>0.1111111111111111</v>
      </c>
      <c r="N59" s="8">
        <f>1/11</f>
        <v>9.0909090909090912E-2</v>
      </c>
      <c r="O59" s="8">
        <f>1/23</f>
        <v>4.3478260869565216E-2</v>
      </c>
      <c r="P59" s="8">
        <f>1/15</f>
        <v>6.6666666666666666E-2</v>
      </c>
      <c r="Q59" s="8">
        <f>1/19</f>
        <v>5.2631578947368418E-2</v>
      </c>
      <c r="R59" s="8">
        <f>1/41</f>
        <v>2.4390243902439025E-2</v>
      </c>
      <c r="S59" s="8">
        <f>1/126</f>
        <v>7.9365079365079361E-3</v>
      </c>
      <c r="T59" s="8">
        <f>1/26</f>
        <v>3.8461538461538464E-2</v>
      </c>
      <c r="U59" s="8">
        <f>1/36</f>
        <v>2.7777777777777776E-2</v>
      </c>
      <c r="V59" s="8">
        <f>1/81</f>
        <v>1.2345679012345678E-2</v>
      </c>
      <c r="W59" s="8">
        <f>1/251</f>
        <v>3.9840637450199202E-3</v>
      </c>
      <c r="X59" s="8">
        <f>1/501</f>
        <v>1.996007984031936E-3</v>
      </c>
      <c r="Y59" s="8">
        <f>1/71</f>
        <v>1.4084507042253521E-2</v>
      </c>
      <c r="Z59" s="8">
        <f>1/81</f>
        <v>1.2345679012345678E-2</v>
      </c>
      <c r="AA59" s="8">
        <v>0</v>
      </c>
      <c r="AB59" s="8">
        <v>0</v>
      </c>
      <c r="AC59" s="8">
        <f>1/176</f>
        <v>5.681818181818182E-3</v>
      </c>
      <c r="AD59" s="8">
        <f>1/201</f>
        <v>4.9751243781094526E-3</v>
      </c>
      <c r="AE59" s="8">
        <v>0</v>
      </c>
      <c r="AF59" s="8">
        <v>0</v>
      </c>
      <c r="AG59" s="8">
        <f>1/501</f>
        <v>1.996007984031936E-3</v>
      </c>
      <c r="AH59" s="8">
        <f t="shared" ref="AH59:AJ59" si="99">1/501</f>
        <v>1.996007984031936E-3</v>
      </c>
      <c r="AI59" s="8">
        <f t="shared" si="99"/>
        <v>1.996007984031936E-3</v>
      </c>
      <c r="AJ59" s="8">
        <f t="shared" si="99"/>
        <v>1.996007984031936E-3</v>
      </c>
      <c r="AK59" s="8">
        <v>0</v>
      </c>
      <c r="AL59" s="3">
        <f>SUM(J59:AK59)</f>
        <v>0.92795016406459419</v>
      </c>
      <c r="AM59" s="3">
        <f t="shared" ref="AM59:AM112" si="100">(AL59)/D59 -1</f>
        <v>0.26538658736081033</v>
      </c>
      <c r="AN59" s="3"/>
      <c r="AO59" s="8">
        <f>1/15</f>
        <v>6.6666666666666666E-2</v>
      </c>
      <c r="AP59" s="8">
        <f>2/19</f>
        <v>0.10526315789473684</v>
      </c>
      <c r="AQ59" s="8">
        <f>1/19</f>
        <v>5.2631578947368418E-2</v>
      </c>
      <c r="AR59" s="8">
        <f>1/81</f>
        <v>1.2345679012345678E-2</v>
      </c>
      <c r="AS59" s="8">
        <f>1/351</f>
        <v>2.8490028490028491E-3</v>
      </c>
      <c r="AT59" s="8">
        <v>0</v>
      </c>
      <c r="AU59" s="8">
        <f>SUM(AO59:AT59)</f>
        <v>0.23975608537012044</v>
      </c>
      <c r="AV59" s="7">
        <f t="shared" si="56"/>
        <v>0.19878042685060215</v>
      </c>
      <c r="AW59" s="8">
        <f>1/26</f>
        <v>3.8461538461538464E-2</v>
      </c>
      <c r="AX59" s="8">
        <f>1/71</f>
        <v>1.4084507042253521E-2</v>
      </c>
      <c r="AY59" s="8">
        <f>1/26</f>
        <v>3.8461538461538464E-2</v>
      </c>
      <c r="AZ59" s="8">
        <f>1/276</f>
        <v>3.6231884057971015E-3</v>
      </c>
      <c r="BA59" s="8">
        <f>1/101</f>
        <v>9.9009900990099011E-3</v>
      </c>
      <c r="BB59" s="8">
        <f>1/81</f>
        <v>1.2345679012345678E-2</v>
      </c>
      <c r="BC59" s="8">
        <f>1/501</f>
        <v>1.996007984031936E-3</v>
      </c>
      <c r="BD59" s="8">
        <f>1/501</f>
        <v>1.996007984031936E-3</v>
      </c>
      <c r="BE59" s="8">
        <f>1/426</f>
        <v>2.3474178403755869E-3</v>
      </c>
      <c r="BF59" s="8">
        <f>1/426</f>
        <v>2.3474178403755869E-3</v>
      </c>
      <c r="BG59" s="8">
        <f>1/501</f>
        <v>1.996007984031936E-3</v>
      </c>
      <c r="BH59" s="8">
        <f t="shared" ref="BH59:BM59" si="101">1/501</f>
        <v>1.996007984031936E-3</v>
      </c>
      <c r="BI59" s="8">
        <f t="shared" si="101"/>
        <v>1.996007984031936E-3</v>
      </c>
      <c r="BJ59" s="8">
        <f t="shared" si="101"/>
        <v>1.996007984031936E-3</v>
      </c>
      <c r="BK59" s="8">
        <f t="shared" si="101"/>
        <v>1.996007984031936E-3</v>
      </c>
      <c r="BL59" s="8">
        <f t="shared" si="101"/>
        <v>1.996007984031936E-3</v>
      </c>
      <c r="BM59" s="8">
        <f t="shared" si="101"/>
        <v>1.996007984031936E-3</v>
      </c>
      <c r="BN59" s="8">
        <v>0</v>
      </c>
      <c r="BO59" s="8">
        <v>0</v>
      </c>
      <c r="BP59" s="8">
        <f>1/501</f>
        <v>1.996007984031936E-3</v>
      </c>
      <c r="BQ59" s="8">
        <f>1/501</f>
        <v>1.996007984031936E-3</v>
      </c>
      <c r="BR59" s="8">
        <v>0</v>
      </c>
      <c r="BS59" s="8">
        <v>0</v>
      </c>
      <c r="BT59" s="8">
        <f>1/501</f>
        <v>1.996007984031936E-3</v>
      </c>
      <c r="BU59" s="8">
        <f t="shared" ref="BU59:BW59" si="102">1/501</f>
        <v>1.996007984031936E-3</v>
      </c>
      <c r="BV59" s="8">
        <f t="shared" si="102"/>
        <v>1.996007984031936E-3</v>
      </c>
      <c r="BW59" s="8">
        <f t="shared" si="102"/>
        <v>1.996007984031936E-3</v>
      </c>
      <c r="BX59" s="8">
        <v>0</v>
      </c>
      <c r="BY59" s="7">
        <f>SUM(AW59:BX59)</f>
        <v>0.15151239692371332</v>
      </c>
      <c r="BZ59" s="7">
        <f t="shared" si="57"/>
        <v>0.3636115723134199</v>
      </c>
      <c r="CB59" s="6">
        <f t="shared" si="58"/>
        <v>0.31921864635842789</v>
      </c>
    </row>
    <row r="60" spans="1:81" x14ac:dyDescent="0.25">
      <c r="A60" s="7">
        <v>15</v>
      </c>
      <c r="B60" s="7" t="s">
        <v>84</v>
      </c>
      <c r="C60" s="10">
        <v>1</v>
      </c>
      <c r="D60" s="4">
        <f>AVERAGE(D57:D59)</f>
        <v>0.74507101086048444</v>
      </c>
      <c r="E60" s="8">
        <f t="shared" ref="E60:BM60" si="103">AVERAGE(E57:E59)</f>
        <v>0.20000000000000004</v>
      </c>
      <c r="F60" s="8">
        <f t="shared" si="103"/>
        <v>0.10582010582010581</v>
      </c>
      <c r="G60" s="8">
        <f t="shared" si="103"/>
        <v>1.0508911166805903</v>
      </c>
      <c r="H60" s="8">
        <f t="shared" si="103"/>
        <v>0.80415553753054247</v>
      </c>
      <c r="I60" s="8">
        <f t="shared" si="103"/>
        <v>0.19584446246945753</v>
      </c>
      <c r="J60" s="8">
        <f t="shared" si="103"/>
        <v>0.13055555555555554</v>
      </c>
      <c r="K60" s="8">
        <f t="shared" si="103"/>
        <v>0.14652014652014653</v>
      </c>
      <c r="L60" s="8">
        <f t="shared" si="103"/>
        <v>0.11203703703703705</v>
      </c>
      <c r="M60" s="8">
        <f t="shared" si="103"/>
        <v>0.11379142300194932</v>
      </c>
      <c r="N60" s="8">
        <f t="shared" si="103"/>
        <v>8.6247086247086255E-2</v>
      </c>
      <c r="O60" s="8">
        <f t="shared" si="103"/>
        <v>3.579092806537907E-2</v>
      </c>
      <c r="P60" s="8">
        <f t="shared" si="103"/>
        <v>7.2222222222222229E-2</v>
      </c>
      <c r="Q60" s="8">
        <f t="shared" si="103"/>
        <v>5.3024718659393587E-2</v>
      </c>
      <c r="R60" s="8">
        <f t="shared" si="103"/>
        <v>2.1201976725649607E-2</v>
      </c>
      <c r="S60" s="8">
        <f t="shared" si="103"/>
        <v>7.9365079365079361E-3</v>
      </c>
      <c r="T60" s="8">
        <f t="shared" si="103"/>
        <v>3.7135278514588858E-2</v>
      </c>
      <c r="U60" s="8">
        <f t="shared" si="103"/>
        <v>2.5519421860885277E-2</v>
      </c>
      <c r="V60" s="8">
        <f t="shared" si="103"/>
        <v>1.1078560033455523E-2</v>
      </c>
      <c r="W60" s="8">
        <f t="shared" si="103"/>
        <v>3.2219606422793676E-3</v>
      </c>
      <c r="X60" s="8">
        <f t="shared" si="103"/>
        <v>2.323710787380463E-3</v>
      </c>
      <c r="Y60" s="8">
        <f t="shared" si="103"/>
        <v>1.6205907771278928E-2</v>
      </c>
      <c r="Z60" s="8">
        <f t="shared" si="103"/>
        <v>1.153078270790042E-2</v>
      </c>
      <c r="AA60" s="8">
        <f t="shared" si="103"/>
        <v>4.3038774382057965E-3</v>
      </c>
      <c r="AB60" s="8">
        <f t="shared" si="103"/>
        <v>1.658374792703151E-3</v>
      </c>
      <c r="AC60" s="8">
        <f t="shared" si="103"/>
        <v>6.7469475582058363E-3</v>
      </c>
      <c r="AD60" s="8">
        <f t="shared" si="103"/>
        <v>5.9622522309089468E-3</v>
      </c>
      <c r="AE60" s="8">
        <f t="shared" si="103"/>
        <v>1.893939393939394E-3</v>
      </c>
      <c r="AF60" s="8">
        <f t="shared" si="103"/>
        <v>0</v>
      </c>
      <c r="AG60" s="8">
        <f t="shared" si="103"/>
        <v>3.6666951006875809E-3</v>
      </c>
      <c r="AH60" s="8">
        <f t="shared" si="103"/>
        <v>2.323710787380463E-3</v>
      </c>
      <c r="AI60" s="8">
        <f t="shared" si="103"/>
        <v>2.9890467820577749E-3</v>
      </c>
      <c r="AJ60" s="8">
        <f t="shared" si="103"/>
        <v>6.6533599467731195E-4</v>
      </c>
      <c r="AK60" s="8">
        <f t="shared" si="103"/>
        <v>0</v>
      </c>
      <c r="AL60" s="8">
        <f t="shared" si="103"/>
        <v>0.91655340436746224</v>
      </c>
      <c r="AM60" s="3">
        <f t="shared" si="100"/>
        <v>0.23015577174171931</v>
      </c>
      <c r="AN60" s="3"/>
      <c r="AO60" s="8">
        <f t="shared" si="103"/>
        <v>6.5277777777777768E-2</v>
      </c>
      <c r="AP60" s="8">
        <f t="shared" si="103"/>
        <v>9.569377990430622E-2</v>
      </c>
      <c r="AQ60" s="8">
        <f t="shared" si="103"/>
        <v>4.485712609282403E-2</v>
      </c>
      <c r="AR60" s="8">
        <f t="shared" si="103"/>
        <v>1.1893456337900782E-2</v>
      </c>
      <c r="AS60" s="8">
        <f t="shared" si="103"/>
        <v>2.6080424090374338E-3</v>
      </c>
      <c r="AT60" s="8">
        <f t="shared" si="103"/>
        <v>0</v>
      </c>
      <c r="AU60" s="8">
        <f t="shared" si="103"/>
        <v>0.22033018252184622</v>
      </c>
      <c r="AV60" s="7">
        <f t="shared" si="56"/>
        <v>0.10165091260923087</v>
      </c>
      <c r="AW60" s="8">
        <f t="shared" si="103"/>
        <v>4.1514041514041512E-2</v>
      </c>
      <c r="AX60" s="8">
        <f t="shared" si="103"/>
        <v>1.7766731105587776E-2</v>
      </c>
      <c r="AY60" s="8">
        <f t="shared" si="103"/>
        <v>3.6393713813068655E-2</v>
      </c>
      <c r="AZ60" s="8">
        <f t="shared" si="103"/>
        <v>6.4987347596043238E-3</v>
      </c>
      <c r="BA60" s="8">
        <f t="shared" si="103"/>
        <v>1.1078560033455524E-2</v>
      </c>
      <c r="BB60" s="8">
        <f t="shared" si="103"/>
        <v>1.3205577053006573E-2</v>
      </c>
      <c r="BC60" s="8">
        <f t="shared" si="103"/>
        <v>2.323710787380463E-3</v>
      </c>
      <c r="BD60" s="8">
        <f t="shared" si="103"/>
        <v>4.2176501813198574E-3</v>
      </c>
      <c r="BE60" s="8">
        <f t="shared" si="103"/>
        <v>4.8839175261617199E-3</v>
      </c>
      <c r="BF60" s="8">
        <f t="shared" si="103"/>
        <v>4.3347868001010733E-3</v>
      </c>
      <c r="BG60" s="8">
        <f t="shared" si="103"/>
        <v>6.6533599467731195E-4</v>
      </c>
      <c r="BH60" s="8">
        <f t="shared" si="103"/>
        <v>1.3306719893546239E-3</v>
      </c>
      <c r="BI60" s="8">
        <f t="shared" si="103"/>
        <v>1.3306719893546239E-3</v>
      </c>
      <c r="BJ60" s="8">
        <f t="shared" si="103"/>
        <v>6.6533599467731195E-4</v>
      </c>
      <c r="BK60" s="8">
        <f t="shared" si="103"/>
        <v>6.6533599467731195E-4</v>
      </c>
      <c r="BL60" s="8">
        <f t="shared" si="103"/>
        <v>6.6533599467731195E-4</v>
      </c>
      <c r="BM60" s="8">
        <f t="shared" si="103"/>
        <v>6.6533599467731195E-4</v>
      </c>
      <c r="BN60" s="8">
        <f t="shared" ref="BN60:BY60" si="104">AVERAGE(BN57:BN59)</f>
        <v>6.6533599467731195E-4</v>
      </c>
      <c r="BO60" s="8">
        <f t="shared" si="104"/>
        <v>0</v>
      </c>
      <c r="BP60" s="8">
        <f t="shared" si="104"/>
        <v>6.6533599467731195E-4</v>
      </c>
      <c r="BQ60" s="8">
        <f t="shared" si="104"/>
        <v>6.6533599467731195E-4</v>
      </c>
      <c r="BR60" s="8">
        <f t="shared" si="104"/>
        <v>0</v>
      </c>
      <c r="BS60" s="8">
        <f t="shared" si="104"/>
        <v>0</v>
      </c>
      <c r="BT60" s="8">
        <f t="shared" si="104"/>
        <v>6.6533599467731195E-4</v>
      </c>
      <c r="BU60" s="8">
        <f t="shared" si="104"/>
        <v>6.6533599467731195E-4</v>
      </c>
      <c r="BV60" s="8">
        <f t="shared" si="104"/>
        <v>6.6533599467731195E-4</v>
      </c>
      <c r="BW60" s="8">
        <f t="shared" si="104"/>
        <v>6.6533599467731195E-4</v>
      </c>
      <c r="BX60" s="8">
        <f t="shared" si="104"/>
        <v>0</v>
      </c>
      <c r="BY60" s="8">
        <f t="shared" si="104"/>
        <v>0.15286279948856443</v>
      </c>
      <c r="BZ60" s="7">
        <f t="shared" si="57"/>
        <v>0.4445534551669339</v>
      </c>
      <c r="CB60" s="6">
        <f t="shared" si="58"/>
        <v>0.28974638637787287</v>
      </c>
    </row>
    <row r="61" spans="1:81" x14ac:dyDescent="0.25">
      <c r="A61" s="8">
        <v>16</v>
      </c>
      <c r="B61" s="1" t="s">
        <v>18</v>
      </c>
      <c r="C61" s="9">
        <v>0</v>
      </c>
      <c r="D61" s="7">
        <f>5/9</f>
        <v>0.55555555555555558</v>
      </c>
      <c r="E61" s="7">
        <f>5/17</f>
        <v>0.29411764705882354</v>
      </c>
      <c r="F61" s="7">
        <f>5/24</f>
        <v>0.20833333333333334</v>
      </c>
      <c r="G61" s="3">
        <f>D61+E61+F61</f>
        <v>1.0580065359477124</v>
      </c>
      <c r="H61" s="6">
        <f>((D61+(0.5*E61))/G61)</f>
        <v>0.6640926640926641</v>
      </c>
      <c r="I61" s="6">
        <f>1-H61</f>
        <v>0.3359073359073359</v>
      </c>
      <c r="J61" s="4">
        <f>2/13</f>
        <v>0.15384615384615385</v>
      </c>
      <c r="K61" s="4">
        <f>1/8</f>
        <v>0.125</v>
      </c>
      <c r="L61" s="4">
        <f>2/17</f>
        <v>0.11764705882352941</v>
      </c>
      <c r="M61" s="4">
        <f>1/13</f>
        <v>7.6923076923076927E-2</v>
      </c>
      <c r="N61" s="4">
        <f>1/15</f>
        <v>6.6666666666666666E-2</v>
      </c>
      <c r="O61" s="4">
        <f>1/34</f>
        <v>2.9411764705882353E-2</v>
      </c>
      <c r="P61" s="4">
        <f>1/29</f>
        <v>3.4482758620689655E-2</v>
      </c>
      <c r="Q61" s="4">
        <f>1/34</f>
        <v>2.9411764705882353E-2</v>
      </c>
      <c r="R61" s="4">
        <f>1/67</f>
        <v>1.4925373134328358E-2</v>
      </c>
      <c r="S61" s="4">
        <f>1/126</f>
        <v>7.9365079365079361E-3</v>
      </c>
      <c r="T61" s="4">
        <f>1/81</f>
        <v>1.2345679012345678E-2</v>
      </c>
      <c r="U61" s="4">
        <f>1/101</f>
        <v>9.9009900990099011E-3</v>
      </c>
      <c r="V61" s="4">
        <f>1/201</f>
        <v>4.9751243781094526E-3</v>
      </c>
      <c r="W61" s="4">
        <v>0</v>
      </c>
      <c r="X61" s="4">
        <v>0</v>
      </c>
      <c r="Y61" s="4">
        <f>1/201</f>
        <v>4.9751243781094526E-3</v>
      </c>
      <c r="Z61" s="4">
        <f>1/251</f>
        <v>3.9840637450199202E-3</v>
      </c>
      <c r="AA61" s="4">
        <f>1/301</f>
        <v>3.3222591362126247E-3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3">
        <f>SUM(J61:AK61)</f>
        <v>0.69575436611152452</v>
      </c>
      <c r="AM61" s="3">
        <f t="shared" si="100"/>
        <v>0.25235785900074403</v>
      </c>
      <c r="AN61" s="3"/>
      <c r="AO61" s="4">
        <f>2/19</f>
        <v>0.10526315789473684</v>
      </c>
      <c r="AP61" s="4">
        <f>2/15</f>
        <v>0.13333333333333333</v>
      </c>
      <c r="AQ61" s="4">
        <f>1/19</f>
        <v>5.2631578947368418E-2</v>
      </c>
      <c r="AR61" s="4">
        <f>1/81</f>
        <v>1.2345679012345678E-2</v>
      </c>
      <c r="AS61" s="4">
        <f>1/201</f>
        <v>4.9751243781094526E-3</v>
      </c>
      <c r="AT61" s="4">
        <v>0</v>
      </c>
      <c r="AU61" s="4">
        <f>SUM(AO61:AT61)</f>
        <v>0.30854887356589372</v>
      </c>
      <c r="AV61" s="7">
        <f t="shared" si="56"/>
        <v>4.9066170124038688E-2</v>
      </c>
      <c r="AW61" s="4">
        <f>1/11</f>
        <v>9.0909090909090912E-2</v>
      </c>
      <c r="AX61" s="4">
        <f>1/26</f>
        <v>3.8461538461538464E-2</v>
      </c>
      <c r="AY61" s="4">
        <f>1/15</f>
        <v>6.6666666666666666E-2</v>
      </c>
      <c r="AZ61" s="4">
        <f>1/67</f>
        <v>1.4925373134328358E-2</v>
      </c>
      <c r="BA61" s="4">
        <f>1/51</f>
        <v>1.9607843137254902E-2</v>
      </c>
      <c r="BB61" s="4">
        <f>1/51</f>
        <v>1.9607843137254902E-2</v>
      </c>
      <c r="BC61" s="4">
        <f>1/151</f>
        <v>6.6225165562913907E-3</v>
      </c>
      <c r="BD61" s="4">
        <f>1/126</f>
        <v>7.9365079365079361E-3</v>
      </c>
      <c r="BE61" s="4">
        <f>1/126</f>
        <v>7.9365079365079361E-3</v>
      </c>
      <c r="BF61" s="4">
        <f>1/151</f>
        <v>6.6225165562913907E-3</v>
      </c>
      <c r="BG61" s="4">
        <f>1/501</f>
        <v>1.996007984031936E-3</v>
      </c>
      <c r="BH61" s="4">
        <f>1/501</f>
        <v>1.996007984031936E-3</v>
      </c>
      <c r="BI61" s="4">
        <f>1/501</f>
        <v>1.996007984031936E-3</v>
      </c>
      <c r="BJ61" s="4">
        <v>0</v>
      </c>
      <c r="BK61" s="4">
        <v>0</v>
      </c>
      <c r="BL61" s="4">
        <v>0</v>
      </c>
      <c r="BM61" s="4">
        <v>0</v>
      </c>
      <c r="BN61" s="4">
        <f>1/501</f>
        <v>1.996007984031936E-3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0</v>
      </c>
      <c r="BX61" s="4">
        <v>0</v>
      </c>
      <c r="BY61" s="7">
        <f>SUM(AW61:BX61)</f>
        <v>0.28728043636786044</v>
      </c>
      <c r="BZ61" s="7">
        <f t="shared" si="57"/>
        <v>0.37894609456573014</v>
      </c>
      <c r="CB61" s="6">
        <f t="shared" si="58"/>
        <v>0.29158367604527879</v>
      </c>
    </row>
    <row r="62" spans="1:81" s="7" customFormat="1" x14ac:dyDescent="0.25">
      <c r="A62" s="8">
        <v>16</v>
      </c>
      <c r="B62" s="1" t="s">
        <v>79</v>
      </c>
      <c r="C62" s="9" t="s">
        <v>82</v>
      </c>
      <c r="D62" s="7">
        <f>1/1.83</f>
        <v>0.54644808743169393</v>
      </c>
      <c r="E62" s="7">
        <f>1/3.5</f>
        <v>0.2857142857142857</v>
      </c>
      <c r="F62" s="7">
        <f>1/4.5</f>
        <v>0.22222222222222221</v>
      </c>
      <c r="G62" s="3">
        <f>D62+E62+F62</f>
        <v>1.0543845953682018</v>
      </c>
      <c r="H62" s="6">
        <f>((D62+(0.5*E62))/G62)</f>
        <v>0.65375123395853896</v>
      </c>
      <c r="I62" s="6">
        <f>1-H62</f>
        <v>0.34624876604146104</v>
      </c>
      <c r="J62" s="8">
        <f>1/7.5</f>
        <v>0.13333333333333333</v>
      </c>
      <c r="K62" s="8">
        <f>1/9</f>
        <v>0.1111111111111111</v>
      </c>
      <c r="L62" s="8">
        <f>1/10</f>
        <v>0.1</v>
      </c>
      <c r="M62" s="8">
        <f>1/17</f>
        <v>5.8823529411764705E-2</v>
      </c>
      <c r="N62" s="8">
        <f>1/17</f>
        <v>5.8823529411764705E-2</v>
      </c>
      <c r="O62" s="8">
        <f>1/34</f>
        <v>2.9411764705882353E-2</v>
      </c>
      <c r="P62" s="8">
        <f>1/36</f>
        <v>2.7777777777777776E-2</v>
      </c>
      <c r="Q62" s="8">
        <f>1/41</f>
        <v>2.4390243902439025E-2</v>
      </c>
      <c r="R62" s="8">
        <f>1/67</f>
        <v>1.4925373134328358E-2</v>
      </c>
      <c r="S62" s="8">
        <f>1/126</f>
        <v>7.9365079365079361E-3</v>
      </c>
      <c r="T62" s="8">
        <f>1/81</f>
        <v>1.2345679012345678E-2</v>
      </c>
      <c r="U62" s="8">
        <f>1/81</f>
        <v>1.2345679012345678E-2</v>
      </c>
      <c r="V62" s="8">
        <f>1/126</f>
        <v>7.9365079365079361E-3</v>
      </c>
      <c r="W62" s="8">
        <f>1/176</f>
        <v>5.681818181818182E-3</v>
      </c>
      <c r="X62" s="8">
        <v>0</v>
      </c>
      <c r="Y62" s="8">
        <f>1/151</f>
        <v>6.6225165562913907E-3</v>
      </c>
      <c r="Z62" s="8">
        <f>1/151</f>
        <v>6.6225165562913907E-3</v>
      </c>
      <c r="AA62" s="8">
        <f>1/201</f>
        <v>4.9751243781094526E-3</v>
      </c>
      <c r="AB62" s="8">
        <v>0</v>
      </c>
      <c r="AC62" s="8">
        <f>1/201</f>
        <v>4.9751243781094526E-3</v>
      </c>
      <c r="AD62" s="8">
        <f>1/201</f>
        <v>4.9751243781094526E-3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  <c r="AK62" s="8">
        <v>0</v>
      </c>
      <c r="AL62" s="3">
        <f>SUM(J62:AK62)</f>
        <v>0.63301326111483802</v>
      </c>
      <c r="AM62" s="3">
        <f t="shared" si="100"/>
        <v>0.15841426784015367</v>
      </c>
      <c r="AN62" s="3"/>
      <c r="AO62" s="8">
        <f>1/10</f>
        <v>0.1</v>
      </c>
      <c r="AP62" s="8">
        <f>1/7.5</f>
        <v>0.13333333333333333</v>
      </c>
      <c r="AQ62" s="8">
        <f>1/20</f>
        <v>0.05</v>
      </c>
      <c r="AR62" s="8">
        <f>1/81</f>
        <v>1.2345679012345678E-2</v>
      </c>
      <c r="AS62" s="8">
        <f>1/201</f>
        <v>4.9751243781094526E-3</v>
      </c>
      <c r="AT62" s="8">
        <v>0</v>
      </c>
      <c r="AU62" s="8">
        <f>SUM(AO62:AT62)</f>
        <v>0.30065413672378843</v>
      </c>
      <c r="AV62" s="7">
        <f t="shared" ref="AV62:AV93" si="105">(AU62/E62)-1</f>
        <v>5.2289478533259492E-2</v>
      </c>
      <c r="AW62" s="8">
        <f>1/12</f>
        <v>8.3333333333333329E-2</v>
      </c>
      <c r="AX62" s="8">
        <f>1/26</f>
        <v>3.8461538461538464E-2</v>
      </c>
      <c r="AY62" s="8">
        <f>1/17</f>
        <v>5.8823529411764705E-2</v>
      </c>
      <c r="AZ62" s="8">
        <f>1/67</f>
        <v>1.4925373134328358E-2</v>
      </c>
      <c r="BA62" s="8">
        <f>1/46</f>
        <v>2.1739130434782608E-2</v>
      </c>
      <c r="BB62" s="8">
        <f>1/51</f>
        <v>1.9607843137254902E-2</v>
      </c>
      <c r="BC62" s="8">
        <f>1/151</f>
        <v>6.6225165562913907E-3</v>
      </c>
      <c r="BD62" s="8">
        <f>1/126</f>
        <v>7.9365079365079361E-3</v>
      </c>
      <c r="BE62" s="8">
        <f>1/126</f>
        <v>7.9365079365079361E-3</v>
      </c>
      <c r="BF62" s="8">
        <f>1/151</f>
        <v>6.6225165562913907E-3</v>
      </c>
      <c r="BG62" s="8">
        <f>1/201</f>
        <v>4.9751243781094526E-3</v>
      </c>
      <c r="BH62" s="8">
        <f>1/201</f>
        <v>4.9751243781094526E-3</v>
      </c>
      <c r="BI62" s="8">
        <v>0</v>
      </c>
      <c r="BJ62" s="8">
        <f>1/201</f>
        <v>4.9751243781094526E-3</v>
      </c>
      <c r="BK62" s="8">
        <v>0</v>
      </c>
      <c r="BL62" s="8">
        <v>0</v>
      </c>
      <c r="BM62" s="8">
        <v>0</v>
      </c>
      <c r="BN62" s="8">
        <v>0</v>
      </c>
      <c r="BO62" s="8">
        <v>0</v>
      </c>
      <c r="BP62" s="8">
        <v>0</v>
      </c>
      <c r="BQ62" s="8">
        <v>0</v>
      </c>
      <c r="BR62" s="8">
        <v>0</v>
      </c>
      <c r="BS62" s="8">
        <v>0</v>
      </c>
      <c r="BT62" s="8">
        <v>0</v>
      </c>
      <c r="BU62" s="8">
        <v>0</v>
      </c>
      <c r="BV62" s="8">
        <v>0</v>
      </c>
      <c r="BW62" s="8">
        <v>0</v>
      </c>
      <c r="BX62" s="8">
        <v>0</v>
      </c>
      <c r="BY62" s="7">
        <f>SUM(AW62:BX62)</f>
        <v>0.28093417003292925</v>
      </c>
      <c r="BZ62" s="7">
        <f t="shared" ref="BZ62:BZ93" si="106">BY62/F62 -1</f>
        <v>0.26420376514818167</v>
      </c>
      <c r="CB62" s="6">
        <f t="shared" ref="CB62:CB93" si="107">AL62 + AU62 + BY62 - 1</f>
        <v>0.21460156787155582</v>
      </c>
    </row>
    <row r="63" spans="1:81" s="7" customFormat="1" x14ac:dyDescent="0.25">
      <c r="A63" s="8">
        <v>16</v>
      </c>
      <c r="B63" s="1" t="s">
        <v>78</v>
      </c>
      <c r="C63" s="9" t="s">
        <v>82</v>
      </c>
      <c r="D63" s="7">
        <f>6/11</f>
        <v>0.54545454545454541</v>
      </c>
      <c r="E63" s="7">
        <f>5/18</f>
        <v>0.27777777777777779</v>
      </c>
      <c r="F63" s="7">
        <f>2/9</f>
        <v>0.22222222222222221</v>
      </c>
      <c r="G63" s="3">
        <f>D63+E63+F63</f>
        <v>1.0454545454545454</v>
      </c>
      <c r="H63" s="6">
        <f>((D63+(0.5*E63))/G63)</f>
        <v>0.65458937198067624</v>
      </c>
      <c r="I63" s="6">
        <f>1-H63</f>
        <v>0.34541062801932376</v>
      </c>
      <c r="J63" s="8">
        <f>1/6</f>
        <v>0.16666666666666666</v>
      </c>
      <c r="K63" s="8">
        <f>1/8</f>
        <v>0.125</v>
      </c>
      <c r="L63" s="8">
        <f>2/17</f>
        <v>0.11764705882352941</v>
      </c>
      <c r="M63" s="8">
        <f>1/15</f>
        <v>6.6666666666666666E-2</v>
      </c>
      <c r="N63" s="8">
        <f>1/15</f>
        <v>6.6666666666666666E-2</v>
      </c>
      <c r="O63" s="8">
        <f>1/26</f>
        <v>3.8461538461538464E-2</v>
      </c>
      <c r="P63" s="8">
        <f>1/36</f>
        <v>2.7777777777777776E-2</v>
      </c>
      <c r="Q63" s="8">
        <f>1/36</f>
        <v>2.7777777777777776E-2</v>
      </c>
      <c r="R63" s="8">
        <f>1/71</f>
        <v>1.4084507042253521E-2</v>
      </c>
      <c r="S63" s="8">
        <f>1/176</f>
        <v>5.681818181818182E-3</v>
      </c>
      <c r="T63" s="8">
        <f>1/101</f>
        <v>9.9009900990099011E-3</v>
      </c>
      <c r="U63" s="8">
        <f>1/101</f>
        <v>9.9009900990099011E-3</v>
      </c>
      <c r="V63" s="8">
        <f>1/201</f>
        <v>4.9751243781094526E-3</v>
      </c>
      <c r="W63" s="8">
        <f>1/501</f>
        <v>1.996007984031936E-3</v>
      </c>
      <c r="X63" s="8">
        <f>1/501</f>
        <v>1.996007984031936E-3</v>
      </c>
      <c r="Y63" s="8">
        <f>1/326</f>
        <v>3.0674846625766872E-3</v>
      </c>
      <c r="Z63" s="8">
        <f>1/326</f>
        <v>3.0674846625766872E-3</v>
      </c>
      <c r="AA63" s="8">
        <v>0</v>
      </c>
      <c r="AB63" s="8">
        <v>0</v>
      </c>
      <c r="AC63" s="8">
        <f>1/501</f>
        <v>1.996007984031936E-3</v>
      </c>
      <c r="AD63" s="8">
        <f>1/501</f>
        <v>1.996007984031936E-3</v>
      </c>
      <c r="AE63" s="8">
        <v>0</v>
      </c>
      <c r="AF63" s="8">
        <v>0</v>
      </c>
      <c r="AG63" s="8">
        <f>1/501</f>
        <v>1.996007984031936E-3</v>
      </c>
      <c r="AH63" s="8">
        <f t="shared" ref="AH63:AJ63" si="108">1/501</f>
        <v>1.996007984031936E-3</v>
      </c>
      <c r="AI63" s="8">
        <f t="shared" si="108"/>
        <v>1.996007984031936E-3</v>
      </c>
      <c r="AJ63" s="8">
        <f t="shared" si="108"/>
        <v>1.996007984031936E-3</v>
      </c>
      <c r="AK63" s="8">
        <v>0</v>
      </c>
      <c r="AL63" s="3">
        <f>SUM(J63:AK63)</f>
        <v>0.70331061583823362</v>
      </c>
      <c r="AM63" s="3">
        <f t="shared" si="100"/>
        <v>0.28940279570342842</v>
      </c>
      <c r="AN63" s="3"/>
      <c r="AO63" s="8">
        <f>2/17</f>
        <v>0.11764705882352941</v>
      </c>
      <c r="AP63" s="8">
        <f>1/7</f>
        <v>0.14285714285714285</v>
      </c>
      <c r="AQ63" s="8">
        <f>1/15</f>
        <v>6.6666666666666666E-2</v>
      </c>
      <c r="AR63" s="8">
        <f>1/81</f>
        <v>1.2345679012345678E-2</v>
      </c>
      <c r="AS63" s="8">
        <f>1/351</f>
        <v>2.8490028490028491E-3</v>
      </c>
      <c r="AT63" s="8">
        <v>0</v>
      </c>
      <c r="AU63" s="8">
        <f>SUM(AO63:AT63)</f>
        <v>0.34236555020868742</v>
      </c>
      <c r="AV63" s="7">
        <f t="shared" si="105"/>
        <v>0.23251598075127466</v>
      </c>
      <c r="AW63" s="8">
        <f>1/12</f>
        <v>8.3333333333333329E-2</v>
      </c>
      <c r="AX63" s="8">
        <f>1/26</f>
        <v>3.8461538461538464E-2</v>
      </c>
      <c r="AY63" s="8">
        <f>1/15</f>
        <v>6.6666666666666666E-2</v>
      </c>
      <c r="AZ63" s="8">
        <f>1/91</f>
        <v>1.098901098901099E-2</v>
      </c>
      <c r="BA63" s="8">
        <f>1/51</f>
        <v>1.9607843137254902E-2</v>
      </c>
      <c r="BB63" s="8">
        <f>1/56</f>
        <v>1.7857142857142856E-2</v>
      </c>
      <c r="BC63" s="8">
        <f>1/401</f>
        <v>2.4937655860349127E-3</v>
      </c>
      <c r="BD63" s="8">
        <f>1/226</f>
        <v>4.4247787610619468E-3</v>
      </c>
      <c r="BE63" s="8">
        <f>1/251</f>
        <v>3.9840637450199202E-3</v>
      </c>
      <c r="BF63" s="8">
        <f>1/326</f>
        <v>3.0674846625766872E-3</v>
      </c>
      <c r="BG63" s="8">
        <f>1/501</f>
        <v>1.996007984031936E-3</v>
      </c>
      <c r="BH63" s="8">
        <f t="shared" ref="BH63:BM63" si="109">1/501</f>
        <v>1.996007984031936E-3</v>
      </c>
      <c r="BI63" s="8">
        <f t="shared" si="109"/>
        <v>1.996007984031936E-3</v>
      </c>
      <c r="BJ63" s="8">
        <f t="shared" si="109"/>
        <v>1.996007984031936E-3</v>
      </c>
      <c r="BK63" s="8">
        <f t="shared" si="109"/>
        <v>1.996007984031936E-3</v>
      </c>
      <c r="BL63" s="8">
        <f t="shared" si="109"/>
        <v>1.996007984031936E-3</v>
      </c>
      <c r="BM63" s="8">
        <f t="shared" si="109"/>
        <v>1.996007984031936E-3</v>
      </c>
      <c r="BN63" s="8">
        <v>0</v>
      </c>
      <c r="BO63" s="8">
        <v>0</v>
      </c>
      <c r="BP63" s="8">
        <f t="shared" ref="BP63:BQ63" si="110">1/501</f>
        <v>1.996007984031936E-3</v>
      </c>
      <c r="BQ63" s="8">
        <f t="shared" si="110"/>
        <v>1.996007984031936E-3</v>
      </c>
      <c r="BR63" s="8">
        <v>0</v>
      </c>
      <c r="BS63" s="8">
        <v>0</v>
      </c>
      <c r="BT63" s="8">
        <f t="shared" ref="BT63:BW63" si="111">1/501</f>
        <v>1.996007984031936E-3</v>
      </c>
      <c r="BU63" s="8">
        <f t="shared" si="111"/>
        <v>1.996007984031936E-3</v>
      </c>
      <c r="BV63" s="8">
        <f t="shared" si="111"/>
        <v>1.996007984031936E-3</v>
      </c>
      <c r="BW63" s="8">
        <f t="shared" si="111"/>
        <v>1.996007984031936E-3</v>
      </c>
      <c r="BX63" s="8">
        <v>0</v>
      </c>
      <c r="BY63" s="7">
        <f>SUM(AW63:BX63)</f>
        <v>0.2768337319920558</v>
      </c>
      <c r="BZ63" s="7">
        <f t="shared" si="106"/>
        <v>0.24575179396425106</v>
      </c>
      <c r="CB63" s="6">
        <f t="shared" si="107"/>
        <v>0.32250989803897667</v>
      </c>
    </row>
    <row r="64" spans="1:81" x14ac:dyDescent="0.25">
      <c r="A64" s="7">
        <v>16</v>
      </c>
      <c r="B64" s="7" t="s">
        <v>84</v>
      </c>
      <c r="C64" s="7">
        <v>1</v>
      </c>
      <c r="D64" s="8">
        <f>AVERAGE(D61:D63)</f>
        <v>0.54915272948059835</v>
      </c>
      <c r="E64" s="8">
        <f t="shared" ref="E64:BM64" si="112">AVERAGE(E61:E63)</f>
        <v>0.28586990351696234</v>
      </c>
      <c r="F64" s="8">
        <f t="shared" si="112"/>
        <v>0.21759259259259259</v>
      </c>
      <c r="G64" s="8">
        <f t="shared" si="112"/>
        <v>1.0526152255901533</v>
      </c>
      <c r="H64" s="8">
        <f t="shared" si="112"/>
        <v>0.65747775667729302</v>
      </c>
      <c r="I64" s="8">
        <f t="shared" si="112"/>
        <v>0.34252224332270692</v>
      </c>
      <c r="J64" s="8">
        <f t="shared" si="112"/>
        <v>0.15128205128205127</v>
      </c>
      <c r="K64" s="8">
        <f t="shared" si="112"/>
        <v>0.12037037037037036</v>
      </c>
      <c r="L64" s="8">
        <f t="shared" si="112"/>
        <v>0.11176470588235295</v>
      </c>
      <c r="M64" s="8">
        <f t="shared" si="112"/>
        <v>6.7471091000502761E-2</v>
      </c>
      <c r="N64" s="8">
        <f t="shared" si="112"/>
        <v>6.4052287581699341E-2</v>
      </c>
      <c r="O64" s="8">
        <f t="shared" si="112"/>
        <v>3.2428355957767725E-2</v>
      </c>
      <c r="P64" s="8">
        <f t="shared" si="112"/>
        <v>3.0012771392081736E-2</v>
      </c>
      <c r="Q64" s="8">
        <f t="shared" si="112"/>
        <v>2.7193262128699717E-2</v>
      </c>
      <c r="R64" s="8">
        <f t="shared" si="112"/>
        <v>1.4645084436970079E-2</v>
      </c>
      <c r="S64" s="8">
        <f t="shared" si="112"/>
        <v>7.1849446849446856E-3</v>
      </c>
      <c r="T64" s="8">
        <f t="shared" si="112"/>
        <v>1.153078270790042E-2</v>
      </c>
      <c r="U64" s="8">
        <f t="shared" si="112"/>
        <v>1.0715886403455161E-2</v>
      </c>
      <c r="V64" s="8">
        <f t="shared" si="112"/>
        <v>5.9622522309089468E-3</v>
      </c>
      <c r="W64" s="8">
        <f t="shared" si="112"/>
        <v>2.5592753886167058E-3</v>
      </c>
      <c r="X64" s="8">
        <f t="shared" si="112"/>
        <v>6.6533599467731195E-4</v>
      </c>
      <c r="Y64" s="8">
        <f t="shared" si="112"/>
        <v>4.8883751989925103E-3</v>
      </c>
      <c r="Z64" s="8">
        <f t="shared" si="112"/>
        <v>4.5580216546293323E-3</v>
      </c>
      <c r="AA64" s="8">
        <f t="shared" si="112"/>
        <v>2.7657945047740253E-3</v>
      </c>
      <c r="AB64" s="8">
        <f t="shared" si="112"/>
        <v>0</v>
      </c>
      <c r="AC64" s="8">
        <f t="shared" si="112"/>
        <v>2.323710787380463E-3</v>
      </c>
      <c r="AD64" s="8">
        <f t="shared" si="112"/>
        <v>2.323710787380463E-3</v>
      </c>
      <c r="AE64" s="8">
        <f t="shared" si="112"/>
        <v>0</v>
      </c>
      <c r="AF64" s="8">
        <f t="shared" si="112"/>
        <v>0</v>
      </c>
      <c r="AG64" s="8">
        <f t="shared" si="112"/>
        <v>6.6533599467731195E-4</v>
      </c>
      <c r="AH64" s="8">
        <f t="shared" si="112"/>
        <v>6.6533599467731195E-4</v>
      </c>
      <c r="AI64" s="8">
        <f t="shared" si="112"/>
        <v>6.6533599467731195E-4</v>
      </c>
      <c r="AJ64" s="8">
        <f t="shared" si="112"/>
        <v>6.6533599467731195E-4</v>
      </c>
      <c r="AK64" s="8">
        <f t="shared" si="112"/>
        <v>0</v>
      </c>
      <c r="AL64" s="8">
        <f t="shared" si="112"/>
        <v>0.67735941435486546</v>
      </c>
      <c r="AM64" s="3">
        <f t="shared" si="100"/>
        <v>0.2334627108118501</v>
      </c>
      <c r="AN64" s="3"/>
      <c r="AO64" s="8">
        <f t="shared" si="112"/>
        <v>0.10763673890608876</v>
      </c>
      <c r="AP64" s="8">
        <f t="shared" si="112"/>
        <v>0.13650793650793649</v>
      </c>
      <c r="AQ64" s="8">
        <f t="shared" si="112"/>
        <v>5.6432748538011696E-2</v>
      </c>
      <c r="AR64" s="8">
        <f t="shared" si="112"/>
        <v>1.2345679012345678E-2</v>
      </c>
      <c r="AS64" s="8">
        <f t="shared" si="112"/>
        <v>4.266417201740585E-3</v>
      </c>
      <c r="AT64" s="8">
        <f t="shared" si="112"/>
        <v>0</v>
      </c>
      <c r="AU64" s="8">
        <f t="shared" si="112"/>
        <v>0.31718952016612317</v>
      </c>
      <c r="AV64" s="7">
        <f t="shared" si="105"/>
        <v>0.10955898562194211</v>
      </c>
      <c r="AW64" s="8">
        <f t="shared" si="112"/>
        <v>8.5858585858585856E-2</v>
      </c>
      <c r="AX64" s="8">
        <f t="shared" si="112"/>
        <v>3.8461538461538464E-2</v>
      </c>
      <c r="AY64" s="8">
        <f t="shared" si="112"/>
        <v>6.4052287581699341E-2</v>
      </c>
      <c r="AZ64" s="8">
        <f t="shared" si="112"/>
        <v>1.3613252419222567E-2</v>
      </c>
      <c r="BA64" s="8">
        <f t="shared" si="112"/>
        <v>2.0318272236430804E-2</v>
      </c>
      <c r="BB64" s="8">
        <f t="shared" si="112"/>
        <v>1.9024276377217552E-2</v>
      </c>
      <c r="BC64" s="8">
        <f t="shared" si="112"/>
        <v>5.2462662328725644E-3</v>
      </c>
      <c r="BD64" s="8">
        <f t="shared" si="112"/>
        <v>6.7659315446926063E-3</v>
      </c>
      <c r="BE64" s="8">
        <f t="shared" si="112"/>
        <v>6.6190265393452638E-3</v>
      </c>
      <c r="BF64" s="8">
        <f t="shared" si="112"/>
        <v>5.4375059250531569E-3</v>
      </c>
      <c r="BG64" s="8">
        <f t="shared" si="112"/>
        <v>2.9890467820577749E-3</v>
      </c>
      <c r="BH64" s="8">
        <f t="shared" si="112"/>
        <v>2.9890467820577749E-3</v>
      </c>
      <c r="BI64" s="8">
        <f t="shared" si="112"/>
        <v>1.3306719893546239E-3</v>
      </c>
      <c r="BJ64" s="8">
        <f t="shared" si="112"/>
        <v>2.323710787380463E-3</v>
      </c>
      <c r="BK64" s="8">
        <f t="shared" si="112"/>
        <v>6.6533599467731195E-4</v>
      </c>
      <c r="BL64" s="8">
        <f t="shared" si="112"/>
        <v>6.6533599467731195E-4</v>
      </c>
      <c r="BM64" s="8">
        <f t="shared" si="112"/>
        <v>6.6533599467731195E-4</v>
      </c>
      <c r="BN64" s="8">
        <f t="shared" ref="BN64:BY64" si="113">AVERAGE(BN61:BN63)</f>
        <v>6.6533599467731195E-4</v>
      </c>
      <c r="BO64" s="8">
        <f t="shared" si="113"/>
        <v>0</v>
      </c>
      <c r="BP64" s="8">
        <f t="shared" si="113"/>
        <v>6.6533599467731195E-4</v>
      </c>
      <c r="BQ64" s="8">
        <f t="shared" si="113"/>
        <v>6.6533599467731195E-4</v>
      </c>
      <c r="BR64" s="8">
        <f t="shared" si="113"/>
        <v>0</v>
      </c>
      <c r="BS64" s="8">
        <f t="shared" si="113"/>
        <v>0</v>
      </c>
      <c r="BT64" s="8">
        <f t="shared" si="113"/>
        <v>6.6533599467731195E-4</v>
      </c>
      <c r="BU64" s="8">
        <f t="shared" si="113"/>
        <v>6.6533599467731195E-4</v>
      </c>
      <c r="BV64" s="8">
        <f t="shared" si="113"/>
        <v>6.6533599467731195E-4</v>
      </c>
      <c r="BW64" s="8">
        <f t="shared" si="113"/>
        <v>6.6533599467731195E-4</v>
      </c>
      <c r="BX64" s="8">
        <f t="shared" si="113"/>
        <v>0</v>
      </c>
      <c r="BY64" s="8">
        <f t="shared" si="113"/>
        <v>0.28168277946428183</v>
      </c>
      <c r="BZ64" s="7">
        <f t="shared" si="106"/>
        <v>0.2945421354103166</v>
      </c>
      <c r="CB64" s="6">
        <f t="shared" si="107"/>
        <v>0.27623171398527036</v>
      </c>
    </row>
    <row r="65" spans="1:80" x14ac:dyDescent="0.25">
      <c r="A65" s="8">
        <v>17</v>
      </c>
      <c r="B65" s="7" t="s">
        <v>18</v>
      </c>
      <c r="C65" s="7">
        <v>0</v>
      </c>
      <c r="D65" s="7">
        <f>3/4</f>
        <v>0.75</v>
      </c>
      <c r="E65" s="7">
        <f>1/5</f>
        <v>0.2</v>
      </c>
      <c r="F65" s="7">
        <f>1/9</f>
        <v>0.1111111111111111</v>
      </c>
      <c r="G65" s="3">
        <f>D65+E65+F65</f>
        <v>1.0611111111111111</v>
      </c>
      <c r="H65" s="6">
        <f>((D65+(0.5*E65))/G65)</f>
        <v>0.80104712041884818</v>
      </c>
      <c r="I65" s="6">
        <f>1-H65</f>
        <v>0.19895287958115182</v>
      </c>
      <c r="J65" s="8">
        <f>2/17</f>
        <v>0.11764705882352941</v>
      </c>
      <c r="K65" s="8">
        <f>2/15</f>
        <v>0.13333333333333333</v>
      </c>
      <c r="L65" s="8">
        <f>2/17</f>
        <v>0.11764705882352941</v>
      </c>
      <c r="M65" s="8">
        <f>1/9</f>
        <v>0.1111111111111111</v>
      </c>
      <c r="N65" s="8">
        <f>1/11</f>
        <v>9.0909090909090912E-2</v>
      </c>
      <c r="O65" s="8">
        <f>1/26</f>
        <v>3.8461538461538464E-2</v>
      </c>
      <c r="P65" s="8">
        <f>1/15</f>
        <v>6.6666666666666666E-2</v>
      </c>
      <c r="Q65" s="8">
        <f>1/17</f>
        <v>5.8823529411764705E-2</v>
      </c>
      <c r="R65" s="8">
        <f>1/41</f>
        <v>2.4390243902439025E-2</v>
      </c>
      <c r="S65" s="8">
        <f>1/101</f>
        <v>9.9009900990099011E-3</v>
      </c>
      <c r="T65" s="8">
        <f>1/29</f>
        <v>3.4482758620689655E-2</v>
      </c>
      <c r="U65" s="8">
        <f>1/34</f>
        <v>2.9411764705882353E-2</v>
      </c>
      <c r="V65" s="8">
        <f>1/81</f>
        <v>1.2345679012345678E-2</v>
      </c>
      <c r="W65" s="8">
        <v>0</v>
      </c>
      <c r="X65" s="8">
        <v>0</v>
      </c>
      <c r="Y65" s="8">
        <f>1/67</f>
        <v>1.4925373134328358E-2</v>
      </c>
      <c r="Z65" s="8">
        <f>1/81</f>
        <v>1.2345679012345678E-2</v>
      </c>
      <c r="AA65" s="8">
        <f>1/151</f>
        <v>6.6225165562913907E-3</v>
      </c>
      <c r="AB65" s="8">
        <v>0</v>
      </c>
      <c r="AC65" s="8">
        <f>1/151</f>
        <v>6.6225165562913907E-3</v>
      </c>
      <c r="AD65" s="8">
        <f>1/201</f>
        <v>4.9751243781094526E-3</v>
      </c>
      <c r="AE65" s="8">
        <v>0</v>
      </c>
      <c r="AF65" s="8">
        <v>0</v>
      </c>
      <c r="AG65" s="8">
        <f>1/301</f>
        <v>3.3222591362126247E-3</v>
      </c>
      <c r="AH65" s="8">
        <v>0</v>
      </c>
      <c r="AI65" s="8">
        <f>1/501</f>
        <v>1.996007984031936E-3</v>
      </c>
      <c r="AJ65" s="8">
        <v>0</v>
      </c>
      <c r="AK65" s="8">
        <v>0</v>
      </c>
      <c r="AL65" s="3">
        <f>SUM(J65:AK65)</f>
        <v>0.89594030063854158</v>
      </c>
      <c r="AM65" s="3">
        <f t="shared" si="100"/>
        <v>0.19458706751805543</v>
      </c>
      <c r="AN65" s="3"/>
      <c r="AO65" s="8">
        <f>1/15</f>
        <v>6.6666666666666666E-2</v>
      </c>
      <c r="AP65" s="8">
        <f>1/10</f>
        <v>0.1</v>
      </c>
      <c r="AQ65" s="8">
        <f>1/21</f>
        <v>4.7619047619047616E-2</v>
      </c>
      <c r="AR65" s="8">
        <f>1/67</f>
        <v>1.4925373134328358E-2</v>
      </c>
      <c r="AS65" s="8">
        <f>1/201</f>
        <v>4.9751243781094526E-3</v>
      </c>
      <c r="AT65" s="8">
        <v>0</v>
      </c>
      <c r="AU65" s="8">
        <f>SUM(AO65:AT65)</f>
        <v>0.23418621179815211</v>
      </c>
      <c r="AV65" s="7">
        <f t="shared" si="105"/>
        <v>0.17093105899076044</v>
      </c>
      <c r="AW65" s="8">
        <f>1/21</f>
        <v>4.7619047619047616E-2</v>
      </c>
      <c r="AX65" s="8">
        <f>1/51</f>
        <v>1.9607843137254902E-2</v>
      </c>
      <c r="AY65" s="8">
        <f>1/23</f>
        <v>4.3478260869565216E-2</v>
      </c>
      <c r="AZ65" s="8">
        <f>1/101</f>
        <v>9.9009900990099011E-3</v>
      </c>
      <c r="BA65" s="8">
        <f>1/67</f>
        <v>1.4925373134328358E-2</v>
      </c>
      <c r="BB65" s="8">
        <f>1/67</f>
        <v>1.4925373134328358E-2</v>
      </c>
      <c r="BC65" s="8">
        <f>1/201</f>
        <v>4.9751243781094526E-3</v>
      </c>
      <c r="BD65" s="8">
        <f>1/151</f>
        <v>6.6225165562913907E-3</v>
      </c>
      <c r="BE65" s="8">
        <f>1/151</f>
        <v>6.6225165562913907E-3</v>
      </c>
      <c r="BF65" s="8">
        <f>1/151</f>
        <v>6.6225165562913907E-3</v>
      </c>
      <c r="BG65" s="8">
        <f t="shared" ref="BG65:BI67" si="114">1/501</f>
        <v>1.996007984031936E-3</v>
      </c>
      <c r="BH65" s="8">
        <f t="shared" si="114"/>
        <v>1.996007984031936E-3</v>
      </c>
      <c r="BI65" s="8">
        <f t="shared" si="114"/>
        <v>1.996007984031936E-3</v>
      </c>
      <c r="BJ65" s="8">
        <v>0</v>
      </c>
      <c r="BK65" s="8">
        <v>0</v>
      </c>
      <c r="BL65" s="8">
        <v>0</v>
      </c>
      <c r="BM65" s="8">
        <v>0</v>
      </c>
      <c r="BN65" s="8">
        <f>1/501</f>
        <v>1.996007984031936E-3</v>
      </c>
      <c r="BO65" s="8">
        <v>0</v>
      </c>
      <c r="BP65" s="8">
        <v>0</v>
      </c>
      <c r="BQ65" s="8">
        <v>0</v>
      </c>
      <c r="BR65" s="8">
        <v>0</v>
      </c>
      <c r="BS65" s="8">
        <v>0</v>
      </c>
      <c r="BT65" s="8">
        <v>0</v>
      </c>
      <c r="BU65" s="8">
        <v>0</v>
      </c>
      <c r="BV65" s="8">
        <v>0</v>
      </c>
      <c r="BW65" s="8">
        <v>0</v>
      </c>
      <c r="BX65" s="8">
        <v>0</v>
      </c>
      <c r="BY65" s="7">
        <f>SUM(AW65:BX65)</f>
        <v>0.1832835939766457</v>
      </c>
      <c r="BZ65" s="7">
        <f t="shared" si="106"/>
        <v>0.64955234578981136</v>
      </c>
      <c r="CB65" s="6">
        <f t="shared" si="107"/>
        <v>0.31341010641333944</v>
      </c>
    </row>
    <row r="66" spans="1:80" s="7" customFormat="1" x14ac:dyDescent="0.25">
      <c r="A66" s="8">
        <v>17</v>
      </c>
      <c r="B66" s="1" t="s">
        <v>79</v>
      </c>
      <c r="C66" s="7">
        <v>0</v>
      </c>
      <c r="D66" s="7">
        <f>1/1.33</f>
        <v>0.75187969924812026</v>
      </c>
      <c r="E66" s="7">
        <f>1/5.5</f>
        <v>0.18181818181818182</v>
      </c>
      <c r="F66" s="7">
        <f>1/9</f>
        <v>0.1111111111111111</v>
      </c>
      <c r="G66" s="3">
        <f>D66+E66+F66</f>
        <v>1.0448089921774133</v>
      </c>
      <c r="H66" s="6">
        <f>((D66+(0.5*E66))/G66)</f>
        <v>0.8066438903830776</v>
      </c>
      <c r="I66" s="6">
        <f>1-H66</f>
        <v>0.1933561096169224</v>
      </c>
      <c r="J66" s="4">
        <f>1/9</f>
        <v>0.1111111111111111</v>
      </c>
      <c r="K66" s="4">
        <f>1/7.5</f>
        <v>0.13333333333333333</v>
      </c>
      <c r="L66" s="4">
        <f>1/10</f>
        <v>0.1</v>
      </c>
      <c r="M66" s="4">
        <f>1/9.5</f>
        <v>0.10526315789473684</v>
      </c>
      <c r="N66" s="4">
        <f>1/12</f>
        <v>8.3333333333333329E-2</v>
      </c>
      <c r="O66" s="4">
        <f>1/31</f>
        <v>3.2258064516129031E-2</v>
      </c>
      <c r="P66" s="4">
        <f>1/15</f>
        <v>6.6666666666666666E-2</v>
      </c>
      <c r="Q66" s="4">
        <f>1/21</f>
        <v>4.7619047619047616E-2</v>
      </c>
      <c r="R66" s="4">
        <f>1/46</f>
        <v>2.1739130434782608E-2</v>
      </c>
      <c r="S66" s="4">
        <f>1/126</f>
        <v>7.9365079365079361E-3</v>
      </c>
      <c r="T66" s="4">
        <f>1/29</f>
        <v>3.4482758620689655E-2</v>
      </c>
      <c r="U66" s="4">
        <f>1/36</f>
        <v>2.7777777777777776E-2</v>
      </c>
      <c r="V66" s="4">
        <f>1/81</f>
        <v>1.2345679012345678E-2</v>
      </c>
      <c r="W66" s="4">
        <f>1/151</f>
        <v>6.6225165562913907E-3</v>
      </c>
      <c r="X66" s="4">
        <v>0</v>
      </c>
      <c r="Y66" s="4">
        <f>1/51</f>
        <v>1.9607843137254902E-2</v>
      </c>
      <c r="Z66" s="4">
        <f>1/76</f>
        <v>1.3157894736842105E-2</v>
      </c>
      <c r="AA66" s="4">
        <f>1/126</f>
        <v>7.9365079365079361E-3</v>
      </c>
      <c r="AB66" s="4">
        <f>1/201</f>
        <v>4.9751243781094526E-3</v>
      </c>
      <c r="AC66" s="4">
        <f>1/101</f>
        <v>9.9009900990099011E-3</v>
      </c>
      <c r="AD66" s="4">
        <f>1/126</f>
        <v>7.9365079365079361E-3</v>
      </c>
      <c r="AE66" s="4">
        <f>1/176</f>
        <v>5.681818181818182E-3</v>
      </c>
      <c r="AF66" s="8">
        <v>0</v>
      </c>
      <c r="AG66" s="4">
        <f>1/176</f>
        <v>5.681818181818182E-3</v>
      </c>
      <c r="AH66" s="4">
        <f>1/201</f>
        <v>4.9751243781094526E-3</v>
      </c>
      <c r="AI66" s="4">
        <v>0</v>
      </c>
      <c r="AJ66" s="8">
        <v>0</v>
      </c>
      <c r="AK66" s="8">
        <v>0</v>
      </c>
      <c r="AL66" s="3">
        <f>SUM(J66:AK66)</f>
        <v>0.87034271377873096</v>
      </c>
      <c r="AM66" s="3">
        <f t="shared" si="100"/>
        <v>0.15755580932571234</v>
      </c>
      <c r="AN66" s="3"/>
      <c r="AO66" s="8">
        <f>1/18</f>
        <v>5.5555555555555552E-2</v>
      </c>
      <c r="AP66" s="8">
        <f>1/12</f>
        <v>8.3333333333333329E-2</v>
      </c>
      <c r="AQ66" s="8">
        <f>1/23</f>
        <v>4.3478260869565216E-2</v>
      </c>
      <c r="AR66" s="8">
        <f>1/81</f>
        <v>1.2345679012345678E-2</v>
      </c>
      <c r="AS66" s="8">
        <f>1/201</f>
        <v>4.9751243781094526E-3</v>
      </c>
      <c r="AT66" s="8">
        <v>0</v>
      </c>
      <c r="AU66" s="8">
        <f>SUM(AO66:AT66)</f>
        <v>0.19968795314890925</v>
      </c>
      <c r="AV66" s="7">
        <f t="shared" si="105"/>
        <v>9.8283742319000833E-2</v>
      </c>
      <c r="AW66" s="8">
        <f>1/26</f>
        <v>3.8461538461538464E-2</v>
      </c>
      <c r="AX66" s="8">
        <f>1/51</f>
        <v>1.9607843137254902E-2</v>
      </c>
      <c r="AY66" s="8">
        <f>1/29</f>
        <v>3.4482758620689655E-2</v>
      </c>
      <c r="AZ66" s="8">
        <f>1/126</f>
        <v>7.9365079365079361E-3</v>
      </c>
      <c r="BA66" s="8">
        <f>1/91</f>
        <v>1.098901098901099E-2</v>
      </c>
      <c r="BB66" s="8">
        <f>1/76</f>
        <v>1.3157894736842105E-2</v>
      </c>
      <c r="BC66" s="8">
        <f>1/201</f>
        <v>4.9751243781094526E-3</v>
      </c>
      <c r="BD66" s="8">
        <f>1/176</f>
        <v>5.681818181818182E-3</v>
      </c>
      <c r="BE66" s="8">
        <f>1/151</f>
        <v>6.6225165562913907E-3</v>
      </c>
      <c r="BF66" s="8">
        <f>1/176</f>
        <v>5.681818181818182E-3</v>
      </c>
      <c r="BG66" s="8">
        <v>0</v>
      </c>
      <c r="BH66" s="8">
        <v>0</v>
      </c>
      <c r="BI66" s="8">
        <v>0</v>
      </c>
      <c r="BJ66" s="8">
        <v>0</v>
      </c>
      <c r="BK66" s="8">
        <v>0</v>
      </c>
      <c r="BL66" s="8">
        <v>0</v>
      </c>
      <c r="BM66" s="8">
        <v>0</v>
      </c>
      <c r="BN66" s="8">
        <v>0</v>
      </c>
      <c r="BO66" s="8">
        <v>0</v>
      </c>
      <c r="BP66" s="8">
        <v>0</v>
      </c>
      <c r="BQ66" s="8">
        <v>0</v>
      </c>
      <c r="BR66" s="8">
        <v>0</v>
      </c>
      <c r="BS66" s="8">
        <v>0</v>
      </c>
      <c r="BT66" s="8">
        <v>0</v>
      </c>
      <c r="BU66" s="8">
        <v>0</v>
      </c>
      <c r="BV66" s="8">
        <v>0</v>
      </c>
      <c r="BW66" s="8">
        <v>0</v>
      </c>
      <c r="BX66" s="8">
        <v>0</v>
      </c>
      <c r="BY66" s="7">
        <f>SUM(AW66:BX66)</f>
        <v>0.14759683117988126</v>
      </c>
      <c r="BZ66" s="7">
        <f t="shared" si="106"/>
        <v>0.32837148061893151</v>
      </c>
      <c r="CB66" s="6">
        <f t="shared" si="107"/>
        <v>0.21762749810752147</v>
      </c>
    </row>
    <row r="67" spans="1:80" x14ac:dyDescent="0.25">
      <c r="A67" s="8">
        <v>17</v>
      </c>
      <c r="B67" s="8" t="s">
        <v>78</v>
      </c>
      <c r="C67" s="7">
        <v>0</v>
      </c>
      <c r="D67" s="4">
        <f>3/4</f>
        <v>0.75</v>
      </c>
      <c r="E67" s="4">
        <f>1/5</f>
        <v>0.2</v>
      </c>
      <c r="F67" s="4">
        <f>1/11</f>
        <v>9.0909090909090912E-2</v>
      </c>
      <c r="G67" s="3">
        <f>D67+E67+F67</f>
        <v>1.0409090909090908</v>
      </c>
      <c r="H67" s="6">
        <f>((D67+(0.5*E67))/G67)</f>
        <v>0.81659388646288222</v>
      </c>
      <c r="I67" s="6">
        <f>1-H67</f>
        <v>0.18340611353711778</v>
      </c>
      <c r="J67" s="4">
        <f>1/8</f>
        <v>0.125</v>
      </c>
      <c r="K67" s="4">
        <f>1/7</f>
        <v>0.14285714285714285</v>
      </c>
      <c r="L67" s="4">
        <f>1/8</f>
        <v>0.125</v>
      </c>
      <c r="M67" s="4">
        <f>2/19</f>
        <v>0.10526315789473684</v>
      </c>
      <c r="N67" s="4">
        <f>1/11</f>
        <v>9.0909090909090912E-2</v>
      </c>
      <c r="O67" s="4">
        <f>1/21</f>
        <v>4.7619047619047616E-2</v>
      </c>
      <c r="P67" s="4">
        <f>1/15</f>
        <v>6.6666666666666666E-2</v>
      </c>
      <c r="Q67" s="4">
        <f>1/18</f>
        <v>5.5555555555555552E-2</v>
      </c>
      <c r="R67" s="4">
        <f>1/36</f>
        <v>2.7777777777777776E-2</v>
      </c>
      <c r="S67" s="4">
        <f>1/101</f>
        <v>9.9009900990099011E-3</v>
      </c>
      <c r="T67" s="4">
        <f>1/26</f>
        <v>3.8461538461538464E-2</v>
      </c>
      <c r="U67" s="4">
        <f>1/36</f>
        <v>2.7777777777777776E-2</v>
      </c>
      <c r="V67" s="4">
        <f>1/76</f>
        <v>1.3157894736842105E-2</v>
      </c>
      <c r="W67" s="4">
        <f>1/201</f>
        <v>4.9751243781094526E-3</v>
      </c>
      <c r="X67" s="4">
        <f>1/501</f>
        <v>1.996007984031936E-3</v>
      </c>
      <c r="Y67" s="4">
        <f>1/71</f>
        <v>1.4084507042253521E-2</v>
      </c>
      <c r="Z67" s="4">
        <f>1/81</f>
        <v>1.2345679012345678E-2</v>
      </c>
      <c r="AA67" s="4">
        <v>0</v>
      </c>
      <c r="AB67" s="4">
        <v>0</v>
      </c>
      <c r="AC67" s="4">
        <f>1/176</f>
        <v>5.681818181818182E-3</v>
      </c>
      <c r="AD67" s="4">
        <f>1/176</f>
        <v>5.681818181818182E-3</v>
      </c>
      <c r="AE67" s="4">
        <v>0</v>
      </c>
      <c r="AF67" s="4">
        <v>0</v>
      </c>
      <c r="AG67" s="4">
        <f>1/501</f>
        <v>1.996007984031936E-3</v>
      </c>
      <c r="AH67" s="4">
        <f>1/501</f>
        <v>1.996007984031936E-3</v>
      </c>
      <c r="AI67" s="4">
        <f>1/501</f>
        <v>1.996007984031936E-3</v>
      </c>
      <c r="AJ67" s="4">
        <f>1/501</f>
        <v>1.996007984031936E-3</v>
      </c>
      <c r="AK67" s="4">
        <v>0</v>
      </c>
      <c r="AL67" s="3">
        <f>SUM(J67:AK67)</f>
        <v>0.92869562707169151</v>
      </c>
      <c r="AM67" s="3">
        <f t="shared" si="100"/>
        <v>0.23826083609558868</v>
      </c>
      <c r="AN67" s="3"/>
      <c r="AO67" s="4">
        <f>1/15</f>
        <v>6.6666666666666666E-2</v>
      </c>
      <c r="AP67" s="4">
        <f>2/19</f>
        <v>0.10526315789473684</v>
      </c>
      <c r="AQ67" s="4">
        <f>1/18</f>
        <v>5.5555555555555552E-2</v>
      </c>
      <c r="AR67" s="4">
        <f>1/71</f>
        <v>1.4084507042253521E-2</v>
      </c>
      <c r="AS67" s="4">
        <f>1/351</f>
        <v>2.8490028490028491E-3</v>
      </c>
      <c r="AT67" s="4">
        <v>0</v>
      </c>
      <c r="AU67" s="4">
        <f>SUM(AO67:AT67)</f>
        <v>0.24441889000821543</v>
      </c>
      <c r="AV67" s="7">
        <f t="shared" si="105"/>
        <v>0.22209445004107708</v>
      </c>
      <c r="AW67" s="4">
        <f>1/26</f>
        <v>3.8461538461538464E-2</v>
      </c>
      <c r="AX67" s="4">
        <f>1/71</f>
        <v>1.4084507042253521E-2</v>
      </c>
      <c r="AY67" s="4">
        <f>1/26</f>
        <v>3.8461538461538464E-2</v>
      </c>
      <c r="AZ67" s="4">
        <f>1/226</f>
        <v>4.4247787610619468E-3</v>
      </c>
      <c r="BA67" s="4">
        <f>1/91</f>
        <v>1.098901098901099E-2</v>
      </c>
      <c r="BB67" s="4">
        <f>1/71</f>
        <v>1.4084507042253521E-2</v>
      </c>
      <c r="BC67" s="4">
        <f>1/501</f>
        <v>1.996007984031936E-3</v>
      </c>
      <c r="BD67" s="4">
        <f>1/476</f>
        <v>2.1008403361344537E-3</v>
      </c>
      <c r="BE67" s="4">
        <f>1/326</f>
        <v>3.0674846625766872E-3</v>
      </c>
      <c r="BF67" s="4">
        <f>1/326</f>
        <v>3.0674846625766872E-3</v>
      </c>
      <c r="BG67" s="4">
        <f t="shared" si="114"/>
        <v>1.996007984031936E-3</v>
      </c>
      <c r="BH67" s="4">
        <f t="shared" si="114"/>
        <v>1.996007984031936E-3</v>
      </c>
      <c r="BI67" s="4">
        <f t="shared" si="114"/>
        <v>1.996007984031936E-3</v>
      </c>
      <c r="BJ67" s="4">
        <f>1/501</f>
        <v>1.996007984031936E-3</v>
      </c>
      <c r="BK67" s="4">
        <f>1/501</f>
        <v>1.996007984031936E-3</v>
      </c>
      <c r="BL67" s="4">
        <f>1/501</f>
        <v>1.996007984031936E-3</v>
      </c>
      <c r="BM67" s="4">
        <f>1/501</f>
        <v>1.996007984031936E-3</v>
      </c>
      <c r="BN67" s="4">
        <v>0</v>
      </c>
      <c r="BO67" s="4">
        <v>0</v>
      </c>
      <c r="BP67" s="4">
        <f>1/501</f>
        <v>1.996007984031936E-3</v>
      </c>
      <c r="BQ67" s="4">
        <f>1/501</f>
        <v>1.996007984031936E-3</v>
      </c>
      <c r="BR67" s="4">
        <v>0</v>
      </c>
      <c r="BS67" s="4">
        <v>0</v>
      </c>
      <c r="BT67" s="4">
        <f>1/501</f>
        <v>1.996007984031936E-3</v>
      </c>
      <c r="BU67" s="4">
        <f>1/501</f>
        <v>1.996007984031936E-3</v>
      </c>
      <c r="BV67" s="4">
        <f>1/501</f>
        <v>1.996007984031936E-3</v>
      </c>
      <c r="BW67" s="4">
        <f>1/501</f>
        <v>1.996007984031936E-3</v>
      </c>
      <c r="BX67" s="4">
        <v>0</v>
      </c>
      <c r="BY67" s="4">
        <f>SUM(AW67:BX67)</f>
        <v>0.15668580219539183</v>
      </c>
      <c r="BZ67" s="7">
        <f t="shared" si="106"/>
        <v>0.72354382414930996</v>
      </c>
      <c r="CB67" s="6">
        <f t="shared" si="107"/>
        <v>0.32980031927529874</v>
      </c>
    </row>
    <row r="68" spans="1:80" x14ac:dyDescent="0.25">
      <c r="A68" s="7">
        <v>17</v>
      </c>
      <c r="B68" s="7" t="s">
        <v>84</v>
      </c>
      <c r="C68" s="11">
        <v>1</v>
      </c>
      <c r="D68" s="4">
        <f>AVERAGE(D65:D67)</f>
        <v>0.7506265664160402</v>
      </c>
      <c r="E68" s="8">
        <f t="shared" ref="E68:AL68" si="115">AVERAGE(E65:E67)</f>
        <v>0.19393939393939394</v>
      </c>
      <c r="F68" s="8">
        <f t="shared" si="115"/>
        <v>0.10437710437710439</v>
      </c>
      <c r="G68" s="8">
        <f t="shared" si="115"/>
        <v>1.0489430647325386</v>
      </c>
      <c r="H68" s="8">
        <f t="shared" si="115"/>
        <v>0.808094965754936</v>
      </c>
      <c r="I68" s="8">
        <f t="shared" si="115"/>
        <v>0.191905034245064</v>
      </c>
      <c r="J68" s="8">
        <f t="shared" si="115"/>
        <v>0.1179193899782135</v>
      </c>
      <c r="K68" s="8">
        <f t="shared" si="115"/>
        <v>0.13650793650793649</v>
      </c>
      <c r="L68" s="8">
        <f t="shared" si="115"/>
        <v>0.1142156862745098</v>
      </c>
      <c r="M68" s="8">
        <f t="shared" si="115"/>
        <v>0.10721247563352826</v>
      </c>
      <c r="N68" s="8">
        <f t="shared" si="115"/>
        <v>8.8383838383838384E-2</v>
      </c>
      <c r="O68" s="8">
        <f t="shared" si="115"/>
        <v>3.9446216865571704E-2</v>
      </c>
      <c r="P68" s="8">
        <f t="shared" si="115"/>
        <v>6.6666666666666666E-2</v>
      </c>
      <c r="Q68" s="8">
        <f t="shared" si="115"/>
        <v>5.3999377528789284E-2</v>
      </c>
      <c r="R68" s="8">
        <f t="shared" si="115"/>
        <v>2.4635717371666466E-2</v>
      </c>
      <c r="S68" s="8">
        <f t="shared" si="115"/>
        <v>9.2461627115092478E-3</v>
      </c>
      <c r="T68" s="8">
        <f t="shared" si="115"/>
        <v>3.580901856763926E-2</v>
      </c>
      <c r="U68" s="8">
        <f t="shared" si="115"/>
        <v>2.8322440087145972E-2</v>
      </c>
      <c r="V68" s="8">
        <f t="shared" si="115"/>
        <v>1.261641758717782E-2</v>
      </c>
      <c r="W68" s="8">
        <f t="shared" si="115"/>
        <v>3.8658803114669481E-3</v>
      </c>
      <c r="X68" s="8">
        <f t="shared" si="115"/>
        <v>6.6533599467731195E-4</v>
      </c>
      <c r="Y68" s="8">
        <f t="shared" si="115"/>
        <v>1.6205907771278928E-2</v>
      </c>
      <c r="Z68" s="8">
        <f t="shared" si="115"/>
        <v>1.261641758717782E-2</v>
      </c>
      <c r="AA68" s="8">
        <f t="shared" si="115"/>
        <v>4.8530081642664423E-3</v>
      </c>
      <c r="AB68" s="8">
        <f t="shared" si="115"/>
        <v>1.658374792703151E-3</v>
      </c>
      <c r="AC68" s="8">
        <f t="shared" si="115"/>
        <v>7.4017749457064921E-3</v>
      </c>
      <c r="AD68" s="8">
        <f t="shared" si="115"/>
        <v>6.1978168321451905E-3</v>
      </c>
      <c r="AE68" s="8">
        <f t="shared" si="115"/>
        <v>1.893939393939394E-3</v>
      </c>
      <c r="AF68" s="8">
        <f t="shared" si="115"/>
        <v>0</v>
      </c>
      <c r="AG68" s="8">
        <f t="shared" si="115"/>
        <v>3.6666951006875809E-3</v>
      </c>
      <c r="AH68" s="8">
        <f t="shared" si="115"/>
        <v>2.323710787380463E-3</v>
      </c>
      <c r="AI68" s="8">
        <f t="shared" si="115"/>
        <v>1.3306719893546239E-3</v>
      </c>
      <c r="AJ68" s="8">
        <f t="shared" si="115"/>
        <v>6.6533599467731195E-4</v>
      </c>
      <c r="AK68" s="8">
        <f t="shared" si="115"/>
        <v>0</v>
      </c>
      <c r="AL68" s="8">
        <f t="shared" si="115"/>
        <v>0.89832621382965472</v>
      </c>
      <c r="AM68" s="3">
        <f t="shared" si="100"/>
        <v>0.19676847852431445</v>
      </c>
      <c r="AN68" s="3"/>
      <c r="AO68" s="8">
        <f t="shared" ref="AO68" si="116">AVERAGE(AO65:AO67)</f>
        <v>6.2962962962962957E-2</v>
      </c>
      <c r="AP68" s="8">
        <f t="shared" ref="AP68" si="117">AVERAGE(AP65:AP67)</f>
        <v>9.6198830409356728E-2</v>
      </c>
      <c r="AQ68" s="8">
        <f t="shared" ref="AQ68" si="118">AVERAGE(AQ65:AQ67)</f>
        <v>4.8884288014722797E-2</v>
      </c>
      <c r="AR68" s="8">
        <f t="shared" ref="AR68" si="119">AVERAGE(AR65:AR67)</f>
        <v>1.3785186396309186E-2</v>
      </c>
      <c r="AS68" s="8">
        <f t="shared" ref="AS68" si="120">AVERAGE(AS65:AS67)</f>
        <v>4.266417201740585E-3</v>
      </c>
      <c r="AT68" s="8">
        <f t="shared" ref="AT68" si="121">AVERAGE(AT65:AT67)</f>
        <v>0</v>
      </c>
      <c r="AU68" s="8">
        <f t="shared" ref="AU68" si="122">AVERAGE(AU65:AU67)</f>
        <v>0.22609768498509228</v>
      </c>
      <c r="AV68" s="7">
        <f t="shared" si="105"/>
        <v>0.16581618820438204</v>
      </c>
      <c r="AW68" s="8">
        <f t="shared" ref="AW68" si="123">AVERAGE(AW65:AW67)</f>
        <v>4.1514041514041512E-2</v>
      </c>
      <c r="AX68" s="8">
        <f t="shared" ref="AX68" si="124">AVERAGE(AX65:AX67)</f>
        <v>1.7766731105587776E-2</v>
      </c>
      <c r="AY68" s="8">
        <f t="shared" ref="AY68" si="125">AVERAGE(AY65:AY67)</f>
        <v>3.8807519317264443E-2</v>
      </c>
      <c r="AZ68" s="8">
        <f t="shared" ref="AZ68" si="126">AVERAGE(AZ65:AZ67)</f>
        <v>7.4207589321932622E-3</v>
      </c>
      <c r="BA68" s="8">
        <f t="shared" ref="BA68" si="127">AVERAGE(BA65:BA67)</f>
        <v>1.2301131704116779E-2</v>
      </c>
      <c r="BB68" s="8">
        <f t="shared" ref="BB68" si="128">AVERAGE(BB65:BB67)</f>
        <v>1.405592497114133E-2</v>
      </c>
      <c r="BC68" s="8">
        <f t="shared" ref="BC68" si="129">AVERAGE(BC65:BC67)</f>
        <v>3.9820855800836137E-3</v>
      </c>
      <c r="BD68" s="8">
        <f t="shared" ref="BD68" si="130">AVERAGE(BD65:BD67)</f>
        <v>4.8017250247480089E-3</v>
      </c>
      <c r="BE68" s="8">
        <f t="shared" ref="BE68" si="131">AVERAGE(BE65:BE67)</f>
        <v>5.4375059250531569E-3</v>
      </c>
      <c r="BF68" s="8">
        <f t="shared" ref="BF68" si="132">AVERAGE(BF65:BF67)</f>
        <v>5.1239398002287532E-3</v>
      </c>
      <c r="BG68" s="8">
        <f t="shared" ref="BG68" si="133">AVERAGE(BG65:BG67)</f>
        <v>1.3306719893546239E-3</v>
      </c>
      <c r="BH68" s="8">
        <f t="shared" ref="BH68" si="134">AVERAGE(BH65:BH67)</f>
        <v>1.3306719893546239E-3</v>
      </c>
      <c r="BI68" s="8">
        <f t="shared" ref="BI68" si="135">AVERAGE(BI65:BI67)</f>
        <v>1.3306719893546239E-3</v>
      </c>
      <c r="BJ68" s="8">
        <f t="shared" ref="BJ68" si="136">AVERAGE(BJ65:BJ67)</f>
        <v>6.6533599467731195E-4</v>
      </c>
      <c r="BK68" s="8">
        <f t="shared" ref="BK68" si="137">AVERAGE(BK65:BK67)</f>
        <v>6.6533599467731195E-4</v>
      </c>
      <c r="BL68" s="8">
        <f t="shared" ref="BL68" si="138">AVERAGE(BL65:BL67)</f>
        <v>6.6533599467731195E-4</v>
      </c>
      <c r="BM68" s="8">
        <f t="shared" ref="BM68" si="139">AVERAGE(BM65:BM67)</f>
        <v>6.6533599467731195E-4</v>
      </c>
      <c r="BN68" s="8">
        <f t="shared" ref="BN68" si="140">AVERAGE(BN65:BN67)</f>
        <v>6.6533599467731195E-4</v>
      </c>
      <c r="BO68" s="8">
        <f t="shared" ref="BO68" si="141">AVERAGE(BO65:BO67)</f>
        <v>0</v>
      </c>
      <c r="BP68" s="8">
        <f t="shared" ref="BP68" si="142">AVERAGE(BP65:BP67)</f>
        <v>6.6533599467731195E-4</v>
      </c>
      <c r="BQ68" s="8">
        <f t="shared" ref="BQ68" si="143">AVERAGE(BQ65:BQ67)</f>
        <v>6.6533599467731195E-4</v>
      </c>
      <c r="BR68" s="8">
        <f t="shared" ref="BR68" si="144">AVERAGE(BR65:BR67)</f>
        <v>0</v>
      </c>
      <c r="BS68" s="8">
        <f t="shared" ref="BS68" si="145">AVERAGE(BS65:BS67)</f>
        <v>0</v>
      </c>
      <c r="BT68" s="8">
        <f t="shared" ref="BT68:BU68" si="146">AVERAGE(BT65:BT67)</f>
        <v>6.6533599467731195E-4</v>
      </c>
      <c r="BU68" s="8">
        <f t="shared" si="146"/>
        <v>6.6533599467731195E-4</v>
      </c>
      <c r="BV68" s="8">
        <f t="shared" ref="BV68" si="147">AVERAGE(BV65:BV67)</f>
        <v>6.6533599467731195E-4</v>
      </c>
      <c r="BW68" s="8">
        <f t="shared" ref="BW68" si="148">AVERAGE(BW65:BW67)</f>
        <v>6.6533599467731195E-4</v>
      </c>
      <c r="BX68" s="8">
        <f t="shared" ref="BX68" si="149">AVERAGE(BX65:BX67)</f>
        <v>0</v>
      </c>
      <c r="BY68" s="8">
        <f t="shared" ref="BY68" si="150">AVERAGE(BY65:BY67)</f>
        <v>0.16252207578397293</v>
      </c>
      <c r="BZ68" s="7">
        <f t="shared" si="106"/>
        <v>0.55706633896257918</v>
      </c>
      <c r="CB68" s="6">
        <f t="shared" si="107"/>
        <v>0.28694597459871996</v>
      </c>
    </row>
    <row r="69" spans="1:80" x14ac:dyDescent="0.25">
      <c r="A69" s="8">
        <v>18</v>
      </c>
      <c r="B69" s="1" t="s">
        <v>18</v>
      </c>
      <c r="C69" s="12" t="s">
        <v>82</v>
      </c>
      <c r="D69" s="7">
        <f>1/6</f>
        <v>0.16666666666666666</v>
      </c>
      <c r="E69" s="7">
        <f>5/17</f>
        <v>0.29411764705882354</v>
      </c>
      <c r="F69" s="7">
        <f>6/10</f>
        <v>0.6</v>
      </c>
      <c r="G69" s="3">
        <f>D69+E69+F69</f>
        <v>1.0607843137254902</v>
      </c>
      <c r="H69" s="6">
        <f>((D69+(0.5*E69))/G69)</f>
        <v>0.29574861367837335</v>
      </c>
      <c r="I69" s="6">
        <f>1-H69</f>
        <v>0.70425138632162665</v>
      </c>
      <c r="J69" s="4">
        <f>1/12</f>
        <v>8.3333333333333329E-2</v>
      </c>
      <c r="K69" s="4">
        <f>1/29</f>
        <v>3.4482758620689655E-2</v>
      </c>
      <c r="L69" s="4">
        <f>1/17</f>
        <v>5.8823529411764705E-2</v>
      </c>
      <c r="M69" s="4">
        <f>1/81</f>
        <v>1.2345679012345678E-2</v>
      </c>
      <c r="N69" s="4">
        <f>1/51</f>
        <v>1.9607843137254902E-2</v>
      </c>
      <c r="O69" s="4">
        <f>1/67</f>
        <v>1.4925373134328358E-2</v>
      </c>
      <c r="P69" s="4">
        <f>1/151</f>
        <v>6.6225165562913907E-3</v>
      </c>
      <c r="Q69" s="4">
        <f>1/126</f>
        <v>7.9365079365079361E-3</v>
      </c>
      <c r="R69" s="4">
        <f>1/151</f>
        <v>6.6225165562913907E-3</v>
      </c>
      <c r="S69" s="4">
        <f>1/201</f>
        <v>4.9751243781094526E-3</v>
      </c>
      <c r="T69" s="4">
        <f>1/501</f>
        <v>1.996007984031936E-3</v>
      </c>
      <c r="U69" s="4">
        <f>1/501</f>
        <v>1.996007984031936E-3</v>
      </c>
      <c r="V69" s="4">
        <f>1/501</f>
        <v>1.996007984031936E-3</v>
      </c>
      <c r="W69" s="4">
        <v>0</v>
      </c>
      <c r="X69" s="4">
        <v>0</v>
      </c>
      <c r="Y69" s="4">
        <v>0</v>
      </c>
      <c r="Z69" s="4">
        <v>0</v>
      </c>
      <c r="AA69" s="4">
        <f>1/501</f>
        <v>1.996007984031936E-3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3">
        <f>SUM(J69:AK69)</f>
        <v>0.25765921401304454</v>
      </c>
      <c r="AM69" s="3">
        <f t="shared" si="100"/>
        <v>0.54595528407826732</v>
      </c>
      <c r="AN69" s="3"/>
      <c r="AO69" s="4">
        <f>2/19</f>
        <v>0.10526315789473684</v>
      </c>
      <c r="AP69" s="4">
        <f>2/15</f>
        <v>0.13333333333333333</v>
      </c>
      <c r="AQ69" s="4">
        <f>1/21</f>
        <v>4.7619047619047616E-2</v>
      </c>
      <c r="AR69" s="4">
        <f>1/81</f>
        <v>1.2345679012345678E-2</v>
      </c>
      <c r="AS69" s="4">
        <f>1/201</f>
        <v>4.9751243781094526E-3</v>
      </c>
      <c r="AT69" s="4">
        <v>0</v>
      </c>
      <c r="AU69" s="4">
        <f>SUM(AO69:AT69)</f>
        <v>0.30353634223757292</v>
      </c>
      <c r="AV69" s="7">
        <f t="shared" si="105"/>
        <v>3.202356360774794E-2</v>
      </c>
      <c r="AW69" s="4">
        <f>1/6</f>
        <v>0.16666666666666666</v>
      </c>
      <c r="AX69" s="4">
        <f>2/15</f>
        <v>0.13333333333333333</v>
      </c>
      <c r="AY69" s="4">
        <f>2/17</f>
        <v>0.11764705882352941</v>
      </c>
      <c r="AZ69" s="4">
        <f>1/12</f>
        <v>8.3333333333333329E-2</v>
      </c>
      <c r="BA69" s="4">
        <f>1/15</f>
        <v>6.6666666666666666E-2</v>
      </c>
      <c r="BB69" s="4">
        <f>1/34</f>
        <v>2.9411764705882353E-2</v>
      </c>
      <c r="BC69" s="4">
        <f>1/23</f>
        <v>4.3478260869565216E-2</v>
      </c>
      <c r="BD69" s="4">
        <f>1/29</f>
        <v>3.4482758620689655E-2</v>
      </c>
      <c r="BE69" s="4">
        <f>1/67</f>
        <v>1.4925373134328358E-2</v>
      </c>
      <c r="BF69" s="4">
        <f>1/126</f>
        <v>7.9365079365079361E-3</v>
      </c>
      <c r="BG69" s="4">
        <f>1/67</f>
        <v>1.4925373134328358E-2</v>
      </c>
      <c r="BH69" s="4">
        <f>1/81</f>
        <v>1.2345679012345678E-2</v>
      </c>
      <c r="BI69" s="4">
        <f>1/201</f>
        <v>4.9751243781094526E-3</v>
      </c>
      <c r="BJ69" s="4">
        <v>0</v>
      </c>
      <c r="BK69" s="4">
        <v>0</v>
      </c>
      <c r="BL69" s="4">
        <f>1/201</f>
        <v>4.9751243781094526E-3</v>
      </c>
      <c r="BM69" s="4">
        <f>1/201</f>
        <v>4.9751243781094526E-3</v>
      </c>
      <c r="BN69" s="4">
        <f>1/301</f>
        <v>3.3222591362126247E-3</v>
      </c>
      <c r="BO69" s="4">
        <v>0</v>
      </c>
      <c r="BP69" s="4">
        <f>1/501</f>
        <v>1.996007984031936E-3</v>
      </c>
      <c r="BQ69" s="4">
        <f>1/501</f>
        <v>1.996007984031936E-3</v>
      </c>
      <c r="BR69" s="4">
        <v>0</v>
      </c>
      <c r="BS69" s="4">
        <v>0</v>
      </c>
      <c r="BT69" s="4">
        <f>1/501</f>
        <v>1.996007984031936E-3</v>
      </c>
      <c r="BU69" s="4">
        <v>0</v>
      </c>
      <c r="BV69" s="4">
        <v>0</v>
      </c>
      <c r="BW69" s="4">
        <v>0</v>
      </c>
      <c r="BX69" s="4">
        <v>0</v>
      </c>
      <c r="BY69" s="7">
        <f>SUM(AW69:BX69)</f>
        <v>0.7493884324598139</v>
      </c>
      <c r="BZ69" s="7">
        <f t="shared" si="106"/>
        <v>0.24898072076635658</v>
      </c>
      <c r="CB69" s="6">
        <f t="shared" si="107"/>
        <v>0.31058398871043136</v>
      </c>
    </row>
    <row r="70" spans="1:80" s="7" customFormat="1" x14ac:dyDescent="0.25">
      <c r="A70" s="8">
        <v>18</v>
      </c>
      <c r="B70" s="1" t="s">
        <v>79</v>
      </c>
      <c r="C70" s="12" t="s">
        <v>82</v>
      </c>
      <c r="D70" s="7">
        <f>1/6</f>
        <v>0.16666666666666666</v>
      </c>
      <c r="E70" s="7">
        <f>1/4</f>
        <v>0.25</v>
      </c>
      <c r="F70" s="7">
        <f>1/1.61</f>
        <v>0.6211180124223602</v>
      </c>
      <c r="G70" s="3">
        <f>D70+E70+F70</f>
        <v>1.0377846790890268</v>
      </c>
      <c r="H70" s="6">
        <f>((D70+(0.5*E70))/G70)</f>
        <v>0.28104738154613468</v>
      </c>
      <c r="I70" s="6">
        <f>1-H70</f>
        <v>0.71895261845386527</v>
      </c>
      <c r="J70" s="8">
        <f>1/15</f>
        <v>6.6666666666666666E-2</v>
      </c>
      <c r="K70" s="8">
        <f>1/36</f>
        <v>2.7777777777777776E-2</v>
      </c>
      <c r="L70" s="8">
        <f>1/21</f>
        <v>4.7619047619047616E-2</v>
      </c>
      <c r="M70" s="8">
        <f>1/91</f>
        <v>1.098901098901099E-2</v>
      </c>
      <c r="N70" s="8">
        <f>1/51</f>
        <v>1.9607843137254902E-2</v>
      </c>
      <c r="O70" s="8">
        <f>1/67</f>
        <v>1.4925373134328358E-2</v>
      </c>
      <c r="P70" s="8">
        <f>1/176</f>
        <v>5.681818181818182E-3</v>
      </c>
      <c r="Q70" s="8">
        <f>1/151</f>
        <v>6.6225165562913907E-3</v>
      </c>
      <c r="R70" s="8">
        <f>1/151</f>
        <v>6.6225165562913907E-3</v>
      </c>
      <c r="S70" s="8">
        <f>1/176</f>
        <v>5.681818181818182E-3</v>
      </c>
      <c r="T70" s="7">
        <v>0</v>
      </c>
      <c r="U70" s="8">
        <f>1/201</f>
        <v>4.9751243781094526E-3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  <c r="AK70" s="8">
        <v>0</v>
      </c>
      <c r="AL70" s="3">
        <f>SUM(J70:AK70)</f>
        <v>0.2171695131784149</v>
      </c>
      <c r="AM70" s="3">
        <f t="shared" si="100"/>
        <v>0.30301707907048958</v>
      </c>
      <c r="AN70" s="3"/>
      <c r="AO70" s="8">
        <f>1/10</f>
        <v>0.1</v>
      </c>
      <c r="AP70" s="8">
        <f>1/8.5</f>
        <v>0.11764705882352941</v>
      </c>
      <c r="AQ70" s="8">
        <f>1/21</f>
        <v>4.7619047619047616E-2</v>
      </c>
      <c r="AR70" s="8">
        <f>1/91</f>
        <v>1.098901098901099E-2</v>
      </c>
      <c r="AS70" s="8">
        <f>1/201</f>
        <v>4.9751243781094526E-3</v>
      </c>
      <c r="AT70" s="8">
        <v>0</v>
      </c>
      <c r="AU70" s="8">
        <f>SUM(AO70:AT70)</f>
        <v>0.28123024180969747</v>
      </c>
      <c r="AV70" s="7">
        <f t="shared" si="105"/>
        <v>0.12492096723878987</v>
      </c>
      <c r="AW70" s="8">
        <f>1/7</f>
        <v>0.14285714285714285</v>
      </c>
      <c r="AX70" s="8">
        <f>1/8</f>
        <v>0.125</v>
      </c>
      <c r="AY70" s="8">
        <f>1/9.5</f>
        <v>0.10526315789473684</v>
      </c>
      <c r="AZ70" s="8">
        <f>1/13</f>
        <v>7.6923076923076927E-2</v>
      </c>
      <c r="BA70" s="8">
        <f>1/16</f>
        <v>6.25E-2</v>
      </c>
      <c r="BB70" s="8">
        <f>1/36</f>
        <v>2.7777777777777776E-2</v>
      </c>
      <c r="BC70" s="8">
        <f>1/29</f>
        <v>3.4482758620689655E-2</v>
      </c>
      <c r="BD70" s="8">
        <f>1/34</f>
        <v>2.9411764705882353E-2</v>
      </c>
      <c r="BE70" s="8">
        <f>1/67</f>
        <v>1.4925373134328358E-2</v>
      </c>
      <c r="BF70" s="8">
        <f>1/126</f>
        <v>7.9365079365079361E-3</v>
      </c>
      <c r="BG70" s="8">
        <f>1/51</f>
        <v>1.9607843137254902E-2</v>
      </c>
      <c r="BH70" s="8">
        <f>1/67</f>
        <v>1.4925373134328358E-2</v>
      </c>
      <c r="BI70" s="8">
        <f>1/126</f>
        <v>7.9365079365079361E-3</v>
      </c>
      <c r="BJ70" s="8">
        <f>1/176</f>
        <v>5.681818181818182E-3</v>
      </c>
      <c r="BK70" s="8">
        <v>0</v>
      </c>
      <c r="BL70" s="8">
        <f>1/126</f>
        <v>7.9365079365079361E-3</v>
      </c>
      <c r="BM70" s="8">
        <f>1/126</f>
        <v>7.9365079365079361E-3</v>
      </c>
      <c r="BN70" s="8">
        <f>1/176</f>
        <v>5.681818181818182E-3</v>
      </c>
      <c r="BO70" s="8">
        <v>0</v>
      </c>
      <c r="BP70" s="8">
        <f>1/201</f>
        <v>4.9751243781094526E-3</v>
      </c>
      <c r="BQ70" s="8">
        <f>1/201</f>
        <v>4.9751243781094526E-3</v>
      </c>
      <c r="BR70" s="8">
        <v>0</v>
      </c>
      <c r="BS70" s="8">
        <v>0</v>
      </c>
      <c r="BT70" s="8">
        <v>0</v>
      </c>
      <c r="BU70" s="8">
        <v>0</v>
      </c>
      <c r="BV70" s="8">
        <v>0</v>
      </c>
      <c r="BW70" s="8">
        <v>0</v>
      </c>
      <c r="BX70" s="8">
        <v>0</v>
      </c>
      <c r="BY70" s="7">
        <f>SUM(AW70:BX70)</f>
        <v>0.70673418505110508</v>
      </c>
      <c r="BZ70" s="7">
        <f t="shared" si="106"/>
        <v>0.13784203793227934</v>
      </c>
      <c r="CB70" s="6">
        <f t="shared" si="107"/>
        <v>0.20513394003921759</v>
      </c>
    </row>
    <row r="71" spans="1:80" s="7" customFormat="1" x14ac:dyDescent="0.25">
      <c r="A71" s="8">
        <v>18</v>
      </c>
      <c r="B71" s="1" t="s">
        <v>78</v>
      </c>
      <c r="C71" s="12" t="s">
        <v>82</v>
      </c>
      <c r="D71" s="7">
        <f>2/11</f>
        <v>0.18181818181818182</v>
      </c>
      <c r="E71" s="7">
        <f>10/39</f>
        <v>0.25641025641025639</v>
      </c>
      <c r="F71" s="7">
        <f>6/10</f>
        <v>0.6</v>
      </c>
      <c r="G71" s="3">
        <f>D71+E71+F71</f>
        <v>1.0382284382284381</v>
      </c>
      <c r="H71" s="6">
        <f>((D71+(0.5*E71))/G71)</f>
        <v>0.29860799281544681</v>
      </c>
      <c r="I71" s="6">
        <f>1-H71</f>
        <v>0.70139200718455319</v>
      </c>
      <c r="J71" s="8">
        <f>1/14</f>
        <v>7.1428571428571425E-2</v>
      </c>
      <c r="K71" s="8">
        <f>1/34</f>
        <v>2.9411764705882353E-2</v>
      </c>
      <c r="L71" s="8">
        <f>1/18</f>
        <v>5.5555555555555552E-2</v>
      </c>
      <c r="M71" s="8">
        <f>1/101</f>
        <v>9.9009900990099011E-3</v>
      </c>
      <c r="N71" s="8">
        <f>1/67</f>
        <v>1.4925373134328358E-2</v>
      </c>
      <c r="O71" s="8">
        <f>1/61</f>
        <v>1.6393442622950821E-2</v>
      </c>
      <c r="P71" s="8">
        <f>1/501</f>
        <v>1.996007984031936E-3</v>
      </c>
      <c r="Q71" s="8">
        <f>1/301</f>
        <v>3.3222591362126247E-3</v>
      </c>
      <c r="R71" s="8">
        <f>1/301</f>
        <v>3.3222591362126247E-3</v>
      </c>
      <c r="S71" s="8">
        <f>1/401</f>
        <v>2.4937655860349127E-3</v>
      </c>
      <c r="T71" s="8">
        <f>1/501</f>
        <v>1.996007984031936E-3</v>
      </c>
      <c r="U71" s="8">
        <f t="shared" ref="U71:Z71" si="151">1/501</f>
        <v>1.996007984031936E-3</v>
      </c>
      <c r="V71" s="8">
        <f t="shared" si="151"/>
        <v>1.996007984031936E-3</v>
      </c>
      <c r="W71" s="8">
        <f t="shared" si="151"/>
        <v>1.996007984031936E-3</v>
      </c>
      <c r="X71" s="8">
        <f t="shared" si="151"/>
        <v>1.996007984031936E-3</v>
      </c>
      <c r="Y71" s="8">
        <f t="shared" si="151"/>
        <v>1.996007984031936E-3</v>
      </c>
      <c r="Z71" s="8">
        <f t="shared" si="151"/>
        <v>1.996007984031936E-3</v>
      </c>
      <c r="AA71" s="8">
        <v>0</v>
      </c>
      <c r="AB71" s="8">
        <v>0</v>
      </c>
      <c r="AC71" s="8">
        <f>1/501</f>
        <v>1.996007984031936E-3</v>
      </c>
      <c r="AD71" s="8">
        <f>1/501</f>
        <v>1.996007984031936E-3</v>
      </c>
      <c r="AE71" s="8">
        <v>0</v>
      </c>
      <c r="AF71" s="8">
        <v>0</v>
      </c>
      <c r="AG71" s="8">
        <f>1/501</f>
        <v>1.996007984031936E-3</v>
      </c>
      <c r="AH71" s="8">
        <f t="shared" ref="AH71:AJ71" si="152">1/501</f>
        <v>1.996007984031936E-3</v>
      </c>
      <c r="AI71" s="8">
        <f t="shared" si="152"/>
        <v>1.996007984031936E-3</v>
      </c>
      <c r="AJ71" s="8">
        <f t="shared" si="152"/>
        <v>1.996007984031936E-3</v>
      </c>
      <c r="AK71" s="8">
        <v>0</v>
      </c>
      <c r="AL71" s="3">
        <f>SUM(J71:AK71)</f>
        <v>0.23469809318120563</v>
      </c>
      <c r="AM71" s="3">
        <f t="shared" si="100"/>
        <v>0.29083951249663098</v>
      </c>
      <c r="AN71" s="3"/>
      <c r="AO71" s="8">
        <f>1/9</f>
        <v>0.1111111111111111</v>
      </c>
      <c r="AP71" s="8">
        <f>1/7</f>
        <v>0.14285714285714285</v>
      </c>
      <c r="AQ71" s="8">
        <f>1/17</f>
        <v>5.8823529411764705E-2</v>
      </c>
      <c r="AR71" s="8">
        <f>1/91</f>
        <v>1.098901098901099E-2</v>
      </c>
      <c r="AS71" s="8">
        <f>1/351</f>
        <v>2.8490028490028491E-3</v>
      </c>
      <c r="AT71" s="8">
        <v>0</v>
      </c>
      <c r="AU71" s="8">
        <f>SUM(AO71:AT71)</f>
        <v>0.32662979721803254</v>
      </c>
      <c r="AV71" s="7">
        <f t="shared" si="105"/>
        <v>0.27385620915032693</v>
      </c>
      <c r="AW71" s="8">
        <f>1/6</f>
        <v>0.16666666666666666</v>
      </c>
      <c r="AX71" s="8">
        <f>2/15</f>
        <v>0.13333333333333333</v>
      </c>
      <c r="AY71" s="8">
        <f>2/17</f>
        <v>0.11764705882352941</v>
      </c>
      <c r="AZ71" s="8">
        <f>1/13</f>
        <v>7.6923076923076927E-2</v>
      </c>
      <c r="BA71" s="8">
        <f>1/15</f>
        <v>6.6666666666666666E-2</v>
      </c>
      <c r="BB71" s="8">
        <f>1/26</f>
        <v>3.8461538461538464E-2</v>
      </c>
      <c r="BC71" s="8">
        <f>1/26</f>
        <v>3.8461538461538464E-2</v>
      </c>
      <c r="BD71" s="8">
        <f>1/31</f>
        <v>3.2258064516129031E-2</v>
      </c>
      <c r="BE71" s="8">
        <f>1/71</f>
        <v>1.4084507042253521E-2</v>
      </c>
      <c r="BF71" s="8">
        <f>1/176</f>
        <v>5.681818181818182E-3</v>
      </c>
      <c r="BG71" s="8">
        <f>1/76</f>
        <v>1.3157894736842105E-2</v>
      </c>
      <c r="BH71" s="8">
        <f>1/91</f>
        <v>1.098901098901099E-2</v>
      </c>
      <c r="BI71" s="8">
        <f>1/176</f>
        <v>5.681818181818182E-3</v>
      </c>
      <c r="BJ71" s="8">
        <f>1/501</f>
        <v>1.996007984031936E-3</v>
      </c>
      <c r="BK71" s="8">
        <f>1/501</f>
        <v>1.996007984031936E-3</v>
      </c>
      <c r="BL71" s="8">
        <f>1/251</f>
        <v>3.9840637450199202E-3</v>
      </c>
      <c r="BM71" s="8">
        <f>1/251</f>
        <v>3.9840637450199202E-3</v>
      </c>
      <c r="BN71" s="8">
        <v>0</v>
      </c>
      <c r="BO71" s="8">
        <v>0</v>
      </c>
      <c r="BP71" s="8">
        <f>1/501</f>
        <v>1.996007984031936E-3</v>
      </c>
      <c r="BQ71" s="8">
        <f>1/501</f>
        <v>1.996007984031936E-3</v>
      </c>
      <c r="BR71" s="8">
        <v>0</v>
      </c>
      <c r="BS71" s="8">
        <v>0</v>
      </c>
      <c r="BT71" s="8">
        <f>1/501</f>
        <v>1.996007984031936E-3</v>
      </c>
      <c r="BU71" s="8">
        <f t="shared" ref="BU71:BW71" si="153">1/501</f>
        <v>1.996007984031936E-3</v>
      </c>
      <c r="BV71" s="8">
        <f t="shared" si="153"/>
        <v>1.996007984031936E-3</v>
      </c>
      <c r="BW71" s="8">
        <f t="shared" si="153"/>
        <v>1.996007984031936E-3</v>
      </c>
      <c r="BX71" s="8">
        <v>0</v>
      </c>
      <c r="BY71" s="7">
        <f>SUM(AW71:BX71)</f>
        <v>0.74394918434651769</v>
      </c>
      <c r="BZ71" s="7">
        <f t="shared" si="106"/>
        <v>0.23991530724419619</v>
      </c>
      <c r="CB71" s="6">
        <f t="shared" si="107"/>
        <v>0.30527707474575583</v>
      </c>
    </row>
    <row r="72" spans="1:80" x14ac:dyDescent="0.25">
      <c r="A72" s="7">
        <v>18</v>
      </c>
      <c r="B72" s="7" t="s">
        <v>84</v>
      </c>
      <c r="C72" s="11">
        <v>1</v>
      </c>
      <c r="D72" s="4">
        <f>AVERAGE(D69:D71)</f>
        <v>0.17171717171717171</v>
      </c>
      <c r="E72" s="8">
        <f t="shared" ref="E72:BM72" si="154">AVERAGE(E69:E71)</f>
        <v>0.26684263448969331</v>
      </c>
      <c r="F72" s="8">
        <f t="shared" si="154"/>
        <v>0.60703933747412009</v>
      </c>
      <c r="G72" s="8">
        <f t="shared" si="154"/>
        <v>1.0455991436809851</v>
      </c>
      <c r="H72" s="8">
        <f t="shared" si="154"/>
        <v>0.29180132934665165</v>
      </c>
      <c r="I72" s="8">
        <f t="shared" si="154"/>
        <v>0.70819867065334829</v>
      </c>
      <c r="J72" s="8">
        <f t="shared" si="154"/>
        <v>7.3809523809523811E-2</v>
      </c>
      <c r="K72" s="8">
        <f t="shared" si="154"/>
        <v>3.0557433701449931E-2</v>
      </c>
      <c r="L72" s="8">
        <f t="shared" si="154"/>
        <v>5.3999377528789284E-2</v>
      </c>
      <c r="M72" s="8">
        <f t="shared" si="154"/>
        <v>1.1078560033455524E-2</v>
      </c>
      <c r="N72" s="8">
        <f t="shared" si="154"/>
        <v>1.8047019802946054E-2</v>
      </c>
      <c r="O72" s="8">
        <f t="shared" si="154"/>
        <v>1.5414729630535846E-2</v>
      </c>
      <c r="P72" s="8">
        <f t="shared" si="154"/>
        <v>4.7667809073805032E-3</v>
      </c>
      <c r="Q72" s="8">
        <f t="shared" si="154"/>
        <v>5.9604278763373169E-3</v>
      </c>
      <c r="R72" s="8">
        <f t="shared" si="154"/>
        <v>5.5224307495984684E-3</v>
      </c>
      <c r="S72" s="8">
        <f t="shared" si="154"/>
        <v>4.3835693819875158E-3</v>
      </c>
      <c r="T72" s="8">
        <f t="shared" si="154"/>
        <v>1.3306719893546239E-3</v>
      </c>
      <c r="U72" s="8">
        <f t="shared" si="154"/>
        <v>2.9890467820577749E-3</v>
      </c>
      <c r="V72" s="8">
        <f t="shared" si="154"/>
        <v>1.3306719893546239E-3</v>
      </c>
      <c r="W72" s="8">
        <f t="shared" si="154"/>
        <v>6.6533599467731195E-4</v>
      </c>
      <c r="X72" s="8">
        <f t="shared" si="154"/>
        <v>6.6533599467731195E-4</v>
      </c>
      <c r="Y72" s="8">
        <f t="shared" si="154"/>
        <v>6.6533599467731195E-4</v>
      </c>
      <c r="Z72" s="8">
        <f t="shared" si="154"/>
        <v>6.6533599467731195E-4</v>
      </c>
      <c r="AA72" s="8">
        <f t="shared" si="154"/>
        <v>6.6533599467731195E-4</v>
      </c>
      <c r="AB72" s="8">
        <f t="shared" si="154"/>
        <v>0</v>
      </c>
      <c r="AC72" s="8">
        <f t="shared" si="154"/>
        <v>6.6533599467731195E-4</v>
      </c>
      <c r="AD72" s="8">
        <f t="shared" si="154"/>
        <v>6.6533599467731195E-4</v>
      </c>
      <c r="AE72" s="8">
        <f t="shared" si="154"/>
        <v>0</v>
      </c>
      <c r="AF72" s="8">
        <f t="shared" si="154"/>
        <v>0</v>
      </c>
      <c r="AG72" s="8">
        <f t="shared" si="154"/>
        <v>6.6533599467731195E-4</v>
      </c>
      <c r="AH72" s="8">
        <f t="shared" si="154"/>
        <v>6.6533599467731195E-4</v>
      </c>
      <c r="AI72" s="8">
        <f t="shared" si="154"/>
        <v>6.6533599467731195E-4</v>
      </c>
      <c r="AJ72" s="8">
        <f t="shared" si="154"/>
        <v>6.6533599467731195E-4</v>
      </c>
      <c r="AK72" s="8">
        <f t="shared" si="154"/>
        <v>0</v>
      </c>
      <c r="AL72" s="8">
        <f t="shared" si="154"/>
        <v>0.23650894012422166</v>
      </c>
      <c r="AM72" s="3">
        <f t="shared" si="100"/>
        <v>0.3773167689587027</v>
      </c>
      <c r="AN72" s="3"/>
      <c r="AO72" s="8">
        <f t="shared" si="154"/>
        <v>0.10545808966861599</v>
      </c>
      <c r="AP72" s="8">
        <f t="shared" si="154"/>
        <v>0.13127917833800187</v>
      </c>
      <c r="AQ72" s="8">
        <f t="shared" si="154"/>
        <v>5.1353874883286653E-2</v>
      </c>
      <c r="AR72" s="8">
        <f t="shared" si="154"/>
        <v>1.1441233663455888E-2</v>
      </c>
      <c r="AS72" s="8">
        <f t="shared" si="154"/>
        <v>4.266417201740585E-3</v>
      </c>
      <c r="AT72" s="8">
        <f t="shared" si="154"/>
        <v>0</v>
      </c>
      <c r="AU72" s="8">
        <f t="shared" si="154"/>
        <v>0.30379879375510099</v>
      </c>
      <c r="AV72" s="7">
        <f t="shared" si="105"/>
        <v>0.13849420777936117</v>
      </c>
      <c r="AW72" s="8">
        <f t="shared" si="154"/>
        <v>0.15873015873015872</v>
      </c>
      <c r="AX72" s="8">
        <f t="shared" si="154"/>
        <v>0.13055555555555554</v>
      </c>
      <c r="AY72" s="8">
        <f t="shared" si="154"/>
        <v>0.11351909184726522</v>
      </c>
      <c r="AZ72" s="8">
        <f t="shared" si="154"/>
        <v>7.9059829059829057E-2</v>
      </c>
      <c r="BA72" s="8">
        <f t="shared" si="154"/>
        <v>6.5277777777777768E-2</v>
      </c>
      <c r="BB72" s="8">
        <f t="shared" si="154"/>
        <v>3.1883693648399526E-2</v>
      </c>
      <c r="BC72" s="8">
        <f t="shared" si="154"/>
        <v>3.8807519317264443E-2</v>
      </c>
      <c r="BD72" s="8">
        <f t="shared" si="154"/>
        <v>3.2050862614233677E-2</v>
      </c>
      <c r="BE72" s="8">
        <f t="shared" si="154"/>
        <v>1.4645084436970079E-2</v>
      </c>
      <c r="BF72" s="8">
        <f t="shared" si="154"/>
        <v>7.1849446849446856E-3</v>
      </c>
      <c r="BG72" s="8">
        <f t="shared" si="154"/>
        <v>1.5897037002808454E-2</v>
      </c>
      <c r="BH72" s="8">
        <f t="shared" si="154"/>
        <v>1.2753354378561677E-2</v>
      </c>
      <c r="BI72" s="8">
        <f t="shared" si="154"/>
        <v>6.1978168321451905E-3</v>
      </c>
      <c r="BJ72" s="8">
        <f t="shared" si="154"/>
        <v>2.5592753886167058E-3</v>
      </c>
      <c r="BK72" s="8">
        <f t="shared" si="154"/>
        <v>6.6533599467731195E-4</v>
      </c>
      <c r="BL72" s="8">
        <f t="shared" si="154"/>
        <v>5.6318986865457705E-3</v>
      </c>
      <c r="BM72" s="8">
        <f t="shared" si="154"/>
        <v>5.6318986865457705E-3</v>
      </c>
      <c r="BN72" s="8">
        <f t="shared" ref="BN72:BY72" si="155">AVERAGE(BN69:BN71)</f>
        <v>3.0013591060102686E-3</v>
      </c>
      <c r="BO72" s="8">
        <f t="shared" si="155"/>
        <v>0</v>
      </c>
      <c r="BP72" s="8">
        <f t="shared" si="155"/>
        <v>2.9890467820577749E-3</v>
      </c>
      <c r="BQ72" s="8">
        <f t="shared" si="155"/>
        <v>2.9890467820577749E-3</v>
      </c>
      <c r="BR72" s="8">
        <f t="shared" si="155"/>
        <v>0</v>
      </c>
      <c r="BS72" s="8">
        <f t="shared" si="155"/>
        <v>0</v>
      </c>
      <c r="BT72" s="8">
        <f t="shared" si="155"/>
        <v>1.3306719893546239E-3</v>
      </c>
      <c r="BU72" s="8">
        <f t="shared" si="155"/>
        <v>6.6533599467731195E-4</v>
      </c>
      <c r="BV72" s="8">
        <f t="shared" si="155"/>
        <v>6.6533599467731195E-4</v>
      </c>
      <c r="BW72" s="8">
        <f t="shared" si="155"/>
        <v>6.6533599467731195E-4</v>
      </c>
      <c r="BX72" s="8">
        <f t="shared" si="155"/>
        <v>0</v>
      </c>
      <c r="BY72" s="8">
        <f t="shared" si="155"/>
        <v>0.7333572672858123</v>
      </c>
      <c r="BZ72" s="7">
        <f t="shared" si="106"/>
        <v>0.208088540583381</v>
      </c>
      <c r="CB72" s="6">
        <f t="shared" si="107"/>
        <v>0.27366500116513492</v>
      </c>
    </row>
    <row r="73" spans="1:80" x14ac:dyDescent="0.25">
      <c r="A73" s="8">
        <v>19</v>
      </c>
      <c r="B73" s="8" t="s">
        <v>18</v>
      </c>
      <c r="C73" s="11">
        <v>0</v>
      </c>
      <c r="D73" s="4">
        <f>7/11</f>
        <v>0.63636363636363635</v>
      </c>
      <c r="E73" s="4">
        <f>1/4</f>
        <v>0.25</v>
      </c>
      <c r="F73" s="4">
        <f>1/6</f>
        <v>0.16666666666666666</v>
      </c>
      <c r="G73" s="3">
        <f>D73+E73+F73</f>
        <v>1.053030303030303</v>
      </c>
      <c r="H73" s="6">
        <f>((D73+(0.5*E73))/G73)</f>
        <v>0.72302158273381301</v>
      </c>
      <c r="I73" s="6">
        <f>1-H73</f>
        <v>0.27697841726618699</v>
      </c>
      <c r="J73" s="4">
        <f>2/15</f>
        <v>0.13333333333333333</v>
      </c>
      <c r="K73" s="4">
        <f>1/8</f>
        <v>0.125</v>
      </c>
      <c r="L73" s="4">
        <f>1/8</f>
        <v>0.125</v>
      </c>
      <c r="M73" s="4">
        <f>1/11</f>
        <v>9.0909090909090912E-2</v>
      </c>
      <c r="N73" s="4">
        <f>1/12</f>
        <v>8.3333333333333329E-2</v>
      </c>
      <c r="O73" s="4">
        <f>1/26</f>
        <v>3.8461538461538464E-2</v>
      </c>
      <c r="P73" s="4">
        <f>1/19</f>
        <v>5.2631578947368418E-2</v>
      </c>
      <c r="Q73" s="4">
        <f>1/21</f>
        <v>4.7619047619047616E-2</v>
      </c>
      <c r="R73" s="4">
        <f>1/41</f>
        <v>2.4390243902439025E-2</v>
      </c>
      <c r="S73" s="4">
        <f>1/101</f>
        <v>9.9009900990099011E-3</v>
      </c>
      <c r="T73" s="4">
        <f t="shared" ref="T73:U75" si="156">1/51</f>
        <v>1.9607843137254902E-2</v>
      </c>
      <c r="U73" s="4">
        <f t="shared" si="156"/>
        <v>1.9607843137254902E-2</v>
      </c>
      <c r="V73" s="4">
        <f>1/101</f>
        <v>9.9009900990099011E-3</v>
      </c>
      <c r="W73" s="4">
        <v>0</v>
      </c>
      <c r="X73" s="4">
        <v>0</v>
      </c>
      <c r="Y73" s="4">
        <f>1/126</f>
        <v>7.9365079365079361E-3</v>
      </c>
      <c r="Z73" s="4">
        <f>1/126</f>
        <v>7.9365079365079361E-3</v>
      </c>
      <c r="AA73" s="4">
        <f>1/201</f>
        <v>4.9751243781094526E-3</v>
      </c>
      <c r="AB73" s="4">
        <v>0</v>
      </c>
      <c r="AC73" s="4">
        <f>1/251</f>
        <v>3.9840637450199202E-3</v>
      </c>
      <c r="AD73" s="4">
        <f>1/251</f>
        <v>3.9840637450199202E-3</v>
      </c>
      <c r="AE73" s="4">
        <v>0</v>
      </c>
      <c r="AF73" s="4">
        <v>0</v>
      </c>
      <c r="AG73" s="4">
        <f>1/501</f>
        <v>1.996007984031936E-3</v>
      </c>
      <c r="AH73" s="4">
        <v>0</v>
      </c>
      <c r="AI73" s="4">
        <v>0</v>
      </c>
      <c r="AJ73" s="4">
        <v>0</v>
      </c>
      <c r="AK73" s="4">
        <v>0</v>
      </c>
      <c r="AL73" s="3">
        <f>SUM(J73:AK73)</f>
        <v>0.81050810870387802</v>
      </c>
      <c r="AM73" s="3">
        <f t="shared" si="100"/>
        <v>0.27365559939180839</v>
      </c>
      <c r="AN73" s="3"/>
      <c r="AO73" s="4">
        <f>1/13</f>
        <v>7.6923076923076927E-2</v>
      </c>
      <c r="AP73" s="4">
        <f>2/17</f>
        <v>0.11764705882352941</v>
      </c>
      <c r="AQ73" s="4">
        <f>1/19</f>
        <v>5.2631578947368418E-2</v>
      </c>
      <c r="AR73" s="4">
        <f>1/67</f>
        <v>1.4925373134328358E-2</v>
      </c>
      <c r="AS73" s="4">
        <f>1/201</f>
        <v>4.9751243781094526E-3</v>
      </c>
      <c r="AT73" s="4">
        <v>0</v>
      </c>
      <c r="AU73" s="4">
        <f>SUM(AO73:AT73)</f>
        <v>0.26710221220641256</v>
      </c>
      <c r="AV73" s="7">
        <f t="shared" si="105"/>
        <v>6.8408848825650237E-2</v>
      </c>
      <c r="AW73" s="4">
        <f>1/17</f>
        <v>5.8823529411764705E-2</v>
      </c>
      <c r="AX73" s="4">
        <f>1/34</f>
        <v>2.9411764705882353E-2</v>
      </c>
      <c r="AY73" s="4">
        <f>1/17</f>
        <v>5.8823529411764705E-2</v>
      </c>
      <c r="AZ73" s="4">
        <f>1/81</f>
        <v>1.2345679012345678E-2</v>
      </c>
      <c r="BA73" s="4">
        <f>1/51</f>
        <v>1.9607843137254902E-2</v>
      </c>
      <c r="BB73" s="4">
        <f>1/51</f>
        <v>1.9607843137254902E-2</v>
      </c>
      <c r="BC73" s="4">
        <f>1/151</f>
        <v>6.6225165562913907E-3</v>
      </c>
      <c r="BD73" s="4">
        <f>1/126</f>
        <v>7.9365079365079361E-3</v>
      </c>
      <c r="BE73" s="4">
        <f>1/126</f>
        <v>7.9365079365079361E-3</v>
      </c>
      <c r="BF73" s="4">
        <f>1/151</f>
        <v>6.6225165562913907E-3</v>
      </c>
      <c r="BG73" s="4">
        <f>1/501</f>
        <v>1.996007984031936E-3</v>
      </c>
      <c r="BH73" s="4">
        <f>1/501</f>
        <v>1.996007984031936E-3</v>
      </c>
      <c r="BI73" s="4">
        <f>1/501</f>
        <v>1.996007984031936E-3</v>
      </c>
      <c r="BJ73" s="4">
        <v>0</v>
      </c>
      <c r="BK73" s="4">
        <v>0</v>
      </c>
      <c r="BL73" s="4">
        <v>0</v>
      </c>
      <c r="BM73" s="4">
        <v>0</v>
      </c>
      <c r="BN73" s="4">
        <f>1/501</f>
        <v>1.996007984031936E-3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v>0</v>
      </c>
      <c r="BY73" s="7">
        <f>SUM(AW73:BX73)</f>
        <v>0.23572226973799359</v>
      </c>
      <c r="BZ73" s="7">
        <f t="shared" si="106"/>
        <v>0.41433361842796157</v>
      </c>
      <c r="CB73" s="6">
        <f t="shared" si="107"/>
        <v>0.313332590648284</v>
      </c>
    </row>
    <row r="74" spans="1:80" s="7" customFormat="1" x14ac:dyDescent="0.25">
      <c r="A74" s="8">
        <v>19</v>
      </c>
      <c r="B74" s="8" t="s">
        <v>79</v>
      </c>
      <c r="C74" s="11">
        <v>0</v>
      </c>
      <c r="D74" s="8">
        <f>1/1.53</f>
        <v>0.65359477124183007</v>
      </c>
      <c r="E74" s="8">
        <f>1/4.33</f>
        <v>0.23094688221709006</v>
      </c>
      <c r="F74" s="8">
        <f>1/6.5</f>
        <v>0.15384615384615385</v>
      </c>
      <c r="G74" s="3">
        <f>D74+E74+F74</f>
        <v>1.0383878073050741</v>
      </c>
      <c r="H74" s="6">
        <f>((D74+(0.5*E74))/G74)</f>
        <v>0.74063678997381188</v>
      </c>
      <c r="I74" s="6">
        <f>1-H74</f>
        <v>0.25936321002618812</v>
      </c>
      <c r="J74" s="8">
        <f>1/9</f>
        <v>0.1111111111111111</v>
      </c>
      <c r="K74" s="8">
        <f>1/9</f>
        <v>0.1111111111111111</v>
      </c>
      <c r="L74" s="8">
        <f>1/9.5</f>
        <v>0.10526315789473684</v>
      </c>
      <c r="M74" s="8">
        <f>1/13</f>
        <v>7.6923076923076927E-2</v>
      </c>
      <c r="N74" s="8">
        <f>1/13</f>
        <v>7.6923076923076927E-2</v>
      </c>
      <c r="O74" s="8">
        <f>1/26</f>
        <v>3.8461538461538464E-2</v>
      </c>
      <c r="P74" s="8">
        <f>1/23</f>
        <v>4.3478260869565216E-2</v>
      </c>
      <c r="Q74" s="8">
        <f>1/23</f>
        <v>4.3478260869565216E-2</v>
      </c>
      <c r="R74" s="8">
        <f>1/46</f>
        <v>2.1739130434782608E-2</v>
      </c>
      <c r="S74" s="8">
        <f>1/101</f>
        <v>9.9009900990099011E-3</v>
      </c>
      <c r="T74" s="8">
        <f t="shared" si="156"/>
        <v>1.9607843137254902E-2</v>
      </c>
      <c r="U74" s="8">
        <f t="shared" si="156"/>
        <v>1.9607843137254902E-2</v>
      </c>
      <c r="V74" s="8">
        <f>1/91</f>
        <v>1.098901098901099E-2</v>
      </c>
      <c r="W74" s="8">
        <f>1/151</f>
        <v>6.6225165562913907E-3</v>
      </c>
      <c r="X74" s="8">
        <f>1/201</f>
        <v>4.9751243781094526E-3</v>
      </c>
      <c r="Y74" s="8">
        <f>1/101</f>
        <v>9.9009900990099011E-3</v>
      </c>
      <c r="Z74" s="8">
        <f>1/101</f>
        <v>9.9009900990099011E-3</v>
      </c>
      <c r="AA74" s="8">
        <f>1/151</f>
        <v>6.6225165562913907E-3</v>
      </c>
      <c r="AB74" s="8">
        <f>1/201</f>
        <v>4.9751243781094526E-3</v>
      </c>
      <c r="AC74" s="8">
        <f>1/151</f>
        <v>6.6225165562913907E-3</v>
      </c>
      <c r="AD74" s="8">
        <f>1/176</f>
        <v>5.681818181818182E-3</v>
      </c>
      <c r="AE74" s="8">
        <f>1/201</f>
        <v>4.9751243781094526E-3</v>
      </c>
      <c r="AF74" s="8">
        <v>0</v>
      </c>
      <c r="AG74" s="8">
        <f>1/201</f>
        <v>4.9751243781094526E-3</v>
      </c>
      <c r="AH74" s="8">
        <v>0</v>
      </c>
      <c r="AI74" s="8">
        <v>0</v>
      </c>
      <c r="AJ74" s="8">
        <v>0</v>
      </c>
      <c r="AK74" s="8">
        <v>0</v>
      </c>
      <c r="AL74" s="3">
        <f>SUM(J74:AK74)</f>
        <v>0.7538462575222451</v>
      </c>
      <c r="AM74" s="3">
        <f t="shared" si="100"/>
        <v>0.15338477400903505</v>
      </c>
      <c r="AN74" s="3"/>
      <c r="AO74" s="8">
        <f>1/16</f>
        <v>6.25E-2</v>
      </c>
      <c r="AP74" s="8">
        <f>1/9.5</f>
        <v>0.10526315789473684</v>
      </c>
      <c r="AQ74" s="8">
        <f>1/19</f>
        <v>5.2631578947368418E-2</v>
      </c>
      <c r="AR74" s="8">
        <f>1/67</f>
        <v>1.4925373134328358E-2</v>
      </c>
      <c r="AS74" s="8">
        <f>1/176</f>
        <v>5.681818181818182E-3</v>
      </c>
      <c r="AT74" s="8">
        <v>0</v>
      </c>
      <c r="AU74" s="8">
        <f>SUM(AO74:AT74)</f>
        <v>0.24100192815825178</v>
      </c>
      <c r="AV74" s="7">
        <f t="shared" si="105"/>
        <v>4.3538348925230341E-2</v>
      </c>
      <c r="AW74" s="8">
        <f>1/19</f>
        <v>5.2631578947368418E-2</v>
      </c>
      <c r="AX74" s="8">
        <f>1/36</f>
        <v>2.7777777777777776E-2</v>
      </c>
      <c r="AY74" s="8">
        <f>1/20</f>
        <v>0.05</v>
      </c>
      <c r="AZ74" s="8">
        <f>1/91</f>
        <v>1.098901098901099E-2</v>
      </c>
      <c r="BA74" s="8">
        <f>1/51</f>
        <v>1.9607843137254902E-2</v>
      </c>
      <c r="BB74" s="8">
        <f>1/51</f>
        <v>1.9607843137254902E-2</v>
      </c>
      <c r="BC74" s="8">
        <f>1/176</f>
        <v>5.681818181818182E-3</v>
      </c>
      <c r="BD74" s="8">
        <f>1/126</f>
        <v>7.9365079365079361E-3</v>
      </c>
      <c r="BE74" s="8">
        <f>1/126</f>
        <v>7.9365079365079361E-3</v>
      </c>
      <c r="BF74" s="8">
        <f>1/151</f>
        <v>6.6225165562913907E-3</v>
      </c>
      <c r="BG74" s="8">
        <v>0</v>
      </c>
      <c r="BH74" s="8">
        <f>1/201</f>
        <v>4.9751243781094526E-3</v>
      </c>
      <c r="BI74" s="8">
        <f>1/201</f>
        <v>4.9751243781094526E-3</v>
      </c>
      <c r="BJ74" s="8">
        <f>1/201</f>
        <v>4.9751243781094526E-3</v>
      </c>
      <c r="BK74" s="8">
        <v>0</v>
      </c>
      <c r="BL74" s="8">
        <v>0</v>
      </c>
      <c r="BM74" s="8">
        <v>0</v>
      </c>
      <c r="BN74" s="8">
        <v>0</v>
      </c>
      <c r="BO74" s="8">
        <v>0</v>
      </c>
      <c r="BP74" s="8">
        <v>0</v>
      </c>
      <c r="BQ74" s="8">
        <v>0</v>
      </c>
      <c r="BR74" s="8">
        <v>0</v>
      </c>
      <c r="BS74" s="8">
        <v>0</v>
      </c>
      <c r="BT74" s="8">
        <v>0</v>
      </c>
      <c r="BU74" s="8">
        <v>0</v>
      </c>
      <c r="BV74" s="8">
        <v>0</v>
      </c>
      <c r="BW74" s="8">
        <v>0</v>
      </c>
      <c r="BX74" s="8">
        <v>0</v>
      </c>
      <c r="BY74" s="7">
        <f>SUM(AW74:BX74)</f>
        <v>0.2237167777341208</v>
      </c>
      <c r="BZ74" s="7">
        <f t="shared" si="106"/>
        <v>0.45415905527178513</v>
      </c>
      <c r="CB74" s="6">
        <f t="shared" si="107"/>
        <v>0.21856496341461762</v>
      </c>
    </row>
    <row r="75" spans="1:80" s="7" customFormat="1" x14ac:dyDescent="0.25">
      <c r="A75" s="8">
        <v>19</v>
      </c>
      <c r="B75" s="8" t="s">
        <v>78</v>
      </c>
      <c r="C75" s="11">
        <v>0</v>
      </c>
      <c r="D75" s="8">
        <f>7/11</f>
        <v>0.63636363636363635</v>
      </c>
      <c r="E75" s="8">
        <f>2/9</f>
        <v>0.22222222222222221</v>
      </c>
      <c r="F75" s="8">
        <f>2/11</f>
        <v>0.18181818181818182</v>
      </c>
      <c r="G75" s="3">
        <f>D75+E75+F75</f>
        <v>1.0404040404040404</v>
      </c>
      <c r="H75" s="6">
        <f>((D75+(0.5*E75))/G75)</f>
        <v>0.71844660194174748</v>
      </c>
      <c r="I75" s="6">
        <f>1-H75</f>
        <v>0.28155339805825252</v>
      </c>
      <c r="J75" s="8">
        <f>2/15</f>
        <v>0.13333333333333333</v>
      </c>
      <c r="K75" s="8">
        <f>1/8</f>
        <v>0.125</v>
      </c>
      <c r="L75" s="8">
        <f>1/8</f>
        <v>0.125</v>
      </c>
      <c r="M75" s="8">
        <f>1/12</f>
        <v>8.3333333333333329E-2</v>
      </c>
      <c r="N75" s="8">
        <f>1/12</f>
        <v>8.3333333333333329E-2</v>
      </c>
      <c r="O75" s="8">
        <f>1/21</f>
        <v>4.7619047619047616E-2</v>
      </c>
      <c r="P75" s="8">
        <f>1/23</f>
        <v>4.3478260869565216E-2</v>
      </c>
      <c r="Q75" s="8">
        <f>1/23</f>
        <v>4.3478260869565216E-2</v>
      </c>
      <c r="R75" s="8">
        <f>1/41</f>
        <v>2.4390243902439025E-2</v>
      </c>
      <c r="S75" s="8">
        <f>1/101</f>
        <v>9.9009900990099011E-3</v>
      </c>
      <c r="T75" s="8">
        <f t="shared" si="156"/>
        <v>1.9607843137254902E-2</v>
      </c>
      <c r="U75" s="8">
        <f t="shared" si="156"/>
        <v>1.9607843137254902E-2</v>
      </c>
      <c r="V75" s="8">
        <f>1/91</f>
        <v>1.098901098901099E-2</v>
      </c>
      <c r="W75" s="8">
        <f>1/226</f>
        <v>4.4247787610619468E-3</v>
      </c>
      <c r="X75" s="8">
        <f>1/501</f>
        <v>1.996007984031936E-3</v>
      </c>
      <c r="Y75" s="8">
        <f>1/151</f>
        <v>6.6225165562913907E-3</v>
      </c>
      <c r="Z75" s="8">
        <f>1/126</f>
        <v>7.9365079365079361E-3</v>
      </c>
      <c r="AA75" s="8">
        <v>0</v>
      </c>
      <c r="AB75" s="8">
        <v>0</v>
      </c>
      <c r="AC75" s="8">
        <f>1/426</f>
        <v>2.3474178403755869E-3</v>
      </c>
      <c r="AD75" s="8">
        <f>1/401</f>
        <v>2.4937655860349127E-3</v>
      </c>
      <c r="AE75" s="8">
        <v>0</v>
      </c>
      <c r="AF75" s="8">
        <v>0</v>
      </c>
      <c r="AG75" s="8">
        <f>1/501</f>
        <v>1.996007984031936E-3</v>
      </c>
      <c r="AH75" s="8">
        <f t="shared" ref="AH75:AJ75" si="157">1/501</f>
        <v>1.996007984031936E-3</v>
      </c>
      <c r="AI75" s="8">
        <f t="shared" si="157"/>
        <v>1.996007984031936E-3</v>
      </c>
      <c r="AJ75" s="8">
        <f t="shared" si="157"/>
        <v>1.996007984031936E-3</v>
      </c>
      <c r="AK75" s="8">
        <v>0</v>
      </c>
      <c r="AL75" s="3">
        <f>SUM(J75:AK75)</f>
        <v>0.80287652722357938</v>
      </c>
      <c r="AM75" s="3">
        <f t="shared" si="100"/>
        <v>0.26166311420848198</v>
      </c>
      <c r="AN75" s="3"/>
      <c r="AO75" s="8">
        <f>1/13</f>
        <v>7.6923076923076927E-2</v>
      </c>
      <c r="AP75" s="8">
        <f>1/8</f>
        <v>0.125</v>
      </c>
      <c r="AQ75" s="8">
        <f>1/15</f>
        <v>6.6666666666666666E-2</v>
      </c>
      <c r="AR75" s="8">
        <f>1/56</f>
        <v>1.7857142857142856E-2</v>
      </c>
      <c r="AS75" s="8">
        <f>1/326</f>
        <v>3.0674846625766872E-3</v>
      </c>
      <c r="AT75" s="8">
        <v>0</v>
      </c>
      <c r="AU75" s="8">
        <f>SUM(AO75:AT75)</f>
        <v>0.2895143711094631</v>
      </c>
      <c r="AV75" s="7">
        <f t="shared" si="105"/>
        <v>0.302814669992584</v>
      </c>
      <c r="AW75" s="8">
        <f>1/19</f>
        <v>5.2631578947368418E-2</v>
      </c>
      <c r="AX75" s="8">
        <f>1/36</f>
        <v>2.7777777777777776E-2</v>
      </c>
      <c r="AY75" s="8">
        <f>1/18</f>
        <v>5.5555555555555552E-2</v>
      </c>
      <c r="AZ75" s="8">
        <f>1/101</f>
        <v>9.9009900990099011E-3</v>
      </c>
      <c r="BA75" s="8">
        <f>1/56</f>
        <v>1.7857142857142856E-2</v>
      </c>
      <c r="BB75" s="8">
        <f>1/46</f>
        <v>2.1739130434782608E-2</v>
      </c>
      <c r="BC75" s="8">
        <f>1/501</f>
        <v>1.996007984031936E-3</v>
      </c>
      <c r="BD75" s="8">
        <f>1/226</f>
        <v>4.4247787610619468E-3</v>
      </c>
      <c r="BE75" s="8">
        <f>1/176</f>
        <v>5.681818181818182E-3</v>
      </c>
      <c r="BF75" s="8">
        <f>1/226</f>
        <v>4.4247787610619468E-3</v>
      </c>
      <c r="BG75" s="8">
        <f>1/501</f>
        <v>1.996007984031936E-3</v>
      </c>
      <c r="BH75" s="8">
        <f t="shared" ref="BH75:BM75" si="158">1/501</f>
        <v>1.996007984031936E-3</v>
      </c>
      <c r="BI75" s="8">
        <f t="shared" si="158"/>
        <v>1.996007984031936E-3</v>
      </c>
      <c r="BJ75" s="8">
        <f t="shared" si="158"/>
        <v>1.996007984031936E-3</v>
      </c>
      <c r="BK75" s="8">
        <f t="shared" si="158"/>
        <v>1.996007984031936E-3</v>
      </c>
      <c r="BL75" s="8">
        <f t="shared" si="158"/>
        <v>1.996007984031936E-3</v>
      </c>
      <c r="BM75" s="8">
        <f t="shared" si="158"/>
        <v>1.996007984031936E-3</v>
      </c>
      <c r="BN75" s="8">
        <v>0</v>
      </c>
      <c r="BO75" s="8">
        <v>0</v>
      </c>
      <c r="BP75" s="8">
        <f>1/501</f>
        <v>1.996007984031936E-3</v>
      </c>
      <c r="BQ75" s="8">
        <f>1/501</f>
        <v>1.996007984031936E-3</v>
      </c>
      <c r="BR75" s="8">
        <v>0</v>
      </c>
      <c r="BS75" s="8">
        <v>0</v>
      </c>
      <c r="BT75" s="8">
        <f>1/501</f>
        <v>1.996007984031936E-3</v>
      </c>
      <c r="BU75" s="8">
        <f t="shared" ref="BU75:BW75" si="159">1/501</f>
        <v>1.996007984031936E-3</v>
      </c>
      <c r="BV75" s="8">
        <f t="shared" si="159"/>
        <v>1.996007984031936E-3</v>
      </c>
      <c r="BW75" s="8">
        <f t="shared" si="159"/>
        <v>1.996007984031936E-3</v>
      </c>
      <c r="BX75" s="8">
        <v>0</v>
      </c>
      <c r="BY75" s="7">
        <f>SUM(AW75:BX75)</f>
        <v>0.22793766315202624</v>
      </c>
      <c r="BZ75" s="7">
        <f t="shared" si="106"/>
        <v>0.2536571473361442</v>
      </c>
      <c r="CB75" s="6">
        <f t="shared" si="107"/>
        <v>0.32032856148506883</v>
      </c>
    </row>
    <row r="76" spans="1:80" x14ac:dyDescent="0.25">
      <c r="A76" s="7">
        <v>19</v>
      </c>
      <c r="B76" s="7" t="s">
        <v>84</v>
      </c>
      <c r="C76" s="11">
        <v>1</v>
      </c>
      <c r="D76" s="4">
        <f>AVERAGE(D73:D75)</f>
        <v>0.64210734798970093</v>
      </c>
      <c r="E76" s="8">
        <f t="shared" ref="E76:BM76" si="160">AVERAGE(E73:E75)</f>
        <v>0.23438970147977076</v>
      </c>
      <c r="F76" s="8">
        <f t="shared" si="160"/>
        <v>0.16744366744366745</v>
      </c>
      <c r="G76" s="8">
        <f t="shared" si="160"/>
        <v>1.0439407169131394</v>
      </c>
      <c r="H76" s="8">
        <f t="shared" si="160"/>
        <v>0.7273683248831242</v>
      </c>
      <c r="I76" s="8">
        <f t="shared" si="160"/>
        <v>0.27263167511687586</v>
      </c>
      <c r="J76" s="8">
        <f t="shared" si="160"/>
        <v>0.12592592592592591</v>
      </c>
      <c r="K76" s="8">
        <f t="shared" si="160"/>
        <v>0.12037037037037036</v>
      </c>
      <c r="L76" s="8">
        <f t="shared" si="160"/>
        <v>0.11842105263157894</v>
      </c>
      <c r="M76" s="8">
        <f t="shared" si="160"/>
        <v>8.3721833721833727E-2</v>
      </c>
      <c r="N76" s="8">
        <f t="shared" si="160"/>
        <v>8.1196581196581186E-2</v>
      </c>
      <c r="O76" s="8">
        <f t="shared" si="160"/>
        <v>4.1514041514041512E-2</v>
      </c>
      <c r="P76" s="8">
        <f t="shared" si="160"/>
        <v>4.6529366895499615E-2</v>
      </c>
      <c r="Q76" s="8">
        <f t="shared" si="160"/>
        <v>4.4858523119392681E-2</v>
      </c>
      <c r="R76" s="8">
        <f t="shared" si="160"/>
        <v>2.3506539413220218E-2</v>
      </c>
      <c r="S76" s="8">
        <f t="shared" si="160"/>
        <v>9.9009900990099011E-3</v>
      </c>
      <c r="T76" s="8">
        <f t="shared" si="160"/>
        <v>1.9607843137254902E-2</v>
      </c>
      <c r="U76" s="8">
        <f t="shared" si="160"/>
        <v>1.9607843137254902E-2</v>
      </c>
      <c r="V76" s="8">
        <f t="shared" si="160"/>
        <v>1.0626337359010626E-2</v>
      </c>
      <c r="W76" s="8">
        <f t="shared" si="160"/>
        <v>3.6824317724511121E-3</v>
      </c>
      <c r="X76" s="8">
        <f t="shared" si="160"/>
        <v>2.323710787380463E-3</v>
      </c>
      <c r="Y76" s="8">
        <f t="shared" si="160"/>
        <v>8.1533381972697435E-3</v>
      </c>
      <c r="Z76" s="8">
        <f t="shared" si="160"/>
        <v>8.5913353240085911E-3</v>
      </c>
      <c r="AA76" s="8">
        <f t="shared" si="160"/>
        <v>3.8658803114669481E-3</v>
      </c>
      <c r="AB76" s="8">
        <f t="shared" si="160"/>
        <v>1.658374792703151E-3</v>
      </c>
      <c r="AC76" s="8">
        <f t="shared" si="160"/>
        <v>4.317999380562299E-3</v>
      </c>
      <c r="AD76" s="8">
        <f t="shared" si="160"/>
        <v>4.0532158376243377E-3</v>
      </c>
      <c r="AE76" s="8">
        <f t="shared" si="160"/>
        <v>1.658374792703151E-3</v>
      </c>
      <c r="AF76" s="8">
        <f t="shared" si="160"/>
        <v>0</v>
      </c>
      <c r="AG76" s="8">
        <f t="shared" si="160"/>
        <v>2.9890467820577749E-3</v>
      </c>
      <c r="AH76" s="8">
        <f t="shared" si="160"/>
        <v>6.6533599467731195E-4</v>
      </c>
      <c r="AI76" s="8">
        <f t="shared" si="160"/>
        <v>6.6533599467731195E-4</v>
      </c>
      <c r="AJ76" s="8">
        <f t="shared" si="160"/>
        <v>6.6533599467731195E-4</v>
      </c>
      <c r="AK76" s="8">
        <f t="shared" si="160"/>
        <v>0</v>
      </c>
      <c r="AL76" s="8">
        <f t="shared" si="160"/>
        <v>0.78907696448323417</v>
      </c>
      <c r="AM76" s="3">
        <f t="shared" si="100"/>
        <v>0.22888636448977473</v>
      </c>
      <c r="AN76" s="3"/>
      <c r="AO76" s="8">
        <f t="shared" si="160"/>
        <v>7.2115384615384623E-2</v>
      </c>
      <c r="AP76" s="8">
        <f t="shared" si="160"/>
        <v>0.11597007223942209</v>
      </c>
      <c r="AQ76" s="8">
        <f t="shared" si="160"/>
        <v>5.7309941520467832E-2</v>
      </c>
      <c r="AR76" s="8">
        <f t="shared" si="160"/>
        <v>1.5902629708599857E-2</v>
      </c>
      <c r="AS76" s="8">
        <f t="shared" si="160"/>
        <v>4.5748090741681074E-3</v>
      </c>
      <c r="AT76" s="8">
        <f t="shared" si="160"/>
        <v>0</v>
      </c>
      <c r="AU76" s="8">
        <f t="shared" si="160"/>
        <v>0.2658728371580425</v>
      </c>
      <c r="AV76" s="7">
        <f t="shared" si="105"/>
        <v>0.13431962018599575</v>
      </c>
      <c r="AW76" s="8">
        <f t="shared" si="160"/>
        <v>5.4695562435500521E-2</v>
      </c>
      <c r="AX76" s="8">
        <f t="shared" si="160"/>
        <v>2.8322440087145972E-2</v>
      </c>
      <c r="AY76" s="8">
        <f t="shared" si="160"/>
        <v>5.4793028322440089E-2</v>
      </c>
      <c r="AZ76" s="8">
        <f t="shared" si="160"/>
        <v>1.1078560033455524E-2</v>
      </c>
      <c r="BA76" s="8">
        <f t="shared" si="160"/>
        <v>1.9024276377217552E-2</v>
      </c>
      <c r="BB76" s="8">
        <f t="shared" si="160"/>
        <v>2.0318272236430804E-2</v>
      </c>
      <c r="BC76" s="8">
        <f t="shared" si="160"/>
        <v>4.7667809073805032E-3</v>
      </c>
      <c r="BD76" s="8">
        <f t="shared" si="160"/>
        <v>6.7659315446926063E-3</v>
      </c>
      <c r="BE76" s="8">
        <f t="shared" si="160"/>
        <v>7.1849446849446856E-3</v>
      </c>
      <c r="BF76" s="8">
        <f t="shared" si="160"/>
        <v>5.8899372912149086E-3</v>
      </c>
      <c r="BG76" s="8">
        <f t="shared" si="160"/>
        <v>1.3306719893546239E-3</v>
      </c>
      <c r="BH76" s="8">
        <f t="shared" si="160"/>
        <v>2.9890467820577749E-3</v>
      </c>
      <c r="BI76" s="8">
        <f t="shared" si="160"/>
        <v>2.9890467820577749E-3</v>
      </c>
      <c r="BJ76" s="8">
        <f t="shared" si="160"/>
        <v>2.323710787380463E-3</v>
      </c>
      <c r="BK76" s="8">
        <f t="shared" si="160"/>
        <v>6.6533599467731195E-4</v>
      </c>
      <c r="BL76" s="8">
        <f t="shared" si="160"/>
        <v>6.6533599467731195E-4</v>
      </c>
      <c r="BM76" s="8">
        <f t="shared" si="160"/>
        <v>6.6533599467731195E-4</v>
      </c>
      <c r="BN76" s="8">
        <f t="shared" ref="BN76:BY76" si="161">AVERAGE(BN73:BN75)</f>
        <v>6.6533599467731195E-4</v>
      </c>
      <c r="BO76" s="8">
        <f t="shared" si="161"/>
        <v>0</v>
      </c>
      <c r="BP76" s="8">
        <f t="shared" si="161"/>
        <v>6.6533599467731195E-4</v>
      </c>
      <c r="BQ76" s="8">
        <f t="shared" si="161"/>
        <v>6.6533599467731195E-4</v>
      </c>
      <c r="BR76" s="8">
        <f t="shared" si="161"/>
        <v>0</v>
      </c>
      <c r="BS76" s="8">
        <f t="shared" si="161"/>
        <v>0</v>
      </c>
      <c r="BT76" s="8">
        <f t="shared" si="161"/>
        <v>6.6533599467731195E-4</v>
      </c>
      <c r="BU76" s="8">
        <f t="shared" si="161"/>
        <v>6.6533599467731195E-4</v>
      </c>
      <c r="BV76" s="8">
        <f t="shared" si="161"/>
        <v>6.6533599467731195E-4</v>
      </c>
      <c r="BW76" s="8">
        <f t="shared" si="161"/>
        <v>6.6533599467731195E-4</v>
      </c>
      <c r="BX76" s="8">
        <f t="shared" si="161"/>
        <v>0</v>
      </c>
      <c r="BY76" s="8">
        <f t="shared" si="161"/>
        <v>0.22912557020804689</v>
      </c>
      <c r="BZ76" s="7">
        <f t="shared" si="106"/>
        <v>0.36837405502439124</v>
      </c>
      <c r="CB76" s="6">
        <f t="shared" si="107"/>
        <v>0.28407537184932341</v>
      </c>
    </row>
    <row r="77" spans="1:80" x14ac:dyDescent="0.25">
      <c r="A77" s="8">
        <v>20</v>
      </c>
      <c r="B77" s="1" t="s">
        <v>18</v>
      </c>
      <c r="C77" s="11">
        <v>0</v>
      </c>
      <c r="D77" s="4">
        <f>1/13</f>
        <v>7.6923076923076927E-2</v>
      </c>
      <c r="E77" s="4">
        <f>1/6</f>
        <v>0.16666666666666666</v>
      </c>
      <c r="F77" s="4">
        <f>9/11</f>
        <v>0.81818181818181823</v>
      </c>
      <c r="G77" s="3">
        <f>D77+E77+F77</f>
        <v>1.0617715617715617</v>
      </c>
      <c r="H77" s="6">
        <f>((D77+(0.5*E77))/G77)</f>
        <v>0.15093304061470911</v>
      </c>
      <c r="I77" s="6">
        <f>1-H77</f>
        <v>0.84906695938529086</v>
      </c>
      <c r="J77" s="4">
        <f>1/26</f>
        <v>3.8461538461538464E-2</v>
      </c>
      <c r="K77" s="4">
        <f>1/67</f>
        <v>1.4925373134328358E-2</v>
      </c>
      <c r="L77" s="4">
        <f>1/29</f>
        <v>3.4482758620689655E-2</v>
      </c>
      <c r="M77" s="4">
        <f>1/126</f>
        <v>7.9365079365079361E-3</v>
      </c>
      <c r="N77" s="4">
        <f>1/81</f>
        <v>1.2345679012345678E-2</v>
      </c>
      <c r="O77" s="4">
        <f>1/81</f>
        <v>1.2345679012345678E-2</v>
      </c>
      <c r="P77" s="4">
        <f>1/201</f>
        <v>4.9751243781094526E-3</v>
      </c>
      <c r="Q77" s="4">
        <f>1/201</f>
        <v>4.9751243781094526E-3</v>
      </c>
      <c r="R77" s="4">
        <f>1/201</f>
        <v>4.9751243781094526E-3</v>
      </c>
      <c r="S77" s="4">
        <f>1/201</f>
        <v>4.9751243781094526E-3</v>
      </c>
      <c r="T77" s="4">
        <v>0</v>
      </c>
      <c r="U77" s="4">
        <f>1/501</f>
        <v>1.996007984031936E-3</v>
      </c>
      <c r="V77" s="4">
        <f>1/501</f>
        <v>1.996007984031936E-3</v>
      </c>
      <c r="W77" s="4">
        <v>0</v>
      </c>
      <c r="X77" s="4">
        <v>0</v>
      </c>
      <c r="Y77" s="4">
        <v>0</v>
      </c>
      <c r="Z77" s="4">
        <v>0</v>
      </c>
      <c r="AA77" s="4">
        <f>1/501</f>
        <v>1.996007984031936E-3</v>
      </c>
      <c r="AB77" s="8">
        <v>0</v>
      </c>
      <c r="AC77" s="4">
        <v>0</v>
      </c>
      <c r="AD77" s="4">
        <v>0</v>
      </c>
      <c r="AE77" s="8">
        <v>0</v>
      </c>
      <c r="AF77" s="8">
        <v>0</v>
      </c>
      <c r="AG77" s="4">
        <v>0</v>
      </c>
      <c r="AH77" s="4">
        <v>0</v>
      </c>
      <c r="AI77" s="8">
        <v>0</v>
      </c>
      <c r="AJ77" s="8">
        <v>0</v>
      </c>
      <c r="AK77" s="8">
        <v>0</v>
      </c>
      <c r="AL77" s="3">
        <f>SUM(J77:AK77)</f>
        <v>0.1463860576422894</v>
      </c>
      <c r="AM77" s="3">
        <f t="shared" si="100"/>
        <v>0.90301874934976212</v>
      </c>
      <c r="AN77" s="3"/>
      <c r="AO77" s="4">
        <f>1/15</f>
        <v>6.6666666666666666E-2</v>
      </c>
      <c r="AP77" s="4">
        <f>1/12</f>
        <v>8.3333333333333329E-2</v>
      </c>
      <c r="AQ77" s="4">
        <f>1/26</f>
        <v>3.8461538461538464E-2</v>
      </c>
      <c r="AR77" s="4">
        <f>1/81</f>
        <v>1.2345679012345678E-2</v>
      </c>
      <c r="AS77" s="4">
        <f>1/201</f>
        <v>4.9751243781094526E-3</v>
      </c>
      <c r="AT77" s="8">
        <v>0</v>
      </c>
      <c r="AU77" s="8">
        <f>SUM(AO77:AT77)</f>
        <v>0.20578234185199359</v>
      </c>
      <c r="AV77" s="7">
        <f t="shared" si="105"/>
        <v>0.23469405111196173</v>
      </c>
      <c r="AW77" s="4">
        <f>1/8</f>
        <v>0.125</v>
      </c>
      <c r="AX77" s="4">
        <f>2/13</f>
        <v>0.15384615384615385</v>
      </c>
      <c r="AY77" s="4">
        <f>1/9</f>
        <v>0.1111111111111111</v>
      </c>
      <c r="AZ77" s="4">
        <f>2/15</f>
        <v>0.13333333333333333</v>
      </c>
      <c r="BA77" s="4">
        <f>1/11</f>
        <v>9.0909090909090912E-2</v>
      </c>
      <c r="BB77" s="4">
        <f>1/29</f>
        <v>3.4482758620689655E-2</v>
      </c>
      <c r="BC77" s="4">
        <f>1/11</f>
        <v>9.0909090909090912E-2</v>
      </c>
      <c r="BD77" s="8">
        <f>1/17</f>
        <v>5.8823529411764705E-2</v>
      </c>
      <c r="BE77" s="8">
        <f>1/41</f>
        <v>2.4390243902439025E-2</v>
      </c>
      <c r="BF77" s="8">
        <f>1/126</f>
        <v>7.9365079365079361E-3</v>
      </c>
      <c r="BG77" s="8">
        <f>1/23</f>
        <v>4.3478260869565216E-2</v>
      </c>
      <c r="BH77" s="8">
        <f>1/34</f>
        <v>2.9411764705882353E-2</v>
      </c>
      <c r="BI77" s="8">
        <f>1/101</f>
        <v>9.9009900990099011E-3</v>
      </c>
      <c r="BJ77" s="8">
        <v>0</v>
      </c>
      <c r="BK77" s="8">
        <v>0</v>
      </c>
      <c r="BL77" s="8">
        <f>1/51</f>
        <v>1.9607843137254902E-2</v>
      </c>
      <c r="BM77" s="8">
        <f>1/81</f>
        <v>1.2345679012345678E-2</v>
      </c>
      <c r="BN77" s="8">
        <f>1/201</f>
        <v>4.9751243781094526E-3</v>
      </c>
      <c r="BO77" s="8">
        <v>0</v>
      </c>
      <c r="BP77" s="8">
        <f>1/126</f>
        <v>7.9365079365079361E-3</v>
      </c>
      <c r="BQ77" s="8">
        <f>1/201</f>
        <v>4.9751243781094526E-3</v>
      </c>
      <c r="BR77" s="8">
        <v>0</v>
      </c>
      <c r="BS77" s="8">
        <v>0</v>
      </c>
      <c r="BT77" s="8">
        <f>1/251</f>
        <v>3.9840637450199202E-3</v>
      </c>
      <c r="BU77" s="8">
        <v>0</v>
      </c>
      <c r="BV77" s="8">
        <f>1/501</f>
        <v>1.996007984031936E-3</v>
      </c>
      <c r="BW77" s="8">
        <f>1/501</f>
        <v>1.996007984031936E-3</v>
      </c>
      <c r="BX77" s="8">
        <v>0</v>
      </c>
      <c r="BY77" s="7">
        <f>SUM(AW77:BX77)</f>
        <v>0.97134919421005028</v>
      </c>
      <c r="BZ77" s="7">
        <f t="shared" si="106"/>
        <v>0.18720457070117247</v>
      </c>
      <c r="CB77" s="6">
        <f t="shared" si="107"/>
        <v>0.32351759370433331</v>
      </c>
    </row>
    <row r="78" spans="1:80" s="7" customFormat="1" x14ac:dyDescent="0.25">
      <c r="A78" s="8">
        <v>20</v>
      </c>
      <c r="B78" s="1" t="s">
        <v>79</v>
      </c>
      <c r="C78" s="11">
        <v>0</v>
      </c>
      <c r="D78" s="8">
        <f>1/15</f>
        <v>6.6666666666666666E-2</v>
      </c>
      <c r="E78" s="8">
        <f>1/6.5</f>
        <v>0.15384615384615385</v>
      </c>
      <c r="F78" s="8">
        <f>1/1.22</f>
        <v>0.81967213114754101</v>
      </c>
      <c r="G78" s="3">
        <f>D78+E78+F78</f>
        <v>1.0401849516603616</v>
      </c>
      <c r="H78" s="6">
        <f>((D78+(0.5*E78))/G78)</f>
        <v>0.13804251192111855</v>
      </c>
      <c r="I78" s="6">
        <f>1-H78</f>
        <v>0.8619574880788814</v>
      </c>
      <c r="J78" s="8">
        <f>1/31</f>
        <v>3.2258064516129031E-2</v>
      </c>
      <c r="K78" s="8">
        <f>1/76</f>
        <v>1.3157894736842105E-2</v>
      </c>
      <c r="L78" s="8">
        <f>1/36</f>
        <v>2.7777777777777776E-2</v>
      </c>
      <c r="M78" s="8">
        <f>1/151</f>
        <v>6.6225165562913907E-3</v>
      </c>
      <c r="N78" s="8">
        <f>1/101</f>
        <v>9.9009900990099011E-3</v>
      </c>
      <c r="O78" s="8">
        <f>1/91</f>
        <v>1.098901098901099E-2</v>
      </c>
      <c r="P78" s="8">
        <v>0</v>
      </c>
      <c r="Q78" s="8">
        <f>1/201</f>
        <v>4.9751243781094526E-3</v>
      </c>
      <c r="R78" s="8">
        <f>1/176</f>
        <v>5.681818181818182E-3</v>
      </c>
      <c r="S78" s="8">
        <f>1/201</f>
        <v>4.9751243781094526E-3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0</v>
      </c>
      <c r="AJ78" s="8">
        <v>0</v>
      </c>
      <c r="AK78" s="8">
        <v>0</v>
      </c>
      <c r="AL78" s="3">
        <f>SUM(J78:AK78)</f>
        <v>0.11633832161309829</v>
      </c>
      <c r="AM78" s="3">
        <f t="shared" si="100"/>
        <v>0.74507482419647442</v>
      </c>
      <c r="AN78" s="3"/>
      <c r="AO78" s="8">
        <f>1/21</f>
        <v>4.7619047619047616E-2</v>
      </c>
      <c r="AP78" s="8">
        <f>1/13</f>
        <v>7.6923076923076927E-2</v>
      </c>
      <c r="AQ78" s="8">
        <f>1/31</f>
        <v>3.2258064516129031E-2</v>
      </c>
      <c r="AR78" s="8">
        <f>1/101</f>
        <v>9.9009900990099011E-3</v>
      </c>
      <c r="AS78" s="8">
        <f>1/201</f>
        <v>4.9751243781094526E-3</v>
      </c>
      <c r="AT78" s="8">
        <v>0</v>
      </c>
      <c r="AU78" s="8">
        <f>SUM(AO78:AT78)</f>
        <v>0.17167630353537294</v>
      </c>
      <c r="AV78" s="7">
        <f t="shared" si="105"/>
        <v>0.11589597297992404</v>
      </c>
      <c r="AW78" s="8">
        <f>1/9</f>
        <v>0.1111111111111111</v>
      </c>
      <c r="AX78" s="8">
        <f>1/7</f>
        <v>0.14285714285714285</v>
      </c>
      <c r="AY78" s="8">
        <f>1/11</f>
        <v>9.0909090909090912E-2</v>
      </c>
      <c r="AZ78" s="8">
        <f>1/8.5</f>
        <v>0.11764705882352941</v>
      </c>
      <c r="BA78" s="8">
        <f>1/12</f>
        <v>8.3333333333333329E-2</v>
      </c>
      <c r="BB78" s="8">
        <f>1/36</f>
        <v>2.7777777777777776E-2</v>
      </c>
      <c r="BC78" s="8">
        <f>1/12</f>
        <v>8.3333333333333329E-2</v>
      </c>
      <c r="BD78" s="8">
        <f>1/19</f>
        <v>5.2631578947368418E-2</v>
      </c>
      <c r="BE78" s="8">
        <f>1/46</f>
        <v>2.1739130434782608E-2</v>
      </c>
      <c r="BF78" s="8">
        <f>1/126</f>
        <v>7.9365079365079361E-3</v>
      </c>
      <c r="BG78" s="8">
        <f>1/23</f>
        <v>4.3478260869565216E-2</v>
      </c>
      <c r="BH78" s="8">
        <f>1/34</f>
        <v>2.9411764705882353E-2</v>
      </c>
      <c r="BI78" s="8">
        <f>1/76</f>
        <v>1.3157894736842105E-2</v>
      </c>
      <c r="BJ78" s="8">
        <f>1/151</f>
        <v>6.6225165562913907E-3</v>
      </c>
      <c r="BK78" s="8">
        <v>0</v>
      </c>
      <c r="BL78" s="8">
        <f>1/46</f>
        <v>2.1739130434782608E-2</v>
      </c>
      <c r="BM78" s="8">
        <f>1/67</f>
        <v>1.4925373134328358E-2</v>
      </c>
      <c r="BN78" s="8">
        <f>1/126</f>
        <v>7.9365079365079361E-3</v>
      </c>
      <c r="BO78" s="8">
        <f>1/201</f>
        <v>4.9751243781094526E-3</v>
      </c>
      <c r="BP78" s="8">
        <f>1/101</f>
        <v>9.9009900990099011E-3</v>
      </c>
      <c r="BQ78" s="8">
        <f>1/126</f>
        <v>7.9365079365079361E-3</v>
      </c>
      <c r="BR78" s="8">
        <f>1/151</f>
        <v>6.6225165562913907E-3</v>
      </c>
      <c r="BS78" s="8">
        <v>0</v>
      </c>
      <c r="BT78" s="8">
        <f>1/151</f>
        <v>6.6225165562913907E-3</v>
      </c>
      <c r="BU78" s="8">
        <f>1/176</f>
        <v>5.681818181818182E-3</v>
      </c>
      <c r="BV78" s="8">
        <f>1/201</f>
        <v>4.9751243781094526E-3</v>
      </c>
      <c r="BW78" s="8">
        <v>0</v>
      </c>
      <c r="BX78" s="8">
        <v>0</v>
      </c>
      <c r="BY78" s="7">
        <f>SUM(AW78:BX78)</f>
        <v>0.92326211192431551</v>
      </c>
      <c r="BZ78" s="7">
        <f t="shared" si="106"/>
        <v>0.12637977654766486</v>
      </c>
      <c r="CB78" s="6">
        <f t="shared" si="107"/>
        <v>0.2112767370727866</v>
      </c>
    </row>
    <row r="79" spans="1:80" s="7" customFormat="1" x14ac:dyDescent="0.25">
      <c r="A79" s="8">
        <v>20</v>
      </c>
      <c r="B79" s="1" t="s">
        <v>78</v>
      </c>
      <c r="C79" s="11">
        <v>0</v>
      </c>
      <c r="D79" s="8">
        <f>1/13</f>
        <v>7.6923076923076927E-2</v>
      </c>
      <c r="E79" s="8">
        <f>1/7</f>
        <v>0.14285714285714285</v>
      </c>
      <c r="F79" s="8">
        <f>9/11</f>
        <v>0.81818181818181823</v>
      </c>
      <c r="G79" s="3">
        <f>D79+E79+F79</f>
        <v>1.037962037962038</v>
      </c>
      <c r="H79" s="6">
        <f>((D79+(0.5*E79))/G79)</f>
        <v>0.14292589027911454</v>
      </c>
      <c r="I79" s="6">
        <f>1-H79</f>
        <v>0.85707410972088549</v>
      </c>
      <c r="J79" s="8">
        <f>1/41</f>
        <v>2.4390243902439025E-2</v>
      </c>
      <c r="K79" s="8">
        <f>1/126</f>
        <v>7.9365079365079361E-3</v>
      </c>
      <c r="L79" s="8">
        <f>1/41</f>
        <v>2.4390243902439025E-2</v>
      </c>
      <c r="M79" s="8">
        <f>1/501</f>
        <v>1.996007984031936E-3</v>
      </c>
      <c r="N79" s="8">
        <f>1/226</f>
        <v>4.4247787610619468E-3</v>
      </c>
      <c r="O79" s="8">
        <f>1/126</f>
        <v>7.9365079365079361E-3</v>
      </c>
      <c r="P79" s="8">
        <f>1/501</f>
        <v>1.996007984031936E-3</v>
      </c>
      <c r="Q79" s="8">
        <f t="shared" ref="Q79:Z79" si="162">1/501</f>
        <v>1.996007984031936E-3</v>
      </c>
      <c r="R79" s="8">
        <f t="shared" si="162"/>
        <v>1.996007984031936E-3</v>
      </c>
      <c r="S79" s="8">
        <f t="shared" si="162"/>
        <v>1.996007984031936E-3</v>
      </c>
      <c r="T79" s="8">
        <f t="shared" si="162"/>
        <v>1.996007984031936E-3</v>
      </c>
      <c r="U79" s="8">
        <f t="shared" si="162"/>
        <v>1.996007984031936E-3</v>
      </c>
      <c r="V79" s="8">
        <f t="shared" si="162"/>
        <v>1.996007984031936E-3</v>
      </c>
      <c r="W79" s="8">
        <f t="shared" si="162"/>
        <v>1.996007984031936E-3</v>
      </c>
      <c r="X79" s="8">
        <f t="shared" si="162"/>
        <v>1.996007984031936E-3</v>
      </c>
      <c r="Y79" s="8">
        <f t="shared" si="162"/>
        <v>1.996007984031936E-3</v>
      </c>
      <c r="Z79" s="8">
        <f t="shared" si="162"/>
        <v>1.996007984031936E-3</v>
      </c>
      <c r="AA79" s="8">
        <v>0</v>
      </c>
      <c r="AB79" s="8">
        <v>0</v>
      </c>
      <c r="AC79" s="8">
        <f t="shared" ref="AC79:AD79" si="163">1/501</f>
        <v>1.996007984031936E-3</v>
      </c>
      <c r="AD79" s="8">
        <f t="shared" si="163"/>
        <v>1.996007984031936E-3</v>
      </c>
      <c r="AE79" s="8">
        <v>0</v>
      </c>
      <c r="AF79" s="8">
        <v>0</v>
      </c>
      <c r="AG79" s="8">
        <f t="shared" ref="AG79:AJ79" si="164">1/501</f>
        <v>1.996007984031936E-3</v>
      </c>
      <c r="AH79" s="8">
        <f t="shared" si="164"/>
        <v>1.996007984031936E-3</v>
      </c>
      <c r="AI79" s="8">
        <f t="shared" si="164"/>
        <v>1.996007984031936E-3</v>
      </c>
      <c r="AJ79" s="8">
        <f t="shared" si="164"/>
        <v>1.996007984031936E-3</v>
      </c>
      <c r="AK79" s="8">
        <v>0</v>
      </c>
      <c r="AL79" s="3">
        <f>SUM(J79:AK79)</f>
        <v>0.10500642615153066</v>
      </c>
      <c r="AM79" s="3">
        <f t="shared" si="100"/>
        <v>0.36508353996989862</v>
      </c>
      <c r="AN79" s="3"/>
      <c r="AO79" s="8">
        <f>1/17</f>
        <v>5.8823529411764705E-2</v>
      </c>
      <c r="AP79" s="8">
        <f>1/12</f>
        <v>8.3333333333333329E-2</v>
      </c>
      <c r="AQ79" s="8">
        <f>1/26</f>
        <v>3.8461538461538464E-2</v>
      </c>
      <c r="AR79" s="8">
        <f>1/126</f>
        <v>7.9365079365079361E-3</v>
      </c>
      <c r="AS79" s="8">
        <f>1/351</f>
        <v>2.8490028490028491E-3</v>
      </c>
      <c r="AT79" s="8">
        <v>0</v>
      </c>
      <c r="AU79" s="8">
        <f>SUM(AO79:AT79)</f>
        <v>0.19140391199214729</v>
      </c>
      <c r="AV79" s="7">
        <f t="shared" si="105"/>
        <v>0.3398273839450312</v>
      </c>
      <c r="AW79" s="8">
        <f>2/15</f>
        <v>0.13333333333333333</v>
      </c>
      <c r="AX79" s="8">
        <f>1/6</f>
        <v>0.16666666666666666</v>
      </c>
      <c r="AY79" s="8">
        <f>1/9</f>
        <v>0.1111111111111111</v>
      </c>
      <c r="AZ79" s="8">
        <f>2/15</f>
        <v>0.13333333333333333</v>
      </c>
      <c r="BA79" s="8">
        <f>1/11</f>
        <v>9.0909090909090912E-2</v>
      </c>
      <c r="BB79" s="8">
        <f>1/26</f>
        <v>3.8461538461538464E-2</v>
      </c>
      <c r="BC79" s="8">
        <f>1/11</f>
        <v>9.0909090909090912E-2</v>
      </c>
      <c r="BD79" s="8">
        <f>1/17</f>
        <v>5.8823529411764705E-2</v>
      </c>
      <c r="BE79" s="8">
        <f>1/46</f>
        <v>2.1739130434782608E-2</v>
      </c>
      <c r="BF79" s="8">
        <f>1/176</f>
        <v>5.681818181818182E-3</v>
      </c>
      <c r="BG79" s="8">
        <f>1/20</f>
        <v>0.05</v>
      </c>
      <c r="BH79" s="8">
        <f>1/31</f>
        <v>3.2258064516129031E-2</v>
      </c>
      <c r="BI79" s="8">
        <f>1/91</f>
        <v>1.098901098901099E-2</v>
      </c>
      <c r="BJ79" s="8">
        <f>1/326</f>
        <v>3.0674846625766872E-3</v>
      </c>
      <c r="BK79" s="8">
        <f>1/501</f>
        <v>1.996007984031936E-3</v>
      </c>
      <c r="BL79" s="8">
        <f>1/41</f>
        <v>2.4390243902439025E-2</v>
      </c>
      <c r="BM79" s="8">
        <f>1/61</f>
        <v>1.6393442622950821E-2</v>
      </c>
      <c r="BN79" s="8">
        <v>0</v>
      </c>
      <c r="BO79" s="8">
        <v>0</v>
      </c>
      <c r="BP79" s="8">
        <f>1/101</f>
        <v>9.9009900990099011E-3</v>
      </c>
      <c r="BQ79" s="8">
        <f>1/126</f>
        <v>7.9365079365079361E-3</v>
      </c>
      <c r="BR79" s="8">
        <v>0</v>
      </c>
      <c r="BS79" s="8">
        <v>0</v>
      </c>
      <c r="BT79" s="8">
        <f>1/251</f>
        <v>3.9840637450199202E-3</v>
      </c>
      <c r="BU79" s="8">
        <f>1/326</f>
        <v>3.0674846625766872E-3</v>
      </c>
      <c r="BV79" s="8">
        <f>1/501</f>
        <v>1.996007984031936E-3</v>
      </c>
      <c r="BW79" s="8">
        <f>1/501</f>
        <v>1.996007984031936E-3</v>
      </c>
      <c r="BX79" s="8">
        <v>0</v>
      </c>
      <c r="BY79" s="7">
        <f>SUM(AW79:BX79)</f>
        <v>1.0189439598408472</v>
      </c>
      <c r="BZ79" s="7">
        <f t="shared" si="106"/>
        <v>0.24537595091659092</v>
      </c>
      <c r="CB79" s="6">
        <f t="shared" si="107"/>
        <v>0.31535429798452519</v>
      </c>
    </row>
    <row r="80" spans="1:80" x14ac:dyDescent="0.25">
      <c r="A80" s="7">
        <v>20</v>
      </c>
      <c r="B80" s="7" t="s">
        <v>84</v>
      </c>
      <c r="C80" s="11">
        <v>1</v>
      </c>
      <c r="D80" s="4">
        <f>AVERAGE(D77:D79)</f>
        <v>7.3504273504273507E-2</v>
      </c>
      <c r="E80" s="8">
        <f t="shared" ref="E80:BM80" si="165">AVERAGE(E77:E79)</f>
        <v>0.15445665445665444</v>
      </c>
      <c r="F80" s="8">
        <f t="shared" si="165"/>
        <v>0.8186785891703926</v>
      </c>
      <c r="G80" s="8">
        <f t="shared" si="165"/>
        <v>1.0466395171313205</v>
      </c>
      <c r="H80" s="8">
        <f t="shared" si="165"/>
        <v>0.14396714760498072</v>
      </c>
      <c r="I80" s="8">
        <f t="shared" si="165"/>
        <v>0.85603285239501925</v>
      </c>
      <c r="J80" s="8">
        <f t="shared" si="165"/>
        <v>3.1703282293368835E-2</v>
      </c>
      <c r="K80" s="8">
        <f t="shared" si="165"/>
        <v>1.20065919358928E-2</v>
      </c>
      <c r="L80" s="8">
        <f t="shared" si="165"/>
        <v>2.8883593433635484E-2</v>
      </c>
      <c r="M80" s="8">
        <f t="shared" si="165"/>
        <v>5.5183441589437545E-3</v>
      </c>
      <c r="N80" s="8">
        <f t="shared" si="165"/>
        <v>8.890482624139176E-3</v>
      </c>
      <c r="O80" s="8">
        <f t="shared" si="165"/>
        <v>1.0423732645954869E-2</v>
      </c>
      <c r="P80" s="8">
        <f t="shared" si="165"/>
        <v>2.323710787380463E-3</v>
      </c>
      <c r="Q80" s="8">
        <f t="shared" si="165"/>
        <v>3.9820855800836137E-3</v>
      </c>
      <c r="R80" s="8">
        <f t="shared" si="165"/>
        <v>4.2176501813198574E-3</v>
      </c>
      <c r="S80" s="8">
        <f t="shared" si="165"/>
        <v>3.9820855800836137E-3</v>
      </c>
      <c r="T80" s="8">
        <f t="shared" si="165"/>
        <v>6.6533599467731195E-4</v>
      </c>
      <c r="U80" s="8">
        <f t="shared" si="165"/>
        <v>1.3306719893546239E-3</v>
      </c>
      <c r="V80" s="8">
        <f t="shared" si="165"/>
        <v>1.3306719893546239E-3</v>
      </c>
      <c r="W80" s="8">
        <f t="shared" si="165"/>
        <v>6.6533599467731195E-4</v>
      </c>
      <c r="X80" s="8">
        <f t="shared" si="165"/>
        <v>6.6533599467731195E-4</v>
      </c>
      <c r="Y80" s="8">
        <f t="shared" si="165"/>
        <v>6.6533599467731195E-4</v>
      </c>
      <c r="Z80" s="8">
        <f t="shared" si="165"/>
        <v>6.6533599467731195E-4</v>
      </c>
      <c r="AA80" s="8">
        <f t="shared" si="165"/>
        <v>6.6533599467731195E-4</v>
      </c>
      <c r="AB80" s="8">
        <f t="shared" si="165"/>
        <v>0</v>
      </c>
      <c r="AC80" s="8">
        <f t="shared" si="165"/>
        <v>6.6533599467731195E-4</v>
      </c>
      <c r="AD80" s="8">
        <f t="shared" si="165"/>
        <v>6.6533599467731195E-4</v>
      </c>
      <c r="AE80" s="8">
        <f t="shared" si="165"/>
        <v>0</v>
      </c>
      <c r="AF80" s="8">
        <f t="shared" si="165"/>
        <v>0</v>
      </c>
      <c r="AG80" s="8">
        <f t="shared" si="165"/>
        <v>6.6533599467731195E-4</v>
      </c>
      <c r="AH80" s="8">
        <f t="shared" si="165"/>
        <v>6.6533599467731195E-4</v>
      </c>
      <c r="AI80" s="8">
        <f t="shared" si="165"/>
        <v>6.6533599467731195E-4</v>
      </c>
      <c r="AJ80" s="8">
        <f t="shared" si="165"/>
        <v>6.6533599467731195E-4</v>
      </c>
      <c r="AK80" s="8">
        <f t="shared" si="165"/>
        <v>0</v>
      </c>
      <c r="AL80" s="8">
        <f t="shared" si="165"/>
        <v>0.12257693513563946</v>
      </c>
      <c r="AM80" s="3">
        <f t="shared" si="100"/>
        <v>0.66761644312439716</v>
      </c>
      <c r="AN80" s="3"/>
      <c r="AO80" s="8">
        <f t="shared" si="165"/>
        <v>5.7703081232492993E-2</v>
      </c>
      <c r="AP80" s="8">
        <f t="shared" si="165"/>
        <v>8.1196581196581186E-2</v>
      </c>
      <c r="AQ80" s="8">
        <f t="shared" si="165"/>
        <v>3.6393713813068655E-2</v>
      </c>
      <c r="AR80" s="8">
        <f t="shared" si="165"/>
        <v>1.0061059015954506E-2</v>
      </c>
      <c r="AS80" s="8">
        <f t="shared" si="165"/>
        <v>4.266417201740585E-3</v>
      </c>
      <c r="AT80" s="8">
        <f t="shared" si="165"/>
        <v>0</v>
      </c>
      <c r="AU80" s="8">
        <f t="shared" si="165"/>
        <v>0.18962085245983795</v>
      </c>
      <c r="AV80" s="7">
        <f t="shared" si="105"/>
        <v>0.22766385900875341</v>
      </c>
      <c r="AW80" s="8">
        <f t="shared" si="165"/>
        <v>0.12314814814814816</v>
      </c>
      <c r="AX80" s="8">
        <f t="shared" si="165"/>
        <v>0.15445665445665446</v>
      </c>
      <c r="AY80" s="8">
        <f t="shared" si="165"/>
        <v>0.10437710437710439</v>
      </c>
      <c r="AZ80" s="8">
        <f t="shared" si="165"/>
        <v>0.12810457516339868</v>
      </c>
      <c r="BA80" s="8">
        <f t="shared" si="165"/>
        <v>8.8383838383838384E-2</v>
      </c>
      <c r="BB80" s="8">
        <f t="shared" si="165"/>
        <v>3.3574024953335301E-2</v>
      </c>
      <c r="BC80" s="8">
        <f t="shared" si="165"/>
        <v>8.8383838383838384E-2</v>
      </c>
      <c r="BD80" s="8">
        <f t="shared" si="165"/>
        <v>5.6759545923632609E-2</v>
      </c>
      <c r="BE80" s="8">
        <f t="shared" si="165"/>
        <v>2.2622834924001411E-2</v>
      </c>
      <c r="BF80" s="8">
        <f t="shared" si="165"/>
        <v>7.1849446849446856E-3</v>
      </c>
      <c r="BG80" s="8">
        <f t="shared" si="165"/>
        <v>4.5652173913043471E-2</v>
      </c>
      <c r="BH80" s="8">
        <f t="shared" si="165"/>
        <v>3.0360531309297913E-2</v>
      </c>
      <c r="BI80" s="8">
        <f t="shared" si="165"/>
        <v>1.1349298608287666E-2</v>
      </c>
      <c r="BJ80" s="8">
        <f t="shared" si="165"/>
        <v>3.2300004062893596E-3</v>
      </c>
      <c r="BK80" s="8">
        <f t="shared" si="165"/>
        <v>6.6533599467731195E-4</v>
      </c>
      <c r="BL80" s="8">
        <f t="shared" si="165"/>
        <v>2.1912405824825509E-2</v>
      </c>
      <c r="BM80" s="8">
        <f t="shared" si="165"/>
        <v>1.4554831589874953E-2</v>
      </c>
      <c r="BN80" s="8">
        <f t="shared" ref="BN80:BY80" si="166">AVERAGE(BN77:BN79)</f>
        <v>4.3038774382057965E-3</v>
      </c>
      <c r="BO80" s="8">
        <f t="shared" si="166"/>
        <v>1.658374792703151E-3</v>
      </c>
      <c r="BP80" s="8">
        <f t="shared" si="166"/>
        <v>9.2461627115092478E-3</v>
      </c>
      <c r="BQ80" s="8">
        <f t="shared" si="166"/>
        <v>6.949380083708441E-3</v>
      </c>
      <c r="BR80" s="8">
        <f t="shared" si="166"/>
        <v>2.2075055187637969E-3</v>
      </c>
      <c r="BS80" s="8">
        <f t="shared" si="166"/>
        <v>0</v>
      </c>
      <c r="BT80" s="8">
        <f t="shared" si="166"/>
        <v>4.8635480154437432E-3</v>
      </c>
      <c r="BU80" s="8">
        <f t="shared" si="166"/>
        <v>2.9164342814649562E-3</v>
      </c>
      <c r="BV80" s="8">
        <f t="shared" si="166"/>
        <v>2.9890467820577749E-3</v>
      </c>
      <c r="BW80" s="8">
        <f t="shared" si="166"/>
        <v>1.3306719893546239E-3</v>
      </c>
      <c r="BX80" s="8">
        <f t="shared" si="166"/>
        <v>0</v>
      </c>
      <c r="BY80" s="8">
        <f t="shared" si="166"/>
        <v>0.97118508865840436</v>
      </c>
      <c r="BZ80" s="7">
        <f t="shared" si="106"/>
        <v>0.18628372783335423</v>
      </c>
      <c r="CB80" s="6">
        <f t="shared" si="107"/>
        <v>0.2833828762538817</v>
      </c>
    </row>
    <row r="81" spans="1:80" x14ac:dyDescent="0.25">
      <c r="A81" s="8">
        <v>21</v>
      </c>
      <c r="B81" s="8" t="s">
        <v>18</v>
      </c>
      <c r="C81" s="11">
        <v>0</v>
      </c>
      <c r="D81" s="8">
        <f>10/21</f>
        <v>0.47619047619047616</v>
      </c>
      <c r="E81" s="8">
        <f>4/13</f>
        <v>0.30769230769230771</v>
      </c>
      <c r="F81" s="8">
        <f>5/18</f>
        <v>0.27777777777777779</v>
      </c>
      <c r="G81" s="3">
        <f>D81+E81+F81</f>
        <v>1.0616605616605617</v>
      </c>
      <c r="H81" s="6">
        <f>((D81+(0.5*E81))/G81)</f>
        <v>0.59344450833812534</v>
      </c>
      <c r="I81" s="6">
        <f>1-H81</f>
        <v>0.40655549166187466</v>
      </c>
      <c r="J81" s="4">
        <f>2/15</f>
        <v>0.13333333333333333</v>
      </c>
      <c r="K81" s="4">
        <f>1/10</f>
        <v>0.1</v>
      </c>
      <c r="L81" s="4">
        <f>1/9</f>
        <v>0.1111111111111111</v>
      </c>
      <c r="M81" s="4">
        <f>1/19</f>
        <v>5.2631578947368418E-2</v>
      </c>
      <c r="N81" s="4">
        <f>1/17</f>
        <v>5.8823529411764705E-2</v>
      </c>
      <c r="O81" s="4">
        <f>1/29</f>
        <v>3.4482758620689655E-2</v>
      </c>
      <c r="P81" s="4">
        <f>1/41</f>
        <v>2.4390243902439025E-2</v>
      </c>
      <c r="Q81" s="4">
        <f>1/41</f>
        <v>2.4390243902439025E-2</v>
      </c>
      <c r="R81" s="4">
        <f>1/67</f>
        <v>1.4925373134328358E-2</v>
      </c>
      <c r="S81" s="4">
        <f>1/126</f>
        <v>7.9365079365079361E-3</v>
      </c>
      <c r="T81" s="4">
        <f>1/126</f>
        <v>7.9365079365079361E-3</v>
      </c>
      <c r="U81" s="4">
        <f>1/126</f>
        <v>7.9365079365079361E-3</v>
      </c>
      <c r="V81" s="4">
        <f>1/201</f>
        <v>4.9751243781094526E-3</v>
      </c>
      <c r="W81" s="4">
        <v>0</v>
      </c>
      <c r="X81" s="8">
        <v>0</v>
      </c>
      <c r="Y81" s="8">
        <f>1/301</f>
        <v>3.3222591362126247E-3</v>
      </c>
      <c r="Z81" s="8">
        <f>1/301</f>
        <v>3.3222591362126247E-3</v>
      </c>
      <c r="AA81" s="8">
        <f>1/501</f>
        <v>1.996007984031936E-3</v>
      </c>
      <c r="AB81" s="8">
        <v>0</v>
      </c>
      <c r="AC81" s="8">
        <f>1/501</f>
        <v>1.996007984031936E-3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  <c r="AK81" s="8">
        <v>0</v>
      </c>
      <c r="AL81" s="3">
        <f>SUM(J81:AK81)</f>
        <v>0.59350935479159617</v>
      </c>
      <c r="AM81" s="3">
        <f t="shared" si="100"/>
        <v>0.24636964506235204</v>
      </c>
      <c r="AN81" s="3"/>
      <c r="AO81" s="4">
        <f>2/19</f>
        <v>0.10526315789473684</v>
      </c>
      <c r="AP81" s="4">
        <f>1/7</f>
        <v>0.14285714285714285</v>
      </c>
      <c r="AQ81" s="4">
        <f>1/17</f>
        <v>5.8823529411764705E-2</v>
      </c>
      <c r="AR81" s="4">
        <f>1/67</f>
        <v>1.4925373134328358E-2</v>
      </c>
      <c r="AS81" s="4">
        <f>1/201</f>
        <v>4.9751243781094526E-3</v>
      </c>
      <c r="AT81" s="8">
        <v>0</v>
      </c>
      <c r="AU81" s="8">
        <f>SUM(AO81:AT81)</f>
        <v>0.32684432767608218</v>
      </c>
      <c r="AV81" s="7">
        <f t="shared" si="105"/>
        <v>6.2244064947267086E-2</v>
      </c>
      <c r="AW81" s="4">
        <f>2/19</f>
        <v>0.10526315789473684</v>
      </c>
      <c r="AX81" s="4">
        <f>1/19</f>
        <v>5.2631578947368418E-2</v>
      </c>
      <c r="AY81" s="4">
        <f>1/12</f>
        <v>8.3333333333333329E-2</v>
      </c>
      <c r="AZ81" s="4">
        <f>1/41</f>
        <v>2.4390243902439025E-2</v>
      </c>
      <c r="BA81" s="4">
        <f>1/29</f>
        <v>3.4482758620689655E-2</v>
      </c>
      <c r="BB81" s="4">
        <f>1/41</f>
        <v>2.4390243902439025E-2</v>
      </c>
      <c r="BC81" s="4">
        <f>1/101</f>
        <v>9.9009900990099011E-3</v>
      </c>
      <c r="BD81" s="4">
        <f>1/81</f>
        <v>1.2345679012345678E-2</v>
      </c>
      <c r="BE81" s="4">
        <f>1/101</f>
        <v>9.9009900990099011E-3</v>
      </c>
      <c r="BF81" s="4">
        <f>1/126</f>
        <v>7.9365079365079361E-3</v>
      </c>
      <c r="BG81" s="4">
        <f>1/301</f>
        <v>3.3222591362126247E-3</v>
      </c>
      <c r="BH81" s="4">
        <f>1/251</f>
        <v>3.9840637450199202E-3</v>
      </c>
      <c r="BI81" s="4">
        <f>1/301</f>
        <v>3.3222591362126247E-3</v>
      </c>
      <c r="BJ81" s="4">
        <v>0</v>
      </c>
      <c r="BK81" s="4">
        <v>0</v>
      </c>
      <c r="BL81" s="4">
        <f>1/501</f>
        <v>1.996007984031936E-3</v>
      </c>
      <c r="BM81" s="4">
        <f>1/501</f>
        <v>1.996007984031936E-3</v>
      </c>
      <c r="BN81" s="8">
        <f>1/501</f>
        <v>1.996007984031936E-3</v>
      </c>
      <c r="BO81" s="8">
        <v>0</v>
      </c>
      <c r="BP81" s="8">
        <v>0</v>
      </c>
      <c r="BQ81" s="8">
        <v>0</v>
      </c>
      <c r="BR81" s="8">
        <v>0</v>
      </c>
      <c r="BS81" s="8">
        <v>0</v>
      </c>
      <c r="BT81" s="8">
        <v>0</v>
      </c>
      <c r="BU81" s="8">
        <v>0</v>
      </c>
      <c r="BV81" s="8">
        <v>0</v>
      </c>
      <c r="BW81" s="8">
        <v>0</v>
      </c>
      <c r="BX81" s="8">
        <v>0</v>
      </c>
      <c r="BY81" s="7">
        <f>SUM(AW81:BX81)</f>
        <v>0.38119208971742075</v>
      </c>
      <c r="BZ81" s="7">
        <f t="shared" si="106"/>
        <v>0.37229152298271462</v>
      </c>
      <c r="CB81" s="6">
        <f t="shared" si="107"/>
        <v>0.30154577218509915</v>
      </c>
    </row>
    <row r="82" spans="1:80" x14ac:dyDescent="0.25">
      <c r="A82" s="7">
        <v>21</v>
      </c>
      <c r="B82" s="8" t="s">
        <v>79</v>
      </c>
      <c r="C82" s="11">
        <v>0</v>
      </c>
      <c r="D82" s="4">
        <f>1/2.1</f>
        <v>0.47619047619047616</v>
      </c>
      <c r="E82" s="4">
        <f>1/3.4</f>
        <v>0.29411764705882354</v>
      </c>
      <c r="F82" s="4">
        <f>1/3.75</f>
        <v>0.26666666666666666</v>
      </c>
      <c r="G82" s="3">
        <f>D82+E82+F82</f>
        <v>1.0369747899159663</v>
      </c>
      <c r="H82" s="6">
        <f>((D82+(0.5*E82))/G82)</f>
        <v>0.60102647217720162</v>
      </c>
      <c r="I82" s="6">
        <f>1-H82</f>
        <v>0.39897352782279838</v>
      </c>
      <c r="J82" s="4">
        <f>1/8</f>
        <v>0.125</v>
      </c>
      <c r="K82" s="4">
        <f>1/10</f>
        <v>0.1</v>
      </c>
      <c r="L82" s="4">
        <f>1/10</f>
        <v>0.1</v>
      </c>
      <c r="M82" s="4">
        <f>1/21</f>
        <v>4.7619047619047616E-2</v>
      </c>
      <c r="N82" s="4">
        <f>1/20</f>
        <v>0.05</v>
      </c>
      <c r="O82" s="4">
        <f>1/36</f>
        <v>2.7777777777777776E-2</v>
      </c>
      <c r="P82" s="4">
        <f>1/51</f>
        <v>1.9607843137254902E-2</v>
      </c>
      <c r="Q82" s="4">
        <f>1/46</f>
        <v>2.1739130434782608E-2</v>
      </c>
      <c r="R82" s="4">
        <f>1/76</f>
        <v>1.3157894736842105E-2</v>
      </c>
      <c r="S82" s="4">
        <f>1/126</f>
        <v>7.9365079365079361E-3</v>
      </c>
      <c r="T82" s="4">
        <f>1/101</f>
        <v>9.9009900990099011E-3</v>
      </c>
      <c r="U82" s="4">
        <f>1/101</f>
        <v>9.9009900990099011E-3</v>
      </c>
      <c r="V82" s="4">
        <f>1/126</f>
        <v>7.9365079365079361E-3</v>
      </c>
      <c r="W82" s="4">
        <f>1/201</f>
        <v>4.9751243781094526E-3</v>
      </c>
      <c r="X82" s="8">
        <v>0</v>
      </c>
      <c r="Y82" s="4">
        <f>1/176</f>
        <v>5.681818181818182E-3</v>
      </c>
      <c r="Z82" s="4">
        <f>1/176</f>
        <v>5.681818181818182E-3</v>
      </c>
      <c r="AA82" s="8">
        <f>1/201</f>
        <v>4.9751243781094526E-3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  <c r="AK82" s="8">
        <v>0</v>
      </c>
      <c r="AL82" s="3">
        <f>SUM(J82:AK82)</f>
        <v>0.561890574896596</v>
      </c>
      <c r="AM82" s="3">
        <f t="shared" si="100"/>
        <v>0.17997020728285174</v>
      </c>
      <c r="AN82" s="3"/>
      <c r="AO82" s="4">
        <f>1/10</f>
        <v>0.1</v>
      </c>
      <c r="AP82" s="4">
        <f>1/7</f>
        <v>0.14285714285714285</v>
      </c>
      <c r="AQ82" s="4">
        <f>1/19</f>
        <v>5.2631578947368418E-2</v>
      </c>
      <c r="AR82" s="4">
        <f>1/81</f>
        <v>1.2345679012345678E-2</v>
      </c>
      <c r="AS82" s="4">
        <f>1/201</f>
        <v>4.9751243781094526E-3</v>
      </c>
      <c r="AT82" s="8">
        <v>0</v>
      </c>
      <c r="AU82" s="8">
        <f>SUM(AO82:AT82)</f>
        <v>0.31280952519496635</v>
      </c>
      <c r="AV82" s="7">
        <f t="shared" si="105"/>
        <v>6.3552385662885458E-2</v>
      </c>
      <c r="AW82" s="4">
        <f>1/11</f>
        <v>9.0909090909090912E-2</v>
      </c>
      <c r="AX82" s="4">
        <f>1/21</f>
        <v>4.7619047619047616E-2</v>
      </c>
      <c r="AY82" s="4">
        <f>1/14</f>
        <v>7.1428571428571425E-2</v>
      </c>
      <c r="AZ82" s="4">
        <f>1/51</f>
        <v>1.9607843137254902E-2</v>
      </c>
      <c r="BA82" s="4">
        <f>1/36</f>
        <v>2.7777777777777776E-2</v>
      </c>
      <c r="BB82" s="4">
        <f>1/51</f>
        <v>1.9607843137254902E-2</v>
      </c>
      <c r="BC82" s="4">
        <f>1/126</f>
        <v>7.9365079365079361E-3</v>
      </c>
      <c r="BD82" s="4">
        <f>1/91</f>
        <v>1.098901098901099E-2</v>
      </c>
      <c r="BE82" s="4">
        <f>1/101</f>
        <v>9.9009900990099011E-3</v>
      </c>
      <c r="BF82" s="4">
        <f>1/151</f>
        <v>6.6225165562913907E-3</v>
      </c>
      <c r="BG82" s="4">
        <f>1/201</f>
        <v>4.9751243781094526E-3</v>
      </c>
      <c r="BH82" s="4">
        <f>1/176</f>
        <v>5.681818181818182E-3</v>
      </c>
      <c r="BI82" s="4">
        <f>1/201</f>
        <v>4.9751243781094526E-3</v>
      </c>
      <c r="BJ82" s="8">
        <f>1/201</f>
        <v>4.9751243781094526E-3</v>
      </c>
      <c r="BK82" s="8">
        <v>0</v>
      </c>
      <c r="BL82" s="8">
        <v>0</v>
      </c>
      <c r="BM82" s="8">
        <v>0</v>
      </c>
      <c r="BN82" s="8">
        <v>0</v>
      </c>
      <c r="BO82" s="8">
        <v>0</v>
      </c>
      <c r="BP82" s="8">
        <v>0</v>
      </c>
      <c r="BQ82" s="8">
        <v>0</v>
      </c>
      <c r="BR82" s="8">
        <v>0</v>
      </c>
      <c r="BS82" s="8">
        <v>0</v>
      </c>
      <c r="BT82" s="8">
        <v>0</v>
      </c>
      <c r="BU82" s="8">
        <v>0</v>
      </c>
      <c r="BV82" s="8">
        <v>0</v>
      </c>
      <c r="BW82" s="8">
        <v>0</v>
      </c>
      <c r="BX82" s="8">
        <v>0</v>
      </c>
      <c r="BY82" s="8">
        <f>SUM(AW82:BX82)</f>
        <v>0.33300639090596423</v>
      </c>
      <c r="BZ82" s="7">
        <f t="shared" si="106"/>
        <v>0.248773965897366</v>
      </c>
      <c r="CB82" s="6">
        <f t="shared" si="107"/>
        <v>0.20770649099752658</v>
      </c>
    </row>
    <row r="83" spans="1:80" s="7" customFormat="1" x14ac:dyDescent="0.25">
      <c r="A83" s="7">
        <v>21</v>
      </c>
      <c r="B83" s="8" t="s">
        <v>78</v>
      </c>
      <c r="C83" s="11">
        <v>0</v>
      </c>
      <c r="D83" s="8">
        <f>20/43</f>
        <v>0.46511627906976744</v>
      </c>
      <c r="E83" s="8">
        <f>5/17</f>
        <v>0.29411764705882354</v>
      </c>
      <c r="F83" s="8">
        <f>5/18</f>
        <v>0.27777777777777779</v>
      </c>
      <c r="G83" s="3">
        <f>D83+E83+F83</f>
        <v>1.0370117039063689</v>
      </c>
      <c r="H83" s="6">
        <f>((D83+(0.5*E83))/G83)</f>
        <v>0.59032612678636853</v>
      </c>
      <c r="I83" s="6">
        <f>1-H83</f>
        <v>0.40967387321363147</v>
      </c>
      <c r="J83" s="8">
        <f>2/15</f>
        <v>0.13333333333333333</v>
      </c>
      <c r="K83" s="8">
        <f>1/10</f>
        <v>0.1</v>
      </c>
      <c r="L83" s="8">
        <f>2/17</f>
        <v>0.11764705882352941</v>
      </c>
      <c r="M83" s="8">
        <f>1/21</f>
        <v>4.7619047619047616E-2</v>
      </c>
      <c r="N83" s="8">
        <f>1/17</f>
        <v>5.8823529411764705E-2</v>
      </c>
      <c r="O83" s="8">
        <f>1/26</f>
        <v>3.8461538461538464E-2</v>
      </c>
      <c r="P83" s="8">
        <f>1/51</f>
        <v>1.9607843137254902E-2</v>
      </c>
      <c r="Q83" s="8">
        <f>1/46</f>
        <v>2.1739130434782608E-2</v>
      </c>
      <c r="R83" s="8">
        <f>1/71</f>
        <v>1.4084507042253521E-2</v>
      </c>
      <c r="S83" s="8">
        <f>1/151</f>
        <v>6.6225165562913907E-3</v>
      </c>
      <c r="T83" s="8">
        <f>1/176</f>
        <v>5.681818181818182E-3</v>
      </c>
      <c r="U83" s="8">
        <f>1/151</f>
        <v>6.6225165562913907E-3</v>
      </c>
      <c r="V83" s="8">
        <f>1/226</f>
        <v>4.4247787610619468E-3</v>
      </c>
      <c r="W83" s="8">
        <f>1/426</f>
        <v>2.3474178403755869E-3</v>
      </c>
      <c r="X83" s="8">
        <f>1/501</f>
        <v>1.996007984031936E-3</v>
      </c>
      <c r="Y83" s="8">
        <f t="shared" ref="Y83:Z83" si="167">1/501</f>
        <v>1.996007984031936E-3</v>
      </c>
      <c r="Z83" s="8">
        <f t="shared" si="167"/>
        <v>1.996007984031936E-3</v>
      </c>
      <c r="AA83" s="8">
        <v>0</v>
      </c>
      <c r="AB83" s="8">
        <v>0</v>
      </c>
      <c r="AC83" s="8">
        <f>1/501</f>
        <v>1.996007984031936E-3</v>
      </c>
      <c r="AD83" s="8">
        <f>1/501</f>
        <v>1.996007984031936E-3</v>
      </c>
      <c r="AE83" s="8">
        <v>0</v>
      </c>
      <c r="AF83" s="8">
        <v>0</v>
      </c>
      <c r="AG83" s="8">
        <f>1/501</f>
        <v>1.996007984031936E-3</v>
      </c>
      <c r="AH83" s="8">
        <f t="shared" ref="AH83:AJ83" si="168">1/501</f>
        <v>1.996007984031936E-3</v>
      </c>
      <c r="AI83" s="8">
        <f t="shared" si="168"/>
        <v>1.996007984031936E-3</v>
      </c>
      <c r="AJ83" s="8">
        <f t="shared" si="168"/>
        <v>1.996007984031936E-3</v>
      </c>
      <c r="AK83" s="8">
        <v>0</v>
      </c>
      <c r="AL83" s="3">
        <f>SUM(J83:AK83)</f>
        <v>0.59497910801563114</v>
      </c>
      <c r="AM83" s="3">
        <f t="shared" si="100"/>
        <v>0.27920508223360696</v>
      </c>
      <c r="AN83" s="3"/>
      <c r="AO83" s="8">
        <f>1/9</f>
        <v>0.1111111111111111</v>
      </c>
      <c r="AP83" s="8">
        <f>2/13</f>
        <v>0.15384615384615385</v>
      </c>
      <c r="AQ83" s="8">
        <f>1/14</f>
        <v>7.1428571428571425E-2</v>
      </c>
      <c r="AR83" s="8">
        <f>1/61</f>
        <v>1.6393442622950821E-2</v>
      </c>
      <c r="AS83" s="8">
        <f>1/351</f>
        <v>2.8490028490028491E-3</v>
      </c>
      <c r="AT83" s="8">
        <v>0</v>
      </c>
      <c r="AU83" s="8">
        <f>SUM(AO83:AT83)</f>
        <v>0.35562828185779011</v>
      </c>
      <c r="AV83" s="7">
        <f t="shared" si="105"/>
        <v>0.20913615831648635</v>
      </c>
      <c r="AW83" s="8">
        <f>1/10</f>
        <v>0.1</v>
      </c>
      <c r="AX83" s="8">
        <f>1/19</f>
        <v>5.2631578947368418E-2</v>
      </c>
      <c r="AY83" s="8">
        <f>1/12</f>
        <v>8.3333333333333329E-2</v>
      </c>
      <c r="AZ83" s="8">
        <f>1/51</f>
        <v>1.9607843137254902E-2</v>
      </c>
      <c r="BA83" s="8">
        <f>1/31</f>
        <v>3.2258064516129031E-2</v>
      </c>
      <c r="BB83" s="8">
        <f>1/36</f>
        <v>2.7777777777777776E-2</v>
      </c>
      <c r="BC83" s="8">
        <f>1/176</f>
        <v>5.681818181818182E-3</v>
      </c>
      <c r="BD83" s="8">
        <f>1/101</f>
        <v>9.9009900990099011E-3</v>
      </c>
      <c r="BE83" s="8">
        <f>1/126</f>
        <v>7.9365079365079361E-3</v>
      </c>
      <c r="BF83" s="8">
        <f>1/201</f>
        <v>4.9751243781094526E-3</v>
      </c>
      <c r="BG83" s="8">
        <f>1/501</f>
        <v>1.996007984031936E-3</v>
      </c>
      <c r="BH83" s="8">
        <f t="shared" ref="BH83:BM83" si="169">1/501</f>
        <v>1.996007984031936E-3</v>
      </c>
      <c r="BI83" s="8">
        <f t="shared" si="169"/>
        <v>1.996007984031936E-3</v>
      </c>
      <c r="BJ83" s="8">
        <f t="shared" si="169"/>
        <v>1.996007984031936E-3</v>
      </c>
      <c r="BK83" s="8">
        <f t="shared" si="169"/>
        <v>1.996007984031936E-3</v>
      </c>
      <c r="BL83" s="8">
        <f t="shared" si="169"/>
        <v>1.996007984031936E-3</v>
      </c>
      <c r="BM83" s="8">
        <f t="shared" si="169"/>
        <v>1.996007984031936E-3</v>
      </c>
      <c r="BN83" s="8">
        <v>0</v>
      </c>
      <c r="BO83" s="8">
        <v>0</v>
      </c>
      <c r="BP83" s="8">
        <f t="shared" ref="BP83:BQ83" si="170">1/501</f>
        <v>1.996007984031936E-3</v>
      </c>
      <c r="BQ83" s="8">
        <f t="shared" si="170"/>
        <v>1.996007984031936E-3</v>
      </c>
      <c r="BR83" s="8">
        <v>0</v>
      </c>
      <c r="BS83" s="8">
        <v>0</v>
      </c>
      <c r="BT83" s="8">
        <f t="shared" ref="BT83:BW83" si="171">1/501</f>
        <v>1.996007984031936E-3</v>
      </c>
      <c r="BU83" s="8">
        <f t="shared" si="171"/>
        <v>1.996007984031936E-3</v>
      </c>
      <c r="BV83" s="8">
        <f t="shared" si="171"/>
        <v>1.996007984031936E-3</v>
      </c>
      <c r="BW83" s="8">
        <f t="shared" si="171"/>
        <v>1.996007984031936E-3</v>
      </c>
      <c r="BX83" s="8">
        <v>0</v>
      </c>
      <c r="BY83" s="8">
        <f>SUM(AW83:BX83)</f>
        <v>0.37005114209972406</v>
      </c>
      <c r="BZ83" s="7">
        <f t="shared" si="106"/>
        <v>0.33218411155900651</v>
      </c>
      <c r="CB83" s="6">
        <f t="shared" si="107"/>
        <v>0.32065853197314542</v>
      </c>
    </row>
    <row r="84" spans="1:80" x14ac:dyDescent="0.25">
      <c r="A84" s="7">
        <v>21</v>
      </c>
      <c r="B84" s="7" t="s">
        <v>84</v>
      </c>
      <c r="C84" s="11">
        <v>1</v>
      </c>
      <c r="D84" s="8">
        <f>AVERAGE(D81:D83)</f>
        <v>0.47249907715023992</v>
      </c>
      <c r="E84" s="8">
        <f t="shared" ref="E84:BM84" si="172">AVERAGE(E81:E83)</f>
        <v>0.29864253393665163</v>
      </c>
      <c r="F84" s="8">
        <f t="shared" si="172"/>
        <v>0.27407407407407408</v>
      </c>
      <c r="G84" s="8">
        <f t="shared" si="172"/>
        <v>1.0452156851609655</v>
      </c>
      <c r="H84" s="8">
        <f t="shared" si="172"/>
        <v>0.59493236910056524</v>
      </c>
      <c r="I84" s="8">
        <f t="shared" si="172"/>
        <v>0.40506763089943482</v>
      </c>
      <c r="J84" s="8">
        <f t="shared" si="172"/>
        <v>0.13055555555555554</v>
      </c>
      <c r="K84" s="8">
        <f t="shared" si="172"/>
        <v>0.10000000000000002</v>
      </c>
      <c r="L84" s="8">
        <f t="shared" si="172"/>
        <v>0.10958605664488018</v>
      </c>
      <c r="M84" s="8">
        <f t="shared" si="172"/>
        <v>4.928989139515455E-2</v>
      </c>
      <c r="N84" s="8">
        <f t="shared" si="172"/>
        <v>5.5882352941176473E-2</v>
      </c>
      <c r="O84" s="8">
        <f t="shared" si="172"/>
        <v>3.3574024953335301E-2</v>
      </c>
      <c r="P84" s="8">
        <f t="shared" si="172"/>
        <v>2.1201976725649607E-2</v>
      </c>
      <c r="Q84" s="8">
        <f t="shared" si="172"/>
        <v>2.2622834924001411E-2</v>
      </c>
      <c r="R84" s="8">
        <f t="shared" si="172"/>
        <v>1.405592497114133E-2</v>
      </c>
      <c r="S84" s="8">
        <f t="shared" si="172"/>
        <v>7.4985108097690876E-3</v>
      </c>
      <c r="T84" s="8">
        <f t="shared" si="172"/>
        <v>7.8397720724453415E-3</v>
      </c>
      <c r="U84" s="8">
        <f t="shared" si="172"/>
        <v>8.1533381972697435E-3</v>
      </c>
      <c r="V84" s="8">
        <f t="shared" si="172"/>
        <v>5.7788036918931113E-3</v>
      </c>
      <c r="W84" s="8">
        <f t="shared" si="172"/>
        <v>2.4408474061616797E-3</v>
      </c>
      <c r="X84" s="8">
        <f t="shared" si="172"/>
        <v>6.6533599467731195E-4</v>
      </c>
      <c r="Y84" s="8">
        <f t="shared" si="172"/>
        <v>3.6666951006875809E-3</v>
      </c>
      <c r="Z84" s="8">
        <f t="shared" si="172"/>
        <v>3.6666951006875809E-3</v>
      </c>
      <c r="AA84" s="8">
        <f t="shared" si="172"/>
        <v>2.323710787380463E-3</v>
      </c>
      <c r="AB84" s="8">
        <f t="shared" si="172"/>
        <v>0</v>
      </c>
      <c r="AC84" s="8">
        <f t="shared" si="172"/>
        <v>1.3306719893546239E-3</v>
      </c>
      <c r="AD84" s="8">
        <f t="shared" si="172"/>
        <v>6.6533599467731195E-4</v>
      </c>
      <c r="AE84" s="8">
        <f t="shared" si="172"/>
        <v>0</v>
      </c>
      <c r="AF84" s="8">
        <f t="shared" si="172"/>
        <v>0</v>
      </c>
      <c r="AG84" s="8">
        <f t="shared" si="172"/>
        <v>6.6533599467731195E-4</v>
      </c>
      <c r="AH84" s="8">
        <f t="shared" si="172"/>
        <v>6.6533599467731195E-4</v>
      </c>
      <c r="AI84" s="8">
        <f t="shared" si="172"/>
        <v>6.6533599467731195E-4</v>
      </c>
      <c r="AJ84" s="8">
        <f t="shared" si="172"/>
        <v>6.6533599467731195E-4</v>
      </c>
      <c r="AK84" s="8">
        <f t="shared" si="172"/>
        <v>0</v>
      </c>
      <c r="AL84" s="8">
        <f t="shared" si="172"/>
        <v>0.58345967923460773</v>
      </c>
      <c r="AM84" s="3">
        <f t="shared" si="100"/>
        <v>0.23483771175511903</v>
      </c>
      <c r="AN84" s="3"/>
      <c r="AO84" s="8">
        <f t="shared" si="172"/>
        <v>0.10545808966861599</v>
      </c>
      <c r="AP84" s="8">
        <f t="shared" si="172"/>
        <v>0.14652014652014653</v>
      </c>
      <c r="AQ84" s="8">
        <f t="shared" si="172"/>
        <v>6.0961226595901509E-2</v>
      </c>
      <c r="AR84" s="8">
        <f t="shared" si="172"/>
        <v>1.4554831589874953E-2</v>
      </c>
      <c r="AS84" s="8">
        <f t="shared" si="172"/>
        <v>4.266417201740585E-3</v>
      </c>
      <c r="AT84" s="8">
        <f t="shared" si="172"/>
        <v>0</v>
      </c>
      <c r="AU84" s="8">
        <f t="shared" si="172"/>
        <v>0.33176071157627951</v>
      </c>
      <c r="AV84" s="7">
        <f t="shared" si="105"/>
        <v>0.11089571603572357</v>
      </c>
      <c r="AW84" s="8">
        <f t="shared" si="172"/>
        <v>9.8724082934609256E-2</v>
      </c>
      <c r="AX84" s="8">
        <f t="shared" si="172"/>
        <v>5.0960735171261484E-2</v>
      </c>
      <c r="AY84" s="8">
        <f t="shared" si="172"/>
        <v>7.9365079365079361E-2</v>
      </c>
      <c r="AZ84" s="8">
        <f t="shared" si="172"/>
        <v>2.1201976725649607E-2</v>
      </c>
      <c r="BA84" s="8">
        <f t="shared" si="172"/>
        <v>3.1506200304865485E-2</v>
      </c>
      <c r="BB84" s="8">
        <f t="shared" si="172"/>
        <v>2.3925288272490564E-2</v>
      </c>
      <c r="BC84" s="8">
        <f t="shared" si="172"/>
        <v>7.8397720724453415E-3</v>
      </c>
      <c r="BD84" s="8">
        <f t="shared" si="172"/>
        <v>1.1078560033455524E-2</v>
      </c>
      <c r="BE84" s="8">
        <f t="shared" si="172"/>
        <v>9.2461627115092461E-3</v>
      </c>
      <c r="BF84" s="8">
        <f t="shared" si="172"/>
        <v>6.5113829569695926E-3</v>
      </c>
      <c r="BG84" s="8">
        <f t="shared" si="172"/>
        <v>3.4311304994513376E-3</v>
      </c>
      <c r="BH84" s="8">
        <f t="shared" si="172"/>
        <v>3.887296636956679E-3</v>
      </c>
      <c r="BI84" s="8">
        <f t="shared" si="172"/>
        <v>3.4311304994513376E-3</v>
      </c>
      <c r="BJ84" s="8">
        <f t="shared" si="172"/>
        <v>2.323710787380463E-3</v>
      </c>
      <c r="BK84" s="8">
        <f t="shared" si="172"/>
        <v>6.6533599467731195E-4</v>
      </c>
      <c r="BL84" s="8">
        <f t="shared" si="172"/>
        <v>1.3306719893546239E-3</v>
      </c>
      <c r="BM84" s="8">
        <f t="shared" si="172"/>
        <v>1.3306719893546239E-3</v>
      </c>
      <c r="BN84" s="8">
        <f t="shared" ref="BN84:BY84" si="173">AVERAGE(BN81:BN83)</f>
        <v>6.6533599467731195E-4</v>
      </c>
      <c r="BO84" s="8">
        <f t="shared" si="173"/>
        <v>0</v>
      </c>
      <c r="BP84" s="8">
        <f t="shared" si="173"/>
        <v>6.6533599467731195E-4</v>
      </c>
      <c r="BQ84" s="8">
        <f t="shared" si="173"/>
        <v>6.6533599467731195E-4</v>
      </c>
      <c r="BR84" s="8">
        <f t="shared" si="173"/>
        <v>0</v>
      </c>
      <c r="BS84" s="8">
        <f t="shared" si="173"/>
        <v>0</v>
      </c>
      <c r="BT84" s="8">
        <f t="shared" si="173"/>
        <v>6.6533599467731195E-4</v>
      </c>
      <c r="BU84" s="8">
        <f t="shared" si="173"/>
        <v>6.6533599467731195E-4</v>
      </c>
      <c r="BV84" s="8">
        <f t="shared" si="173"/>
        <v>6.6533599467731195E-4</v>
      </c>
      <c r="BW84" s="8">
        <f t="shared" si="173"/>
        <v>6.6533599467731195E-4</v>
      </c>
      <c r="BX84" s="8">
        <f t="shared" si="173"/>
        <v>0</v>
      </c>
      <c r="BY84" s="8">
        <f t="shared" si="173"/>
        <v>0.36141654090770303</v>
      </c>
      <c r="BZ84" s="7">
        <f t="shared" si="106"/>
        <v>0.31868197358215977</v>
      </c>
      <c r="CB84" s="6">
        <f t="shared" si="107"/>
        <v>0.27663693171859016</v>
      </c>
    </row>
    <row r="85" spans="1:80" x14ac:dyDescent="0.25">
      <c r="A85" s="8">
        <v>22</v>
      </c>
      <c r="B85" s="1" t="s">
        <v>18</v>
      </c>
      <c r="C85" s="11">
        <v>0</v>
      </c>
      <c r="D85" s="4">
        <f>5/11</f>
        <v>0.45454545454545453</v>
      </c>
      <c r="E85" s="4">
        <f>10/31</f>
        <v>0.32258064516129031</v>
      </c>
      <c r="F85" s="4">
        <f>2/7</f>
        <v>0.2857142857142857</v>
      </c>
      <c r="G85" s="3">
        <f>D85+E85+F85</f>
        <v>1.0628403854210307</v>
      </c>
      <c r="H85" s="6">
        <f>((D85+(0.5*E85))/G85)</f>
        <v>0.57942451714623566</v>
      </c>
      <c r="I85" s="6">
        <f>1-H85</f>
        <v>0.42057548285376434</v>
      </c>
      <c r="J85" s="4">
        <f>1/7</f>
        <v>0.14285714285714285</v>
      </c>
      <c r="K85" s="4">
        <f>1/10</f>
        <v>0.1</v>
      </c>
      <c r="L85" s="4">
        <f>1/9</f>
        <v>0.1111111111111111</v>
      </c>
      <c r="M85" s="4">
        <f>1/19</f>
        <v>5.2631578947368418E-2</v>
      </c>
      <c r="N85" s="4">
        <f>1/19</f>
        <v>5.2631578947368418E-2</v>
      </c>
      <c r="O85" s="8">
        <f>1/34</f>
        <v>2.9411764705882353E-2</v>
      </c>
      <c r="P85" s="4">
        <f>1/51</f>
        <v>1.9607843137254902E-2</v>
      </c>
      <c r="Q85" s="4">
        <f>1/51</f>
        <v>1.9607843137254902E-2</v>
      </c>
      <c r="R85" s="4">
        <f>1/81</f>
        <v>1.2345679012345678E-2</v>
      </c>
      <c r="S85" s="8">
        <f>1/126</f>
        <v>7.9365079365079361E-3</v>
      </c>
      <c r="T85" s="4">
        <f>1/151</f>
        <v>6.6225165562913907E-3</v>
      </c>
      <c r="U85" s="4">
        <f>1/151</f>
        <v>6.6225165562913907E-3</v>
      </c>
      <c r="V85" s="4">
        <f>1/201</f>
        <v>4.9751243781094526E-3</v>
      </c>
      <c r="W85" s="4">
        <v>0</v>
      </c>
      <c r="X85" s="8">
        <v>0</v>
      </c>
      <c r="Y85" s="4">
        <f>1/301</f>
        <v>3.3222591362126247E-3</v>
      </c>
      <c r="Z85" s="4">
        <f>1/301</f>
        <v>3.3222591362126247E-3</v>
      </c>
      <c r="AA85" s="4">
        <f>1/501</f>
        <v>1.996007984031936E-3</v>
      </c>
      <c r="AB85" s="4">
        <v>0</v>
      </c>
      <c r="AC85" s="4">
        <f>1/501</f>
        <v>1.996007984031936E-3</v>
      </c>
      <c r="AD85" s="4">
        <v>0</v>
      </c>
      <c r="AE85" s="4">
        <v>0</v>
      </c>
      <c r="AF85" s="8">
        <v>0</v>
      </c>
      <c r="AG85" s="4">
        <v>0</v>
      </c>
      <c r="AH85" s="4">
        <v>0</v>
      </c>
      <c r="AI85" s="8">
        <v>0</v>
      </c>
      <c r="AJ85" s="8">
        <v>0</v>
      </c>
      <c r="AK85" s="8">
        <v>0</v>
      </c>
      <c r="AL85" s="3">
        <f>SUM(J85:AK85)</f>
        <v>0.5769977415234181</v>
      </c>
      <c r="AM85" s="3">
        <f t="shared" si="100"/>
        <v>0.26939503135151988</v>
      </c>
      <c r="AN85" s="3"/>
      <c r="AO85" s="4">
        <f>1/9</f>
        <v>0.1111111111111111</v>
      </c>
      <c r="AP85" s="4">
        <f>1/7</f>
        <v>0.14285714285714285</v>
      </c>
      <c r="AQ85" s="4">
        <f>1/17</f>
        <v>5.8823529411764705E-2</v>
      </c>
      <c r="AR85" s="4">
        <f>1/67</f>
        <v>1.4925373134328358E-2</v>
      </c>
      <c r="AS85" s="4">
        <f>1/201</f>
        <v>4.9751243781094526E-3</v>
      </c>
      <c r="AT85" s="8">
        <v>0</v>
      </c>
      <c r="AU85" s="8">
        <f>SUM(AO85:AT85)</f>
        <v>0.33269228089245645</v>
      </c>
      <c r="AV85" s="7">
        <f t="shared" si="105"/>
        <v>3.1346070766615108E-2</v>
      </c>
      <c r="AW85" s="4">
        <f>1/9</f>
        <v>0.1111111111111111</v>
      </c>
      <c r="AX85" s="4">
        <f>1/17</f>
        <v>5.8823529411764705E-2</v>
      </c>
      <c r="AY85" s="4">
        <f>1/12</f>
        <v>8.3333333333333329E-2</v>
      </c>
      <c r="AZ85" s="4">
        <f>1/41</f>
        <v>2.4390243902439025E-2</v>
      </c>
      <c r="BA85" s="4">
        <f>1/34</f>
        <v>2.9411764705882353E-2</v>
      </c>
      <c r="BB85" s="4">
        <f>1/41</f>
        <v>2.4390243902439025E-2</v>
      </c>
      <c r="BC85" s="4">
        <f>1/101</f>
        <v>9.9009900990099011E-3</v>
      </c>
      <c r="BD85" s="4">
        <f>1/81</f>
        <v>1.2345679012345678E-2</v>
      </c>
      <c r="BE85" s="4">
        <f>1/101</f>
        <v>9.9009900990099011E-3</v>
      </c>
      <c r="BF85" s="4">
        <f>1/151</f>
        <v>6.6225165562913907E-3</v>
      </c>
      <c r="BG85" s="4">
        <f>1/301</f>
        <v>3.3222591362126247E-3</v>
      </c>
      <c r="BH85" s="8">
        <f>1/251</f>
        <v>3.9840637450199202E-3</v>
      </c>
      <c r="BI85" s="8">
        <f>1/301</f>
        <v>3.3222591362126247E-3</v>
      </c>
      <c r="BJ85" s="8">
        <v>0</v>
      </c>
      <c r="BK85" s="8">
        <v>0</v>
      </c>
      <c r="BL85" s="8">
        <f>1/501</f>
        <v>1.996007984031936E-3</v>
      </c>
      <c r="BM85" s="8">
        <f>1/501</f>
        <v>1.996007984031936E-3</v>
      </c>
      <c r="BN85" s="8">
        <f>1/501</f>
        <v>1.996007984031936E-3</v>
      </c>
      <c r="BO85" s="8">
        <v>0</v>
      </c>
      <c r="BP85" s="8">
        <v>0</v>
      </c>
      <c r="BQ85" s="8">
        <v>0</v>
      </c>
      <c r="BR85" s="8">
        <v>0</v>
      </c>
      <c r="BS85" s="8">
        <v>0</v>
      </c>
      <c r="BT85" s="8">
        <v>0</v>
      </c>
      <c r="BU85" s="8">
        <v>0</v>
      </c>
      <c r="BV85" s="8">
        <v>0</v>
      </c>
      <c r="BW85" s="8">
        <v>0</v>
      </c>
      <c r="BX85" s="8">
        <v>0</v>
      </c>
      <c r="BY85" s="7">
        <f>SUM(AW85:BX85)</f>
        <v>0.38684700810316747</v>
      </c>
      <c r="BZ85" s="7">
        <f t="shared" si="106"/>
        <v>0.35396452836108616</v>
      </c>
      <c r="CB85" s="6">
        <f t="shared" si="107"/>
        <v>0.29653703051904201</v>
      </c>
    </row>
    <row r="86" spans="1:80" x14ac:dyDescent="0.25">
      <c r="A86" s="7">
        <v>22</v>
      </c>
      <c r="B86" s="8" t="s">
        <v>79</v>
      </c>
      <c r="C86" s="11">
        <v>0</v>
      </c>
      <c r="D86" s="4">
        <f>1/2.2</f>
        <v>0.45454545454545453</v>
      </c>
      <c r="E86" s="4">
        <f>1/3.4</f>
        <v>0.29411764705882354</v>
      </c>
      <c r="F86" s="4">
        <f>1/3.5</f>
        <v>0.2857142857142857</v>
      </c>
      <c r="G86" s="3">
        <f>D86+E86+F86</f>
        <v>1.0343773873185638</v>
      </c>
      <c r="H86" s="6">
        <f>((D86+(0.5*E86))/G86)</f>
        <v>0.58161004431314622</v>
      </c>
      <c r="I86" s="6">
        <f>1-H86</f>
        <v>0.41838995568685378</v>
      </c>
      <c r="J86" s="4">
        <f>1/8</f>
        <v>0.125</v>
      </c>
      <c r="K86" s="4">
        <f>1/11</f>
        <v>9.0909090909090912E-2</v>
      </c>
      <c r="L86" s="4">
        <f>1/11</f>
        <v>9.0909090909090912E-2</v>
      </c>
      <c r="M86" s="4">
        <f>1/23</f>
        <v>4.3478260869565216E-2</v>
      </c>
      <c r="N86" s="4">
        <f>1/23</f>
        <v>4.3478260869565216E-2</v>
      </c>
      <c r="O86" s="4">
        <f>1/36</f>
        <v>2.7777777777777776E-2</v>
      </c>
      <c r="P86" s="4">
        <f>1/51</f>
        <v>1.9607843137254902E-2</v>
      </c>
      <c r="Q86" s="4">
        <f>1/51</f>
        <v>1.9607843137254902E-2</v>
      </c>
      <c r="R86" s="4">
        <f>1/91</f>
        <v>1.098901098901099E-2</v>
      </c>
      <c r="S86" s="4">
        <f>1/126</f>
        <v>7.9365079365079361E-3</v>
      </c>
      <c r="T86" s="4">
        <f>1/126</f>
        <v>7.9365079365079361E-3</v>
      </c>
      <c r="U86" s="4">
        <f>1/101</f>
        <v>9.9009900990099011E-3</v>
      </c>
      <c r="V86" s="4">
        <f>1/151</f>
        <v>6.6225165562913907E-3</v>
      </c>
      <c r="W86" s="4">
        <f>1/201</f>
        <v>4.9751243781094526E-3</v>
      </c>
      <c r="X86" s="4">
        <v>0</v>
      </c>
      <c r="Y86" s="4">
        <f>1/201</f>
        <v>4.9751243781094526E-3</v>
      </c>
      <c r="Z86" s="4">
        <f>1/201</f>
        <v>4.9751243781094526E-3</v>
      </c>
      <c r="AA86" s="4">
        <f>1/201</f>
        <v>4.9751243781094526E-3</v>
      </c>
      <c r="AB86" s="4">
        <v>0</v>
      </c>
      <c r="AC86" s="4">
        <v>0</v>
      </c>
      <c r="AD86" s="4">
        <v>0</v>
      </c>
      <c r="AE86" s="4">
        <v>0</v>
      </c>
      <c r="AF86" s="8">
        <v>0</v>
      </c>
      <c r="AG86" s="8">
        <v>0</v>
      </c>
      <c r="AH86" s="8">
        <v>0</v>
      </c>
      <c r="AI86" s="8">
        <v>0</v>
      </c>
      <c r="AJ86" s="8">
        <v>0</v>
      </c>
      <c r="AK86" s="8">
        <v>0</v>
      </c>
      <c r="AL86" s="3">
        <f>SUM(J86:AK86)</f>
        <v>0.52405419863936575</v>
      </c>
      <c r="AM86" s="3">
        <f t="shared" si="100"/>
        <v>0.15291923700660459</v>
      </c>
      <c r="AN86" s="3"/>
      <c r="AO86" s="4">
        <f>1/9.5</f>
        <v>0.10526315789473684</v>
      </c>
      <c r="AP86" s="4">
        <f>1/7</f>
        <v>0.14285714285714285</v>
      </c>
      <c r="AQ86" s="4">
        <f>1/18</f>
        <v>5.5555555555555552E-2</v>
      </c>
      <c r="AR86" s="4">
        <f>1/81</f>
        <v>1.2345679012345678E-2</v>
      </c>
      <c r="AS86" s="4">
        <f>1/201</f>
        <v>4.9751243781094526E-3</v>
      </c>
      <c r="AT86" s="8">
        <v>0</v>
      </c>
      <c r="AU86" s="8">
        <f>SUM(AO86:AT86)</f>
        <v>0.32099665969789032</v>
      </c>
      <c r="AV86" s="7">
        <f t="shared" si="105"/>
        <v>9.1388642972827006E-2</v>
      </c>
      <c r="AW86" s="4">
        <f>1/10</f>
        <v>0.1</v>
      </c>
      <c r="AX86" s="4">
        <f>1/19</f>
        <v>5.2631578947368418E-2</v>
      </c>
      <c r="AY86" s="4">
        <f>1/14</f>
        <v>7.1428571428571425E-2</v>
      </c>
      <c r="AZ86" s="4">
        <f>1/46</f>
        <v>2.1739130434782608E-2</v>
      </c>
      <c r="BA86" s="4">
        <f>1/36</f>
        <v>2.7777777777777776E-2</v>
      </c>
      <c r="BB86" s="4">
        <f>1/46</f>
        <v>2.1739130434782608E-2</v>
      </c>
      <c r="BC86" s="4">
        <f>1/101</f>
        <v>9.9009900990099011E-3</v>
      </c>
      <c r="BD86" s="4">
        <f>1/91</f>
        <v>1.098901098901099E-2</v>
      </c>
      <c r="BE86" s="4">
        <f>1/101</f>
        <v>9.9009900990099011E-3</v>
      </c>
      <c r="BF86" s="8">
        <f>1/151</f>
        <v>6.6225165562913907E-3</v>
      </c>
      <c r="BG86" s="4">
        <f>1/201</f>
        <v>4.9751243781094526E-3</v>
      </c>
      <c r="BH86" s="4">
        <f>1/176</f>
        <v>5.681818181818182E-3</v>
      </c>
      <c r="BI86" s="4">
        <f>1/176</f>
        <v>5.681818181818182E-3</v>
      </c>
      <c r="BJ86" s="4">
        <v>0</v>
      </c>
      <c r="BK86" s="4">
        <v>0</v>
      </c>
      <c r="BL86" s="8">
        <v>0</v>
      </c>
      <c r="BM86" s="4">
        <v>0</v>
      </c>
      <c r="BN86" s="8">
        <v>0</v>
      </c>
      <c r="BO86" s="8">
        <v>0</v>
      </c>
      <c r="BP86" s="8">
        <v>0</v>
      </c>
      <c r="BQ86" s="8">
        <v>0</v>
      </c>
      <c r="BR86" s="8">
        <v>0</v>
      </c>
      <c r="BS86" s="8">
        <v>0</v>
      </c>
      <c r="BT86" s="8">
        <v>0</v>
      </c>
      <c r="BU86" s="8">
        <v>0</v>
      </c>
      <c r="BV86" s="8">
        <v>0</v>
      </c>
      <c r="BW86" s="8">
        <v>0</v>
      </c>
      <c r="BX86" s="8">
        <v>0</v>
      </c>
      <c r="BY86" s="8">
        <f>SUM(AW86:BX86)</f>
        <v>0.3490684575083508</v>
      </c>
      <c r="BZ86" s="7">
        <f t="shared" si="106"/>
        <v>0.22173960127922787</v>
      </c>
      <c r="CB86" s="6">
        <f t="shared" si="107"/>
        <v>0.19411931584560671</v>
      </c>
    </row>
    <row r="87" spans="1:80" s="7" customFormat="1" x14ac:dyDescent="0.25">
      <c r="A87" s="7">
        <v>22</v>
      </c>
      <c r="B87" s="8" t="s">
        <v>78</v>
      </c>
      <c r="C87" s="11">
        <v>0</v>
      </c>
      <c r="D87" s="8">
        <f>5/11</f>
        <v>0.45454545454545453</v>
      </c>
      <c r="E87" s="8">
        <f>5/17</f>
        <v>0.29411764705882354</v>
      </c>
      <c r="F87" s="8">
        <f>5/17</f>
        <v>0.29411764705882354</v>
      </c>
      <c r="G87" s="3">
        <f>D87+E87+F87</f>
        <v>1.0427807486631016</v>
      </c>
      <c r="H87" s="6">
        <f>((D87+(0.5*E87))/G87)</f>
        <v>0.57692307692307687</v>
      </c>
      <c r="I87" s="6">
        <f>1-H87</f>
        <v>0.42307692307692313</v>
      </c>
      <c r="J87" s="8">
        <f>1/7</f>
        <v>0.14285714285714285</v>
      </c>
      <c r="K87" s="8">
        <f>1/10</f>
        <v>0.1</v>
      </c>
      <c r="L87" s="8">
        <f>1/9</f>
        <v>0.1111111111111111</v>
      </c>
      <c r="M87" s="8">
        <f>1/21</f>
        <v>4.7619047619047616E-2</v>
      </c>
      <c r="N87" s="8">
        <f>1/19</f>
        <v>5.2631578947368418E-2</v>
      </c>
      <c r="O87" s="8">
        <f>1/31</f>
        <v>3.2258064516129031E-2</v>
      </c>
      <c r="P87" s="8">
        <f>1/61</f>
        <v>1.6393442622950821E-2</v>
      </c>
      <c r="Q87" s="8">
        <f>1/56</f>
        <v>1.7857142857142856E-2</v>
      </c>
      <c r="R87" s="8">
        <f>1/81</f>
        <v>1.2345679012345678E-2</v>
      </c>
      <c r="S87" s="8">
        <f>1/176</f>
        <v>5.681818181818182E-3</v>
      </c>
      <c r="T87" s="8">
        <f>1/201</f>
        <v>4.9751243781094526E-3</v>
      </c>
      <c r="U87" s="8">
        <f>1/176</f>
        <v>5.681818181818182E-3</v>
      </c>
      <c r="V87" s="8">
        <f>1/276</f>
        <v>3.6231884057971015E-3</v>
      </c>
      <c r="W87" s="8">
        <f>1/501</f>
        <v>1.996007984031936E-3</v>
      </c>
      <c r="X87" s="8">
        <f t="shared" ref="X87:Z87" si="174">1/501</f>
        <v>1.996007984031936E-3</v>
      </c>
      <c r="Y87" s="8">
        <f t="shared" si="174"/>
        <v>1.996007984031936E-3</v>
      </c>
      <c r="Z87" s="8">
        <f t="shared" si="174"/>
        <v>1.996007984031936E-3</v>
      </c>
      <c r="AA87" s="8">
        <v>0</v>
      </c>
      <c r="AB87" s="8">
        <v>0</v>
      </c>
      <c r="AC87" s="8">
        <f t="shared" ref="AC87:AD87" si="175">1/501</f>
        <v>1.996007984031936E-3</v>
      </c>
      <c r="AD87" s="8">
        <f t="shared" si="175"/>
        <v>1.996007984031936E-3</v>
      </c>
      <c r="AE87" s="8">
        <v>0</v>
      </c>
      <c r="AF87" s="8">
        <v>0</v>
      </c>
      <c r="AG87" s="8">
        <f t="shared" ref="AG87:AJ87" si="176">1/501</f>
        <v>1.996007984031936E-3</v>
      </c>
      <c r="AH87" s="8">
        <f t="shared" si="176"/>
        <v>1.996007984031936E-3</v>
      </c>
      <c r="AI87" s="8">
        <f t="shared" si="176"/>
        <v>1.996007984031936E-3</v>
      </c>
      <c r="AJ87" s="8">
        <f t="shared" si="176"/>
        <v>1.996007984031936E-3</v>
      </c>
      <c r="AK87" s="8">
        <v>0</v>
      </c>
      <c r="AL87" s="3">
        <f>SUM(J87:AK87)</f>
        <v>0.57299523853110135</v>
      </c>
      <c r="AM87" s="3">
        <f t="shared" si="100"/>
        <v>0.2605895247684229</v>
      </c>
      <c r="AN87" s="3"/>
      <c r="AO87" s="8">
        <f>1/8</f>
        <v>0.125</v>
      </c>
      <c r="AP87" s="8">
        <f>2/13</f>
        <v>0.15384615384615385</v>
      </c>
      <c r="AQ87" s="8">
        <f>1/15</f>
        <v>6.6666666666666666E-2</v>
      </c>
      <c r="AR87" s="8">
        <f>1/76</f>
        <v>1.3157894736842105E-2</v>
      </c>
      <c r="AS87" s="8">
        <f>1/351</f>
        <v>2.8490028490028491E-3</v>
      </c>
      <c r="AT87" s="8">
        <v>0</v>
      </c>
      <c r="AU87" s="8">
        <f>SUM(AO87:AT87)</f>
        <v>0.36151971809866545</v>
      </c>
      <c r="AV87" s="7">
        <f t="shared" si="105"/>
        <v>0.22916704153546252</v>
      </c>
      <c r="AW87" s="8">
        <f>2/19</f>
        <v>0.10526315789473684</v>
      </c>
      <c r="AX87" s="8">
        <f>1/17</f>
        <v>5.8823529411764705E-2</v>
      </c>
      <c r="AY87" s="8">
        <f>1/12</f>
        <v>8.3333333333333329E-2</v>
      </c>
      <c r="AZ87" s="8">
        <f>1/46</f>
        <v>2.1739130434782608E-2</v>
      </c>
      <c r="BA87" s="8">
        <f>1/31</f>
        <v>3.2258064516129031E-2</v>
      </c>
      <c r="BB87" s="8">
        <f>1/41</f>
        <v>2.4390243902439025E-2</v>
      </c>
      <c r="BC87" s="8">
        <f>1/176</f>
        <v>5.681818181818182E-3</v>
      </c>
      <c r="BD87" s="8">
        <f>1/101</f>
        <v>9.9009900990099011E-3</v>
      </c>
      <c r="BE87" s="8">
        <f>1/151</f>
        <v>6.6225165562913907E-3</v>
      </c>
      <c r="BF87" s="8">
        <f>1/251</f>
        <v>3.9840637450199202E-3</v>
      </c>
      <c r="BG87" s="8">
        <f>1/501</f>
        <v>1.996007984031936E-3</v>
      </c>
      <c r="BH87" s="8">
        <f t="shared" ref="BH87:BM87" si="177">1/501</f>
        <v>1.996007984031936E-3</v>
      </c>
      <c r="BI87" s="8">
        <f t="shared" si="177"/>
        <v>1.996007984031936E-3</v>
      </c>
      <c r="BJ87" s="8">
        <f t="shared" si="177"/>
        <v>1.996007984031936E-3</v>
      </c>
      <c r="BK87" s="8">
        <f t="shared" si="177"/>
        <v>1.996007984031936E-3</v>
      </c>
      <c r="BL87" s="8">
        <f t="shared" si="177"/>
        <v>1.996007984031936E-3</v>
      </c>
      <c r="BM87" s="8">
        <f t="shared" si="177"/>
        <v>1.996007984031936E-3</v>
      </c>
      <c r="BN87" s="8">
        <v>0</v>
      </c>
      <c r="BO87" s="8">
        <v>0</v>
      </c>
      <c r="BP87" s="8">
        <f t="shared" ref="BP87:BQ87" si="178">1/501</f>
        <v>1.996007984031936E-3</v>
      </c>
      <c r="BQ87" s="8">
        <f t="shared" si="178"/>
        <v>1.996007984031936E-3</v>
      </c>
      <c r="BR87" s="8">
        <v>0</v>
      </c>
      <c r="BS87" s="8">
        <v>0</v>
      </c>
      <c r="BT87" s="8">
        <f t="shared" ref="BT87:BW87" si="179">1/501</f>
        <v>1.996007984031936E-3</v>
      </c>
      <c r="BU87" s="8">
        <f t="shared" si="179"/>
        <v>1.996007984031936E-3</v>
      </c>
      <c r="BV87" s="8">
        <f t="shared" si="179"/>
        <v>1.996007984031936E-3</v>
      </c>
      <c r="BW87" s="8">
        <f t="shared" si="179"/>
        <v>1.996007984031936E-3</v>
      </c>
      <c r="BX87" s="8">
        <v>0</v>
      </c>
      <c r="BY87" s="8">
        <f>SUM(AW87:BX87)</f>
        <v>0.37794495186774008</v>
      </c>
      <c r="BZ87" s="7">
        <f t="shared" si="106"/>
        <v>0.28501283635031616</v>
      </c>
      <c r="CB87" s="6">
        <f t="shared" si="107"/>
        <v>0.31245990849750682</v>
      </c>
    </row>
    <row r="88" spans="1:80" x14ac:dyDescent="0.25">
      <c r="A88" s="7">
        <v>22</v>
      </c>
      <c r="B88" s="7" t="s">
        <v>84</v>
      </c>
      <c r="C88" s="11">
        <v>1</v>
      </c>
      <c r="D88" s="8">
        <f>AVERAGE(D85:D87)</f>
        <v>0.45454545454545453</v>
      </c>
      <c r="E88" s="8">
        <f t="shared" ref="E88:BM88" si="180">AVERAGE(E85:E87)</f>
        <v>0.30360531309297917</v>
      </c>
      <c r="F88" s="8">
        <f t="shared" si="180"/>
        <v>0.28851540616246502</v>
      </c>
      <c r="G88" s="8">
        <f t="shared" si="180"/>
        <v>1.0466661738008989</v>
      </c>
      <c r="H88" s="8">
        <f t="shared" si="180"/>
        <v>0.57931921279415299</v>
      </c>
      <c r="I88" s="8">
        <f t="shared" si="180"/>
        <v>0.42068078720584712</v>
      </c>
      <c r="J88" s="8">
        <f t="shared" si="180"/>
        <v>0.13690476190476189</v>
      </c>
      <c r="K88" s="8">
        <f t="shared" si="180"/>
        <v>9.696969696969697E-2</v>
      </c>
      <c r="L88" s="8">
        <f t="shared" si="180"/>
        <v>0.10437710437710439</v>
      </c>
      <c r="M88" s="8">
        <f t="shared" si="180"/>
        <v>4.7909629145327086E-2</v>
      </c>
      <c r="N88" s="8">
        <f t="shared" si="180"/>
        <v>4.958047292143402E-2</v>
      </c>
      <c r="O88" s="8">
        <f t="shared" si="180"/>
        <v>2.9815868999929718E-2</v>
      </c>
      <c r="P88" s="8">
        <f t="shared" si="180"/>
        <v>1.8536376299153542E-2</v>
      </c>
      <c r="Q88" s="8">
        <f t="shared" si="180"/>
        <v>1.9024276377217552E-2</v>
      </c>
      <c r="R88" s="8">
        <f t="shared" si="180"/>
        <v>1.1893456337900782E-2</v>
      </c>
      <c r="S88" s="8">
        <f t="shared" si="180"/>
        <v>7.1849446849446856E-3</v>
      </c>
      <c r="T88" s="8">
        <f t="shared" si="180"/>
        <v>6.5113829569695926E-3</v>
      </c>
      <c r="U88" s="8">
        <f t="shared" si="180"/>
        <v>7.4017749457064921E-3</v>
      </c>
      <c r="V88" s="8">
        <f t="shared" si="180"/>
        <v>5.0736097800659821E-3</v>
      </c>
      <c r="W88" s="8">
        <f t="shared" si="180"/>
        <v>2.323710787380463E-3</v>
      </c>
      <c r="X88" s="8">
        <f t="shared" si="180"/>
        <v>6.6533599467731195E-4</v>
      </c>
      <c r="Y88" s="8">
        <f t="shared" si="180"/>
        <v>3.4311304994513376E-3</v>
      </c>
      <c r="Z88" s="8">
        <f t="shared" si="180"/>
        <v>3.4311304994513376E-3</v>
      </c>
      <c r="AA88" s="8">
        <f t="shared" si="180"/>
        <v>2.323710787380463E-3</v>
      </c>
      <c r="AB88" s="8">
        <f t="shared" si="180"/>
        <v>0</v>
      </c>
      <c r="AC88" s="8">
        <f t="shared" si="180"/>
        <v>1.3306719893546239E-3</v>
      </c>
      <c r="AD88" s="8">
        <f t="shared" si="180"/>
        <v>6.6533599467731195E-4</v>
      </c>
      <c r="AE88" s="8">
        <f t="shared" si="180"/>
        <v>0</v>
      </c>
      <c r="AF88" s="8">
        <f t="shared" si="180"/>
        <v>0</v>
      </c>
      <c r="AG88" s="8">
        <f t="shared" si="180"/>
        <v>6.6533599467731195E-4</v>
      </c>
      <c r="AH88" s="8">
        <f t="shared" si="180"/>
        <v>6.6533599467731195E-4</v>
      </c>
      <c r="AI88" s="8">
        <f t="shared" si="180"/>
        <v>6.6533599467731195E-4</v>
      </c>
      <c r="AJ88" s="8">
        <f t="shared" si="180"/>
        <v>6.6533599467731195E-4</v>
      </c>
      <c r="AK88" s="8">
        <f t="shared" si="180"/>
        <v>0</v>
      </c>
      <c r="AL88" s="8">
        <f t="shared" si="180"/>
        <v>0.55801572623129514</v>
      </c>
      <c r="AM88" s="3">
        <f t="shared" si="100"/>
        <v>0.22763459770884942</v>
      </c>
      <c r="AN88" s="3"/>
      <c r="AO88" s="8">
        <f t="shared" si="180"/>
        <v>0.11379142300194932</v>
      </c>
      <c r="AP88" s="8">
        <f t="shared" si="180"/>
        <v>0.14652014652014653</v>
      </c>
      <c r="AQ88" s="8">
        <f t="shared" si="180"/>
        <v>6.0348583877995639E-2</v>
      </c>
      <c r="AR88" s="8">
        <f t="shared" si="180"/>
        <v>1.3476315627838714E-2</v>
      </c>
      <c r="AS88" s="8">
        <f t="shared" si="180"/>
        <v>4.266417201740585E-3</v>
      </c>
      <c r="AT88" s="8">
        <f t="shared" si="180"/>
        <v>0</v>
      </c>
      <c r="AU88" s="8">
        <f t="shared" si="180"/>
        <v>0.33840288622967069</v>
      </c>
      <c r="AV88" s="7">
        <f t="shared" si="105"/>
        <v>0.11461450651897764</v>
      </c>
      <c r="AW88" s="8">
        <f t="shared" si="180"/>
        <v>0.10545808966861599</v>
      </c>
      <c r="AX88" s="8">
        <f t="shared" si="180"/>
        <v>5.6759545923632609E-2</v>
      </c>
      <c r="AY88" s="8">
        <f t="shared" si="180"/>
        <v>7.9365079365079361E-2</v>
      </c>
      <c r="AZ88" s="8">
        <f t="shared" si="180"/>
        <v>2.2622834924001411E-2</v>
      </c>
      <c r="BA88" s="8">
        <f t="shared" si="180"/>
        <v>2.9815868999929718E-2</v>
      </c>
      <c r="BB88" s="8">
        <f t="shared" si="180"/>
        <v>2.3506539413220218E-2</v>
      </c>
      <c r="BC88" s="8">
        <f t="shared" si="180"/>
        <v>8.4945994599459947E-3</v>
      </c>
      <c r="BD88" s="8">
        <f t="shared" si="180"/>
        <v>1.1078560033455524E-2</v>
      </c>
      <c r="BE88" s="8">
        <f t="shared" si="180"/>
        <v>8.8081655847703968E-3</v>
      </c>
      <c r="BF88" s="8">
        <f t="shared" si="180"/>
        <v>5.7430322858675678E-3</v>
      </c>
      <c r="BG88" s="8">
        <f t="shared" si="180"/>
        <v>3.4311304994513376E-3</v>
      </c>
      <c r="BH88" s="8">
        <f t="shared" si="180"/>
        <v>3.887296636956679E-3</v>
      </c>
      <c r="BI88" s="8">
        <f t="shared" si="180"/>
        <v>3.6666951006875809E-3</v>
      </c>
      <c r="BJ88" s="8">
        <f t="shared" si="180"/>
        <v>6.6533599467731195E-4</v>
      </c>
      <c r="BK88" s="8">
        <f t="shared" si="180"/>
        <v>6.6533599467731195E-4</v>
      </c>
      <c r="BL88" s="8">
        <f t="shared" si="180"/>
        <v>1.3306719893546239E-3</v>
      </c>
      <c r="BM88" s="8">
        <f t="shared" si="180"/>
        <v>1.3306719893546239E-3</v>
      </c>
      <c r="BN88" s="8">
        <f t="shared" ref="BN88:BY88" si="181">AVERAGE(BN85:BN87)</f>
        <v>6.6533599467731195E-4</v>
      </c>
      <c r="BO88" s="8">
        <f t="shared" si="181"/>
        <v>0</v>
      </c>
      <c r="BP88" s="8">
        <f t="shared" si="181"/>
        <v>6.6533599467731195E-4</v>
      </c>
      <c r="BQ88" s="8">
        <f t="shared" si="181"/>
        <v>6.6533599467731195E-4</v>
      </c>
      <c r="BR88" s="8">
        <f t="shared" si="181"/>
        <v>0</v>
      </c>
      <c r="BS88" s="8">
        <f t="shared" si="181"/>
        <v>0</v>
      </c>
      <c r="BT88" s="8">
        <f t="shared" si="181"/>
        <v>6.6533599467731195E-4</v>
      </c>
      <c r="BU88" s="8">
        <f t="shared" si="181"/>
        <v>6.6533599467731195E-4</v>
      </c>
      <c r="BV88" s="8">
        <f t="shared" si="181"/>
        <v>6.6533599467731195E-4</v>
      </c>
      <c r="BW88" s="8">
        <f t="shared" si="181"/>
        <v>6.6533599467731195E-4</v>
      </c>
      <c r="BX88" s="8">
        <f t="shared" si="181"/>
        <v>0</v>
      </c>
      <c r="BY88" s="8">
        <f t="shared" si="181"/>
        <v>0.37128680582641943</v>
      </c>
      <c r="BZ88" s="7">
        <f t="shared" si="106"/>
        <v>0.28688727844690987</v>
      </c>
      <c r="CB88" s="6">
        <f t="shared" si="107"/>
        <v>0.26770541828738526</v>
      </c>
    </row>
    <row r="89" spans="1:80" x14ac:dyDescent="0.25">
      <c r="A89" s="8">
        <v>23</v>
      </c>
      <c r="B89" s="8" t="s">
        <v>18</v>
      </c>
      <c r="C89" s="11">
        <v>0</v>
      </c>
      <c r="D89" s="4">
        <f>5/18</f>
        <v>0.27777777777777779</v>
      </c>
      <c r="E89" s="4">
        <f>4/13</f>
        <v>0.30769230769230771</v>
      </c>
      <c r="F89" s="4">
        <f>5/11</f>
        <v>0.45454545454545453</v>
      </c>
      <c r="G89" s="3">
        <f>D89+E89+F89</f>
        <v>1.04001554001554</v>
      </c>
      <c r="H89" s="6">
        <f>((D89+(0.5*E89))/G89)</f>
        <v>0.41501680986178563</v>
      </c>
      <c r="I89" s="6">
        <f>1-H89</f>
        <v>0.58498319013821432</v>
      </c>
      <c r="J89" s="4">
        <f>1/11</f>
        <v>9.0909090909090912E-2</v>
      </c>
      <c r="K89" s="4">
        <f>1/19</f>
        <v>5.2631578947368418E-2</v>
      </c>
      <c r="L89" s="4">
        <f>1/12</f>
        <v>8.3333333333333329E-2</v>
      </c>
      <c r="M89" s="4">
        <f>1/41</f>
        <v>2.4390243902439025E-2</v>
      </c>
      <c r="N89" s="4">
        <f>1/26</f>
        <v>3.8461538461538464E-2</v>
      </c>
      <c r="O89" s="4">
        <f>1/34</f>
        <v>2.9411764705882353E-2</v>
      </c>
      <c r="P89" s="4">
        <f>1/101</f>
        <v>9.9009900990099011E-3</v>
      </c>
      <c r="Q89" s="4">
        <f>1/67</f>
        <v>1.4925373134328358E-2</v>
      </c>
      <c r="R89" s="4">
        <f>1/81</f>
        <v>1.2345679012345678E-2</v>
      </c>
      <c r="S89" s="4">
        <f>1/126</f>
        <v>7.9365079365079361E-3</v>
      </c>
      <c r="T89" s="4">
        <f>1/301</f>
        <v>3.3222591362126247E-3</v>
      </c>
      <c r="U89" s="4">
        <f>1/251</f>
        <v>3.9840637450199202E-3</v>
      </c>
      <c r="V89" s="4">
        <f>1/251</f>
        <v>3.9840637450199202E-3</v>
      </c>
      <c r="W89" s="4">
        <v>0</v>
      </c>
      <c r="X89" s="8">
        <v>0</v>
      </c>
      <c r="Y89" s="4">
        <f>1/501</f>
        <v>1.996007984031936E-3</v>
      </c>
      <c r="Z89" s="4">
        <f>1/501</f>
        <v>1.996007984031936E-3</v>
      </c>
      <c r="AA89" s="4">
        <f>1/501</f>
        <v>1.996007984031936E-3</v>
      </c>
      <c r="AB89" s="4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0</v>
      </c>
      <c r="AK89" s="8">
        <v>0</v>
      </c>
      <c r="AL89" s="3">
        <f>SUM(J89:AK89)</f>
        <v>0.38152451102019264</v>
      </c>
      <c r="AM89" s="3">
        <f t="shared" si="100"/>
        <v>0.37348823967269351</v>
      </c>
      <c r="AN89" s="3"/>
      <c r="AO89" s="4">
        <f>1/12</f>
        <v>8.3333333333333329E-2</v>
      </c>
      <c r="AP89" s="4">
        <f>1/7</f>
        <v>0.14285714285714285</v>
      </c>
      <c r="AQ89" s="4">
        <f>1/15</f>
        <v>6.6666666666666666E-2</v>
      </c>
      <c r="AR89" s="4">
        <f>1/67</f>
        <v>1.4925373134328358E-2</v>
      </c>
      <c r="AS89" s="4">
        <f>1/151</f>
        <v>6.6225165562913907E-3</v>
      </c>
      <c r="AT89" s="8">
        <v>0</v>
      </c>
      <c r="AU89" s="8">
        <f>SUM(AO89:AT89)</f>
        <v>0.31440503254776253</v>
      </c>
      <c r="AV89" s="7">
        <f t="shared" si="105"/>
        <v>2.1816355780228225E-2</v>
      </c>
      <c r="AW89" s="4">
        <f>2/17</f>
        <v>0.11764705882352941</v>
      </c>
      <c r="AX89" s="4">
        <f>1/11</f>
        <v>9.0909090909090912E-2</v>
      </c>
      <c r="AY89" s="4">
        <f>2/17</f>
        <v>0.11764705882352941</v>
      </c>
      <c r="AZ89" s="4">
        <f>1/19</f>
        <v>5.2631578947368418E-2</v>
      </c>
      <c r="BA89" s="4">
        <f>1/17</f>
        <v>5.8823529411764705E-2</v>
      </c>
      <c r="BB89" s="4">
        <f>1/29</f>
        <v>3.4482758620689655E-2</v>
      </c>
      <c r="BC89" s="4">
        <f>1/41</f>
        <v>2.4390243902439025E-2</v>
      </c>
      <c r="BD89" s="4">
        <f>1/34</f>
        <v>2.9411764705882353E-2</v>
      </c>
      <c r="BE89" s="4">
        <f>1/51</f>
        <v>1.9607843137254902E-2</v>
      </c>
      <c r="BF89" s="4">
        <f>1/101</f>
        <v>9.9009900990099011E-3</v>
      </c>
      <c r="BG89" s="4">
        <f>1/126</f>
        <v>7.9365079365079361E-3</v>
      </c>
      <c r="BH89" s="4">
        <f>1/101</f>
        <v>9.9009900990099011E-3</v>
      </c>
      <c r="BI89" s="4">
        <f>1/151</f>
        <v>6.6225165562913907E-3</v>
      </c>
      <c r="BJ89" s="4">
        <v>0</v>
      </c>
      <c r="BK89" s="8">
        <v>0</v>
      </c>
      <c r="BL89" s="8">
        <f>1/251</f>
        <v>3.9840637450199202E-3</v>
      </c>
      <c r="BM89" s="8">
        <f>1/251</f>
        <v>3.9840637450199202E-3</v>
      </c>
      <c r="BN89" s="8">
        <f>1/301</f>
        <v>3.3222591362126247E-3</v>
      </c>
      <c r="BO89" s="8">
        <v>0</v>
      </c>
      <c r="BP89" s="8">
        <f>1/501</f>
        <v>1.996007984031936E-3</v>
      </c>
      <c r="BQ89" s="8">
        <f>1/501</f>
        <v>1.996007984031936E-3</v>
      </c>
      <c r="BR89" s="8">
        <v>0</v>
      </c>
      <c r="BS89" s="8">
        <v>0</v>
      </c>
      <c r="BT89" s="8">
        <v>0</v>
      </c>
      <c r="BU89" s="8">
        <v>0</v>
      </c>
      <c r="BV89" s="8">
        <v>0</v>
      </c>
      <c r="BW89" s="8">
        <v>0</v>
      </c>
      <c r="BX89" s="8">
        <v>0</v>
      </c>
      <c r="BY89" s="7">
        <f>SUM(AW89:BX89)</f>
        <v>0.59519433456668447</v>
      </c>
      <c r="BZ89" s="7">
        <f t="shared" si="106"/>
        <v>0.30942753604670581</v>
      </c>
      <c r="CB89" s="6">
        <f t="shared" si="107"/>
        <v>0.29112387813463947</v>
      </c>
    </row>
    <row r="90" spans="1:80" x14ac:dyDescent="0.25">
      <c r="A90" s="7">
        <v>23</v>
      </c>
      <c r="B90" s="8" t="s">
        <v>79</v>
      </c>
      <c r="C90" s="11">
        <v>0</v>
      </c>
      <c r="D90" s="4">
        <f>1/3.6</f>
        <v>0.27777777777777779</v>
      </c>
      <c r="E90" s="4">
        <f>1/3.5</f>
        <v>0.2857142857142857</v>
      </c>
      <c r="F90" s="4">
        <f>1/2.1</f>
        <v>0.47619047619047616</v>
      </c>
      <c r="G90" s="3">
        <f>D90+E90+F90</f>
        <v>1.0396825396825395</v>
      </c>
      <c r="H90" s="6">
        <f>((D90+(0.5*E90))/G90)</f>
        <v>0.40458015267175579</v>
      </c>
      <c r="I90" s="6">
        <f>1-H90</f>
        <v>0.59541984732824416</v>
      </c>
      <c r="J90" s="4">
        <f>1/13</f>
        <v>7.6923076923076927E-2</v>
      </c>
      <c r="K90" s="4">
        <f>1/21</f>
        <v>4.7619047619047616E-2</v>
      </c>
      <c r="L90" s="4">
        <f>1/13</f>
        <v>7.6923076923076927E-2</v>
      </c>
      <c r="M90" s="4">
        <f>1/51</f>
        <v>1.9607843137254902E-2</v>
      </c>
      <c r="N90" s="4">
        <f>1/34</f>
        <v>2.9411764705882353E-2</v>
      </c>
      <c r="O90" s="4">
        <f>1/41</f>
        <v>2.4390243902439025E-2</v>
      </c>
      <c r="P90" s="4">
        <f>1/101</f>
        <v>9.9009900990099011E-3</v>
      </c>
      <c r="Q90" s="4">
        <f>1/91</f>
        <v>1.098901098901099E-2</v>
      </c>
      <c r="R90" s="4">
        <f>1/101</f>
        <v>9.9009900990099011E-3</v>
      </c>
      <c r="S90" s="4">
        <f>1/126</f>
        <v>7.9365079365079361E-3</v>
      </c>
      <c r="T90" s="4">
        <f>1/176</f>
        <v>5.681818181818182E-3</v>
      </c>
      <c r="U90" s="4">
        <f>1/151</f>
        <v>6.6225165562913907E-3</v>
      </c>
      <c r="V90" s="4">
        <f>1/176</f>
        <v>5.681818181818182E-3</v>
      </c>
      <c r="W90" s="4">
        <f>1/201</f>
        <v>4.9751243781094526E-3</v>
      </c>
      <c r="X90" s="8">
        <v>0</v>
      </c>
      <c r="Y90" s="4">
        <v>0</v>
      </c>
      <c r="Z90" s="8">
        <v>0</v>
      </c>
      <c r="AA90" s="8">
        <v>0</v>
      </c>
      <c r="AB90" s="4">
        <v>0</v>
      </c>
      <c r="AC90" s="8">
        <v>0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v>0</v>
      </c>
      <c r="AJ90" s="8">
        <v>0</v>
      </c>
      <c r="AK90" s="8">
        <v>0</v>
      </c>
      <c r="AL90" s="3">
        <f>SUM(J90:AK90)</f>
        <v>0.33656382963235371</v>
      </c>
      <c r="AM90" s="3">
        <f t="shared" si="100"/>
        <v>0.21162978667647336</v>
      </c>
      <c r="AN90" s="3"/>
      <c r="AO90" s="4">
        <f>1/13</f>
        <v>7.6923076923076927E-2</v>
      </c>
      <c r="AP90" s="4">
        <f>1/7.5</f>
        <v>0.13333333333333333</v>
      </c>
      <c r="AQ90" s="4">
        <f>1/15</f>
        <v>6.6666666666666666E-2</v>
      </c>
      <c r="AR90" s="4">
        <f>1/51</f>
        <v>1.9607843137254902E-2</v>
      </c>
      <c r="AS90" s="4">
        <f>1/176</f>
        <v>5.681818181818182E-3</v>
      </c>
      <c r="AT90" s="8">
        <v>0</v>
      </c>
      <c r="AU90" s="8">
        <f>SUM(AO90:AT90)</f>
        <v>0.30221273824215</v>
      </c>
      <c r="AV90" s="7">
        <f t="shared" si="105"/>
        <v>5.7744583847525011E-2</v>
      </c>
      <c r="AW90" s="4">
        <f>1/9</f>
        <v>0.1111111111111111</v>
      </c>
      <c r="AX90" s="4">
        <f>1/11</f>
        <v>9.0909090909090912E-2</v>
      </c>
      <c r="AY90" s="4">
        <f>1/8.5</f>
        <v>0.11764705882352941</v>
      </c>
      <c r="AZ90" s="4">
        <f>1/19</f>
        <v>5.2631578947368418E-2</v>
      </c>
      <c r="BA90" s="4">
        <f>1/17</f>
        <v>5.8823529411764705E-2</v>
      </c>
      <c r="BB90" s="4">
        <f>1/29</f>
        <v>3.4482758620689655E-2</v>
      </c>
      <c r="BC90" s="4">
        <f>1/46</f>
        <v>2.1739130434782608E-2</v>
      </c>
      <c r="BD90" s="4">
        <f>1/41</f>
        <v>2.4390243902439025E-2</v>
      </c>
      <c r="BE90" s="4">
        <f>1/51</f>
        <v>1.9607843137254902E-2</v>
      </c>
      <c r="BF90" s="4">
        <f>1/101</f>
        <v>9.9009900990099011E-3</v>
      </c>
      <c r="BG90" s="4">
        <f>1/91</f>
        <v>1.098901098901099E-2</v>
      </c>
      <c r="BH90" s="4">
        <f>1/81</f>
        <v>1.2345679012345678E-2</v>
      </c>
      <c r="BI90" s="4">
        <f>1/126</f>
        <v>7.9365079365079361E-3</v>
      </c>
      <c r="BJ90" s="8">
        <f>1/176</f>
        <v>5.681818181818182E-3</v>
      </c>
      <c r="BK90" s="8">
        <f>1/201</f>
        <v>4.9751243781094526E-3</v>
      </c>
      <c r="BL90" s="8">
        <f>1/151</f>
        <v>6.6225165562913907E-3</v>
      </c>
      <c r="BM90" s="8">
        <f>1/176</f>
        <v>5.681818181818182E-3</v>
      </c>
      <c r="BN90" s="8">
        <f>1/201</f>
        <v>4.9751243781094526E-3</v>
      </c>
      <c r="BO90" s="8">
        <v>0</v>
      </c>
      <c r="BP90" s="8">
        <v>0</v>
      </c>
      <c r="BQ90" s="8">
        <v>0</v>
      </c>
      <c r="BR90" s="8">
        <v>0</v>
      </c>
      <c r="BS90" s="8">
        <v>0</v>
      </c>
      <c r="BT90" s="8">
        <v>0</v>
      </c>
      <c r="BU90" s="8">
        <v>0</v>
      </c>
      <c r="BV90" s="8">
        <v>0</v>
      </c>
      <c r="BW90" s="8">
        <v>0</v>
      </c>
      <c r="BX90" s="8">
        <v>0</v>
      </c>
      <c r="BY90" s="8">
        <f>SUM(AW90:BX90)</f>
        <v>0.60045093501105207</v>
      </c>
      <c r="BZ90" s="7">
        <f t="shared" si="106"/>
        <v>0.26094696352320934</v>
      </c>
      <c r="CB90" s="6">
        <f t="shared" si="107"/>
        <v>0.23922750288555572</v>
      </c>
    </row>
    <row r="91" spans="1:80" s="7" customFormat="1" x14ac:dyDescent="0.25">
      <c r="A91" s="7">
        <v>23</v>
      </c>
      <c r="B91" s="8" t="s">
        <v>78</v>
      </c>
      <c r="C91" s="11">
        <v>0</v>
      </c>
      <c r="D91" s="8">
        <f>5/18</f>
        <v>0.27777777777777779</v>
      </c>
      <c r="E91" s="8">
        <f>2/7</f>
        <v>0.2857142857142857</v>
      </c>
      <c r="F91" s="8">
        <f>10/21</f>
        <v>0.47619047619047616</v>
      </c>
      <c r="G91" s="3">
        <f>D91+E91+F91</f>
        <v>1.0396825396825395</v>
      </c>
      <c r="H91" s="6">
        <f>((D91+(0.5*E91))/G91)</f>
        <v>0.40458015267175579</v>
      </c>
      <c r="I91" s="6">
        <f>1-H91</f>
        <v>0.59541984732824416</v>
      </c>
      <c r="J91" s="8">
        <f>1/11</f>
        <v>9.0909090909090912E-2</v>
      </c>
      <c r="K91" s="8">
        <f>1/20</f>
        <v>0.05</v>
      </c>
      <c r="L91" s="8">
        <f>1/12</f>
        <v>8.3333333333333329E-2</v>
      </c>
      <c r="M91" s="8">
        <f>1/51</f>
        <v>1.9607843137254902E-2</v>
      </c>
      <c r="N91" s="8">
        <f>1/26</f>
        <v>3.8461538461538464E-2</v>
      </c>
      <c r="O91" s="8">
        <f>1/31</f>
        <v>3.2258064516129031E-2</v>
      </c>
      <c r="P91" s="8">
        <f>1/176</f>
        <v>5.681818181818182E-3</v>
      </c>
      <c r="Q91" s="8">
        <f>1/101</f>
        <v>9.9009900990099011E-3</v>
      </c>
      <c r="R91" s="8">
        <f>1/101</f>
        <v>9.9009900990099011E-3</v>
      </c>
      <c r="S91" s="8">
        <f>1/151</f>
        <v>6.6225165562913907E-3</v>
      </c>
      <c r="T91" s="8">
        <f>1/501</f>
        <v>1.996007984031936E-3</v>
      </c>
      <c r="U91" s="8">
        <f>1/426</f>
        <v>2.3474178403755869E-3</v>
      </c>
      <c r="V91" s="8">
        <f>1/426</f>
        <v>2.3474178403755869E-3</v>
      </c>
      <c r="W91" s="8">
        <f>1/501</f>
        <v>1.996007984031936E-3</v>
      </c>
      <c r="X91" s="8">
        <f t="shared" ref="X91:Z91" si="182">1/501</f>
        <v>1.996007984031936E-3</v>
      </c>
      <c r="Y91" s="8">
        <f t="shared" si="182"/>
        <v>1.996007984031936E-3</v>
      </c>
      <c r="Z91" s="8">
        <f t="shared" si="182"/>
        <v>1.996007984031936E-3</v>
      </c>
      <c r="AA91" s="8">
        <v>0</v>
      </c>
      <c r="AB91" s="8">
        <v>0</v>
      </c>
      <c r="AC91" s="8">
        <f t="shared" ref="AC91:AD91" si="183">1/501</f>
        <v>1.996007984031936E-3</v>
      </c>
      <c r="AD91" s="8">
        <f t="shared" si="183"/>
        <v>1.996007984031936E-3</v>
      </c>
      <c r="AE91" s="8">
        <v>0</v>
      </c>
      <c r="AF91" s="8">
        <v>0</v>
      </c>
      <c r="AG91" s="8">
        <f t="shared" ref="AG91:AJ91" si="184">1/501</f>
        <v>1.996007984031936E-3</v>
      </c>
      <c r="AH91" s="8">
        <f t="shared" si="184"/>
        <v>1.996007984031936E-3</v>
      </c>
      <c r="AI91" s="8">
        <f t="shared" si="184"/>
        <v>1.996007984031936E-3</v>
      </c>
      <c r="AJ91" s="8">
        <f t="shared" si="184"/>
        <v>1.996007984031936E-3</v>
      </c>
      <c r="AK91" s="8">
        <v>0</v>
      </c>
      <c r="AL91" s="3">
        <f>SUM(J91:AK91)</f>
        <v>0.37332710879857839</v>
      </c>
      <c r="AM91" s="3">
        <f t="shared" si="100"/>
        <v>0.34397759167488218</v>
      </c>
      <c r="AN91" s="3"/>
      <c r="AO91" s="8">
        <f>1/10</f>
        <v>0.1</v>
      </c>
      <c r="AP91" s="8">
        <f>1/7</f>
        <v>0.14285714285714285</v>
      </c>
      <c r="AQ91" s="8">
        <f>1/13</f>
        <v>7.6923076923076927E-2</v>
      </c>
      <c r="AR91" s="8">
        <f>1/51</f>
        <v>1.9607843137254902E-2</v>
      </c>
      <c r="AS91" s="8">
        <f>1/276</f>
        <v>3.6231884057971015E-3</v>
      </c>
      <c r="AT91" s="8">
        <v>0</v>
      </c>
      <c r="AU91" s="8">
        <f>SUM(AO91:AT91)</f>
        <v>0.34301125132327176</v>
      </c>
      <c r="AV91" s="7">
        <f t="shared" si="105"/>
        <v>0.20053937963145119</v>
      </c>
      <c r="AW91" s="8">
        <f>1/8</f>
        <v>0.125</v>
      </c>
      <c r="AX91" s="8">
        <f>1/10</f>
        <v>0.1</v>
      </c>
      <c r="AY91" s="8">
        <f>1/9</f>
        <v>0.1111111111111111</v>
      </c>
      <c r="AZ91" s="8">
        <f>1/19</f>
        <v>5.2631578947368418E-2</v>
      </c>
      <c r="BA91" s="8">
        <f>1/15</f>
        <v>6.6666666666666666E-2</v>
      </c>
      <c r="BB91" s="8">
        <f>1/23</f>
        <v>4.3478260869565216E-2</v>
      </c>
      <c r="BC91" s="8">
        <f>1/46</f>
        <v>2.1739130434782608E-2</v>
      </c>
      <c r="BD91" s="8">
        <f>1/36</f>
        <v>2.7777777777777776E-2</v>
      </c>
      <c r="BE91" s="8">
        <f>1/56</f>
        <v>1.7857142857142856E-2</v>
      </c>
      <c r="BF91" s="8">
        <f>1/101</f>
        <v>9.9009900990099011E-3</v>
      </c>
      <c r="BG91" s="8">
        <f>1/126</f>
        <v>7.9365079365079361E-3</v>
      </c>
      <c r="BH91" s="8">
        <f>1/101</f>
        <v>9.9009900990099011E-3</v>
      </c>
      <c r="BI91" s="8">
        <f>1/151</f>
        <v>6.6225165562913907E-3</v>
      </c>
      <c r="BJ91" s="8">
        <f>1/326</f>
        <v>3.0674846625766872E-3</v>
      </c>
      <c r="BK91" s="8">
        <f>1/501</f>
        <v>1.996007984031936E-3</v>
      </c>
      <c r="BL91" s="8">
        <f>1/501</f>
        <v>1.996007984031936E-3</v>
      </c>
      <c r="BM91" s="8">
        <f>1/376</f>
        <v>2.6595744680851063E-3</v>
      </c>
      <c r="BN91" s="8">
        <v>0</v>
      </c>
      <c r="BO91" s="8">
        <v>0</v>
      </c>
      <c r="BP91" s="8">
        <f>1/501</f>
        <v>1.996007984031936E-3</v>
      </c>
      <c r="BQ91" s="8">
        <f>1/501</f>
        <v>1.996007984031936E-3</v>
      </c>
      <c r="BR91" s="8">
        <v>0</v>
      </c>
      <c r="BS91" s="8">
        <v>0</v>
      </c>
      <c r="BT91" s="8">
        <f>1/501</f>
        <v>1.996007984031936E-3</v>
      </c>
      <c r="BU91" s="8">
        <f t="shared" ref="BU91:BW91" si="185">1/501</f>
        <v>1.996007984031936E-3</v>
      </c>
      <c r="BV91" s="8">
        <f t="shared" si="185"/>
        <v>1.996007984031936E-3</v>
      </c>
      <c r="BW91" s="8">
        <f t="shared" si="185"/>
        <v>1.996007984031936E-3</v>
      </c>
      <c r="BX91" s="8">
        <v>0</v>
      </c>
      <c r="BY91" s="8">
        <f>SUM(AW91:BX91)</f>
        <v>0.62231779635815154</v>
      </c>
      <c r="BZ91" s="7">
        <f t="shared" si="106"/>
        <v>0.30686737235211825</v>
      </c>
      <c r="CB91" s="6">
        <f t="shared" si="107"/>
        <v>0.33865615648000169</v>
      </c>
    </row>
    <row r="92" spans="1:80" x14ac:dyDescent="0.25">
      <c r="A92" s="7">
        <v>23</v>
      </c>
      <c r="B92" s="7" t="s">
        <v>84</v>
      </c>
      <c r="C92" s="11">
        <v>1</v>
      </c>
      <c r="D92" s="4">
        <f>AVERAGE(D89:D91)</f>
        <v>0.27777777777777779</v>
      </c>
      <c r="E92" s="8">
        <f t="shared" ref="E92:BM92" si="186">AVERAGE(E89:E91)</f>
        <v>0.29304029304029305</v>
      </c>
      <c r="F92" s="8">
        <f t="shared" si="186"/>
        <v>0.46897546897546888</v>
      </c>
      <c r="G92" s="8">
        <f t="shared" si="186"/>
        <v>1.0397935397935398</v>
      </c>
      <c r="H92" s="8">
        <f t="shared" si="186"/>
        <v>0.40805903840176572</v>
      </c>
      <c r="I92" s="8">
        <f t="shared" si="186"/>
        <v>0.59194096159823417</v>
      </c>
      <c r="J92" s="8">
        <f t="shared" si="186"/>
        <v>8.6247086247086255E-2</v>
      </c>
      <c r="K92" s="8">
        <f t="shared" si="186"/>
        <v>5.0083542188805341E-2</v>
      </c>
      <c r="L92" s="8">
        <f t="shared" si="186"/>
        <v>8.1196581196581186E-2</v>
      </c>
      <c r="M92" s="8">
        <f t="shared" si="186"/>
        <v>2.1201976725649607E-2</v>
      </c>
      <c r="N92" s="8">
        <f t="shared" si="186"/>
        <v>3.5444947209653098E-2</v>
      </c>
      <c r="O92" s="8">
        <f t="shared" si="186"/>
        <v>2.868669104148347E-2</v>
      </c>
      <c r="P92" s="8">
        <f t="shared" si="186"/>
        <v>8.4945994599459947E-3</v>
      </c>
      <c r="Q92" s="8">
        <f t="shared" si="186"/>
        <v>1.1938458074116415E-2</v>
      </c>
      <c r="R92" s="8">
        <f t="shared" si="186"/>
        <v>1.0715886403455161E-2</v>
      </c>
      <c r="S92" s="8">
        <f t="shared" si="186"/>
        <v>7.4985108097690876E-3</v>
      </c>
      <c r="T92" s="8">
        <f t="shared" si="186"/>
        <v>3.6666951006875809E-3</v>
      </c>
      <c r="U92" s="8">
        <f t="shared" si="186"/>
        <v>4.317999380562299E-3</v>
      </c>
      <c r="V92" s="8">
        <f t="shared" si="186"/>
        <v>4.004433255737897E-3</v>
      </c>
      <c r="W92" s="8">
        <f t="shared" si="186"/>
        <v>2.323710787380463E-3</v>
      </c>
      <c r="X92" s="8">
        <f t="shared" si="186"/>
        <v>6.6533599467731195E-4</v>
      </c>
      <c r="Y92" s="8">
        <f t="shared" si="186"/>
        <v>1.3306719893546239E-3</v>
      </c>
      <c r="Z92" s="8">
        <f t="shared" si="186"/>
        <v>1.3306719893546239E-3</v>
      </c>
      <c r="AA92" s="8">
        <f t="shared" si="186"/>
        <v>6.6533599467731195E-4</v>
      </c>
      <c r="AB92" s="8">
        <f t="shared" si="186"/>
        <v>0</v>
      </c>
      <c r="AC92" s="8">
        <f t="shared" si="186"/>
        <v>6.6533599467731195E-4</v>
      </c>
      <c r="AD92" s="8">
        <f t="shared" si="186"/>
        <v>6.6533599467731195E-4</v>
      </c>
      <c r="AE92" s="8">
        <f t="shared" si="186"/>
        <v>0</v>
      </c>
      <c r="AF92" s="8">
        <f t="shared" si="186"/>
        <v>0</v>
      </c>
      <c r="AG92" s="8">
        <f t="shared" si="186"/>
        <v>6.6533599467731195E-4</v>
      </c>
      <c r="AH92" s="8">
        <f t="shared" si="186"/>
        <v>6.6533599467731195E-4</v>
      </c>
      <c r="AI92" s="8">
        <f t="shared" si="186"/>
        <v>6.6533599467731195E-4</v>
      </c>
      <c r="AJ92" s="8">
        <f t="shared" si="186"/>
        <v>6.6533599467731195E-4</v>
      </c>
      <c r="AK92" s="8">
        <f t="shared" si="186"/>
        <v>0</v>
      </c>
      <c r="AL92" s="8">
        <f t="shared" si="186"/>
        <v>0.3638051498170416</v>
      </c>
      <c r="AM92" s="3">
        <f t="shared" si="100"/>
        <v>0.30969853934134961</v>
      </c>
      <c r="AN92" s="3"/>
      <c r="AO92" s="8">
        <f t="shared" si="186"/>
        <v>8.6752136752136735E-2</v>
      </c>
      <c r="AP92" s="8">
        <f t="shared" si="186"/>
        <v>0.13968253968253969</v>
      </c>
      <c r="AQ92" s="8">
        <f t="shared" si="186"/>
        <v>7.0085470085470086E-2</v>
      </c>
      <c r="AR92" s="8">
        <f t="shared" si="186"/>
        <v>1.8047019802946054E-2</v>
      </c>
      <c r="AS92" s="8">
        <f t="shared" si="186"/>
        <v>5.3091743813022249E-3</v>
      </c>
      <c r="AT92" s="8">
        <f t="shared" si="186"/>
        <v>0</v>
      </c>
      <c r="AU92" s="8">
        <f t="shared" si="186"/>
        <v>0.31987634070439475</v>
      </c>
      <c r="AV92" s="7">
        <f t="shared" si="105"/>
        <v>9.1578012653747098E-2</v>
      </c>
      <c r="AW92" s="8">
        <f t="shared" si="186"/>
        <v>0.1179193899782135</v>
      </c>
      <c r="AX92" s="8">
        <f t="shared" si="186"/>
        <v>9.3939393939393948E-2</v>
      </c>
      <c r="AY92" s="8">
        <f t="shared" si="186"/>
        <v>0.11546840958605664</v>
      </c>
      <c r="AZ92" s="8">
        <f t="shared" si="186"/>
        <v>5.2631578947368418E-2</v>
      </c>
      <c r="BA92" s="8">
        <f t="shared" si="186"/>
        <v>6.143790849673203E-2</v>
      </c>
      <c r="BB92" s="8">
        <f t="shared" si="186"/>
        <v>3.7481259370314844E-2</v>
      </c>
      <c r="BC92" s="8">
        <f t="shared" si="186"/>
        <v>2.2622834924001411E-2</v>
      </c>
      <c r="BD92" s="8">
        <f t="shared" si="186"/>
        <v>2.7193262128699717E-2</v>
      </c>
      <c r="BE92" s="8">
        <f t="shared" si="186"/>
        <v>1.9024276377217552E-2</v>
      </c>
      <c r="BF92" s="8">
        <f t="shared" si="186"/>
        <v>9.9009900990099011E-3</v>
      </c>
      <c r="BG92" s="8">
        <f t="shared" si="186"/>
        <v>8.9540089540089546E-3</v>
      </c>
      <c r="BH92" s="8">
        <f t="shared" si="186"/>
        <v>1.0715886403455161E-2</v>
      </c>
      <c r="BI92" s="8">
        <f t="shared" si="186"/>
        <v>7.0605136830302383E-3</v>
      </c>
      <c r="BJ92" s="8">
        <f t="shared" si="186"/>
        <v>2.9164342814649562E-3</v>
      </c>
      <c r="BK92" s="8">
        <f t="shared" si="186"/>
        <v>2.323710787380463E-3</v>
      </c>
      <c r="BL92" s="8">
        <f t="shared" si="186"/>
        <v>4.2008627617810823E-3</v>
      </c>
      <c r="BM92" s="8">
        <f t="shared" si="186"/>
        <v>4.108485464974403E-3</v>
      </c>
      <c r="BN92" s="8">
        <f t="shared" ref="BN92:BY92" si="187">AVERAGE(BN89:BN91)</f>
        <v>2.7657945047740253E-3</v>
      </c>
      <c r="BO92" s="8">
        <f t="shared" si="187"/>
        <v>0</v>
      </c>
      <c r="BP92" s="8">
        <f t="shared" si="187"/>
        <v>1.3306719893546239E-3</v>
      </c>
      <c r="BQ92" s="8">
        <f t="shared" si="187"/>
        <v>1.3306719893546239E-3</v>
      </c>
      <c r="BR92" s="8">
        <f t="shared" si="187"/>
        <v>0</v>
      </c>
      <c r="BS92" s="8">
        <f t="shared" si="187"/>
        <v>0</v>
      </c>
      <c r="BT92" s="8">
        <f t="shared" si="187"/>
        <v>6.6533599467731195E-4</v>
      </c>
      <c r="BU92" s="8">
        <f t="shared" si="187"/>
        <v>6.6533599467731195E-4</v>
      </c>
      <c r="BV92" s="8">
        <f t="shared" si="187"/>
        <v>6.6533599467731195E-4</v>
      </c>
      <c r="BW92" s="8">
        <f t="shared" si="187"/>
        <v>6.6533599467731195E-4</v>
      </c>
      <c r="BX92" s="8">
        <f t="shared" si="187"/>
        <v>0</v>
      </c>
      <c r="BY92" s="8">
        <f t="shared" si="187"/>
        <v>0.60598768864529606</v>
      </c>
      <c r="BZ92" s="7">
        <f t="shared" si="106"/>
        <v>0.29215220994212387</v>
      </c>
      <c r="CB92" s="6">
        <f t="shared" si="107"/>
        <v>0.28966917916673252</v>
      </c>
    </row>
    <row r="93" spans="1:80" x14ac:dyDescent="0.25">
      <c r="A93" s="8">
        <v>24</v>
      </c>
      <c r="B93" s="1" t="s">
        <v>18</v>
      </c>
      <c r="C93" s="11">
        <v>0</v>
      </c>
      <c r="D93" s="8">
        <f>15/23</f>
        <v>0.65217391304347827</v>
      </c>
      <c r="E93" s="8">
        <f>5/19</f>
        <v>0.26315789473684209</v>
      </c>
      <c r="F93" s="8">
        <f>1/7</f>
        <v>0.14285714285714285</v>
      </c>
      <c r="G93" s="3">
        <f>D93+E93+F93</f>
        <v>1.0581889506374631</v>
      </c>
      <c r="H93" s="6">
        <f>((D93+(0.5*E93))/G93)</f>
        <v>0.74065492740191541</v>
      </c>
      <c r="I93" s="6">
        <f>1-H93</f>
        <v>0.25934507259808459</v>
      </c>
      <c r="J93" s="8">
        <f>1/7</f>
        <v>0.14285714285714285</v>
      </c>
      <c r="K93" s="8">
        <f>2/15</f>
        <v>0.13333333333333333</v>
      </c>
      <c r="L93" s="8">
        <f>2/17</f>
        <v>0.11764705882352941</v>
      </c>
      <c r="M93" s="8">
        <f>1/11</f>
        <v>9.0909090909090912E-2</v>
      </c>
      <c r="N93" s="8">
        <f>1/13</f>
        <v>7.6923076923076927E-2</v>
      </c>
      <c r="O93" s="8">
        <f>1/29</f>
        <v>3.4482758620689655E-2</v>
      </c>
      <c r="P93" s="8">
        <f>1/21</f>
        <v>4.7619047619047616E-2</v>
      </c>
      <c r="Q93" s="8">
        <f>1/26</f>
        <v>3.8461538461538464E-2</v>
      </c>
      <c r="R93" s="8">
        <f>1/51</f>
        <v>1.9607843137254902E-2</v>
      </c>
      <c r="S93" s="8">
        <f>1/126</f>
        <v>7.9365079365079361E-3</v>
      </c>
      <c r="T93" s="8">
        <f>1/51</f>
        <v>1.9607843137254902E-2</v>
      </c>
      <c r="U93" s="8">
        <f>1/67</f>
        <v>1.4925373134328358E-2</v>
      </c>
      <c r="V93" s="8">
        <f>1/126</f>
        <v>7.9365079365079361E-3</v>
      </c>
      <c r="W93" s="8">
        <v>0</v>
      </c>
      <c r="X93" s="8">
        <v>0</v>
      </c>
      <c r="Y93" s="8">
        <f>1/151</f>
        <v>6.6225165562913907E-3</v>
      </c>
      <c r="Z93" s="8">
        <f>1/151</f>
        <v>6.6225165562913907E-3</v>
      </c>
      <c r="AA93" s="8">
        <f>1/251</f>
        <v>3.9840637450199202E-3</v>
      </c>
      <c r="AB93" s="8">
        <v>0</v>
      </c>
      <c r="AC93" s="8">
        <f>1/301</f>
        <v>3.3222591362126247E-3</v>
      </c>
      <c r="AD93" s="8">
        <f>1/301</f>
        <v>3.3222591362126247E-3</v>
      </c>
      <c r="AE93" s="8">
        <v>0</v>
      </c>
      <c r="AF93" s="8">
        <v>0</v>
      </c>
      <c r="AG93" s="8">
        <f>1/501</f>
        <v>1.996007984031936E-3</v>
      </c>
      <c r="AH93" s="8">
        <v>0</v>
      </c>
      <c r="AI93" s="8">
        <v>0</v>
      </c>
      <c r="AJ93" s="8">
        <v>0</v>
      </c>
      <c r="AK93" s="8">
        <v>0</v>
      </c>
      <c r="AL93" s="3">
        <f>SUM(J93:AK93)</f>
        <v>0.77811674594336322</v>
      </c>
      <c r="AM93" s="3">
        <f t="shared" si="100"/>
        <v>0.19311234377982367</v>
      </c>
      <c r="AN93" s="3"/>
      <c r="AO93" s="8">
        <f>1/11</f>
        <v>9.0909090909090912E-2</v>
      </c>
      <c r="AP93" s="8">
        <f>1/8</f>
        <v>0.125</v>
      </c>
      <c r="AQ93" s="8">
        <f>1/19</f>
        <v>5.2631578947368418E-2</v>
      </c>
      <c r="AR93" s="8">
        <f>1/81</f>
        <v>1.2345679012345678E-2</v>
      </c>
      <c r="AS93" s="8">
        <f>1/201</f>
        <v>4.9751243781094526E-3</v>
      </c>
      <c r="AT93" s="8">
        <v>0</v>
      </c>
      <c r="AU93" s="8">
        <f>SUM(AO93:AT93)</f>
        <v>0.28586147324691441</v>
      </c>
      <c r="AV93" s="7">
        <f t="shared" si="105"/>
        <v>8.6273598338274748E-2</v>
      </c>
      <c r="AW93" s="8">
        <f>1/15</f>
        <v>6.6666666666666666E-2</v>
      </c>
      <c r="AX93" s="8">
        <f>1/34</f>
        <v>2.9411764705882353E-2</v>
      </c>
      <c r="AY93" s="8">
        <f>1/19</f>
        <v>5.2631578947368418E-2</v>
      </c>
      <c r="AZ93" s="8">
        <f>1/81</f>
        <v>1.2345679012345678E-2</v>
      </c>
      <c r="BA93" s="8">
        <f>1/51</f>
        <v>1.9607843137254902E-2</v>
      </c>
      <c r="BB93" s="8">
        <f>1/67</f>
        <v>1.4925373134328358E-2</v>
      </c>
      <c r="BC93" s="8">
        <f>1/151</f>
        <v>6.6225165562913907E-3</v>
      </c>
      <c r="BD93" s="8">
        <f>1/126</f>
        <v>7.9365079365079361E-3</v>
      </c>
      <c r="BE93" s="8">
        <f>1/126</f>
        <v>7.9365079365079361E-3</v>
      </c>
      <c r="BF93" s="8">
        <f>1/151</f>
        <v>6.6225165562913907E-3</v>
      </c>
      <c r="BG93" s="8">
        <f>1/501</f>
        <v>1.996007984031936E-3</v>
      </c>
      <c r="BH93" s="8">
        <v>0</v>
      </c>
      <c r="BI93" s="8">
        <f>1/501</f>
        <v>1.996007984031936E-3</v>
      </c>
      <c r="BJ93" s="8">
        <v>0</v>
      </c>
      <c r="BK93" s="8">
        <v>0</v>
      </c>
      <c r="BL93" s="8">
        <v>0</v>
      </c>
      <c r="BM93" s="8">
        <v>0</v>
      </c>
      <c r="BN93" s="8">
        <f>1/501</f>
        <v>1.996007984031936E-3</v>
      </c>
      <c r="BO93" s="8">
        <v>0</v>
      </c>
      <c r="BP93" s="8">
        <v>0</v>
      </c>
      <c r="BQ93" s="8">
        <v>0</v>
      </c>
      <c r="BR93" s="8">
        <v>0</v>
      </c>
      <c r="BS93" s="8">
        <v>0</v>
      </c>
      <c r="BT93" s="8">
        <v>0</v>
      </c>
      <c r="BU93" s="8">
        <v>0</v>
      </c>
      <c r="BV93" s="8">
        <v>0</v>
      </c>
      <c r="BW93" s="8">
        <v>0</v>
      </c>
      <c r="BX93" s="8">
        <v>0</v>
      </c>
      <c r="BY93" s="7">
        <f>SUM(AW93:BX93)</f>
        <v>0.23069497854154081</v>
      </c>
      <c r="BZ93" s="7">
        <f t="shared" si="106"/>
        <v>0.61486484979078582</v>
      </c>
      <c r="CB93" s="6">
        <f t="shared" si="107"/>
        <v>0.29467319773181844</v>
      </c>
    </row>
    <row r="94" spans="1:80" x14ac:dyDescent="0.25">
      <c r="A94" s="7">
        <v>24</v>
      </c>
      <c r="B94" s="8" t="s">
        <v>79</v>
      </c>
      <c r="C94" s="11">
        <v>0</v>
      </c>
      <c r="D94" s="4">
        <f>15/23</f>
        <v>0.65217391304347827</v>
      </c>
      <c r="E94" s="4">
        <f>5/21</f>
        <v>0.23809523809523808</v>
      </c>
      <c r="F94" s="4">
        <f>1/7</f>
        <v>0.14285714285714285</v>
      </c>
      <c r="G94" s="3">
        <f>D94+E94+F94</f>
        <v>1.0331262939958592</v>
      </c>
      <c r="H94" s="6">
        <f>((D94+(0.5*E94))/G94)</f>
        <v>0.74649298597194391</v>
      </c>
      <c r="I94" s="6">
        <f>1-H94</f>
        <v>0.25350701402805609</v>
      </c>
      <c r="J94" s="4">
        <f>1/7</f>
        <v>0.14285714285714285</v>
      </c>
      <c r="K94" s="4">
        <f>2/15</f>
        <v>0.13333333333333333</v>
      </c>
      <c r="L94" s="4">
        <f>2/19</f>
        <v>0.10526315789473684</v>
      </c>
      <c r="M94" s="4">
        <f>1/11</f>
        <v>9.0909090909090912E-2</v>
      </c>
      <c r="N94" s="4">
        <f>1/14</f>
        <v>7.1428571428571425E-2</v>
      </c>
      <c r="O94" s="4">
        <f>1/36</f>
        <v>2.7777777777777776E-2</v>
      </c>
      <c r="P94" s="4">
        <f>1/21</f>
        <v>4.7619047619047616E-2</v>
      </c>
      <c r="Q94" s="4">
        <f>1/29</f>
        <v>3.4482758620689655E-2</v>
      </c>
      <c r="R94" s="4">
        <f>1/51</f>
        <v>1.9607843137254902E-2</v>
      </c>
      <c r="S94" s="8">
        <f>1/126</f>
        <v>7.9365079365079361E-3</v>
      </c>
      <c r="T94" s="4">
        <f>1/51</f>
        <v>1.9607843137254902E-2</v>
      </c>
      <c r="U94" s="4">
        <f>1/51</f>
        <v>1.9607843137254902E-2</v>
      </c>
      <c r="V94" s="4">
        <f>1/101</f>
        <v>9.9009900990099011E-3</v>
      </c>
      <c r="W94" s="4">
        <f>1/176</f>
        <v>5.681818181818182E-3</v>
      </c>
      <c r="X94" s="8">
        <v>0</v>
      </c>
      <c r="Y94" s="8">
        <f>1/101</f>
        <v>9.9009900990099011E-3</v>
      </c>
      <c r="Z94" s="8">
        <f>1/126</f>
        <v>7.9365079365079361E-3</v>
      </c>
      <c r="AA94" s="8">
        <f>1/176</f>
        <v>5.681818181818182E-3</v>
      </c>
      <c r="AB94" s="8">
        <v>0</v>
      </c>
      <c r="AC94" s="8">
        <f>1/176</f>
        <v>5.681818181818182E-3</v>
      </c>
      <c r="AD94" s="8">
        <f>1/176</f>
        <v>5.681818181818182E-3</v>
      </c>
      <c r="AE94" s="8">
        <f>1/201</f>
        <v>4.9751243781094526E-3</v>
      </c>
      <c r="AF94" s="8">
        <v>0</v>
      </c>
      <c r="AG94" s="8">
        <f>1/201</f>
        <v>4.9751243781094526E-3</v>
      </c>
      <c r="AH94" s="8">
        <v>0</v>
      </c>
      <c r="AI94" s="8">
        <v>0</v>
      </c>
      <c r="AJ94" s="8">
        <v>0</v>
      </c>
      <c r="AK94" s="8">
        <v>0</v>
      </c>
      <c r="AL94" s="3">
        <f>SUM(J94:AK94)</f>
        <v>0.78084692740668271</v>
      </c>
      <c r="AM94" s="3">
        <f t="shared" si="100"/>
        <v>0.19729862202358017</v>
      </c>
      <c r="AN94" s="3"/>
      <c r="AO94" s="4">
        <f>1/12</f>
        <v>8.3333333333333329E-2</v>
      </c>
      <c r="AP94" s="4">
        <f>1/9</f>
        <v>0.1111111111111111</v>
      </c>
      <c r="AQ94" s="4">
        <f>1/23</f>
        <v>4.3478260869565216E-2</v>
      </c>
      <c r="AR94" s="4">
        <f>1/91</f>
        <v>1.098901098901099E-2</v>
      </c>
      <c r="AS94" s="4">
        <f>1/201</f>
        <v>4.9751243781094526E-3</v>
      </c>
      <c r="AT94" s="8">
        <v>0</v>
      </c>
      <c r="AU94" s="8">
        <f>SUM(AO94:AT94)</f>
        <v>0.25388684068113004</v>
      </c>
      <c r="AV94" s="7">
        <f t="shared" ref="AV94:AV125" si="188">(AU94/E94)-1</f>
        <v>6.6324730860746195E-2</v>
      </c>
      <c r="AW94" s="4">
        <f>1/18</f>
        <v>5.5555555555555552E-2</v>
      </c>
      <c r="AX94" s="4">
        <f>1/41</f>
        <v>2.4390243902439025E-2</v>
      </c>
      <c r="AY94" s="4">
        <f>1/23</f>
        <v>4.3478260869565216E-2</v>
      </c>
      <c r="AZ94" s="4">
        <f>1/101</f>
        <v>9.9009900990099011E-3</v>
      </c>
      <c r="BA94" s="4">
        <f>1/76</f>
        <v>1.3157894736842105E-2</v>
      </c>
      <c r="BB94" s="4">
        <f>1/76</f>
        <v>1.3157894736842105E-2</v>
      </c>
      <c r="BC94" s="4">
        <f>1/201</f>
        <v>4.9751243781094526E-3</v>
      </c>
      <c r="BD94" s="4">
        <f>1/151</f>
        <v>6.6225165562913907E-3</v>
      </c>
      <c r="BE94" s="4">
        <f>1/151</f>
        <v>6.6225165562913907E-3</v>
      </c>
      <c r="BF94" s="4">
        <f>1/176</f>
        <v>5.681818181818182E-3</v>
      </c>
      <c r="BG94" s="4">
        <v>0</v>
      </c>
      <c r="BH94" s="4">
        <v>0</v>
      </c>
      <c r="BI94" s="4">
        <v>0</v>
      </c>
      <c r="BJ94" s="4">
        <v>0</v>
      </c>
      <c r="BK94" s="8">
        <v>0</v>
      </c>
      <c r="BL94" s="4">
        <v>0</v>
      </c>
      <c r="BM94" s="4">
        <v>0</v>
      </c>
      <c r="BN94" s="4">
        <v>0</v>
      </c>
      <c r="BO94" s="8">
        <v>0</v>
      </c>
      <c r="BP94" s="8">
        <v>0</v>
      </c>
      <c r="BQ94" s="4">
        <v>0</v>
      </c>
      <c r="BR94" s="8">
        <v>0</v>
      </c>
      <c r="BS94" s="8">
        <v>0</v>
      </c>
      <c r="BT94" s="8">
        <v>0</v>
      </c>
      <c r="BU94" s="8">
        <v>0</v>
      </c>
      <c r="BV94" s="8">
        <v>0</v>
      </c>
      <c r="BW94" s="8">
        <v>0</v>
      </c>
      <c r="BX94" s="8">
        <v>0</v>
      </c>
      <c r="BY94" s="8">
        <f>SUM(AW94:BX94)</f>
        <v>0.18354281557276433</v>
      </c>
      <c r="BZ94" s="7">
        <f t="shared" ref="BZ94:BZ125" si="189">BY94/F94 -1</f>
        <v>0.28479970900935037</v>
      </c>
      <c r="CB94" s="6">
        <f t="shared" ref="CB94:CB125" si="190">AL94 + AU94 + BY94 - 1</f>
        <v>0.21827658366057712</v>
      </c>
    </row>
    <row r="95" spans="1:80" s="7" customFormat="1" x14ac:dyDescent="0.25">
      <c r="A95" s="7">
        <v>24</v>
      </c>
      <c r="B95" s="8" t="s">
        <v>78</v>
      </c>
      <c r="C95" s="11">
        <v>0</v>
      </c>
      <c r="D95" s="8">
        <f>15/23</f>
        <v>0.65217391304347827</v>
      </c>
      <c r="E95" s="8">
        <f>5/21</f>
        <v>0.23809523809523808</v>
      </c>
      <c r="F95" s="8">
        <f>1/7</f>
        <v>0.14285714285714285</v>
      </c>
      <c r="G95" s="3">
        <f>D95+E95+F95</f>
        <v>1.0331262939958592</v>
      </c>
      <c r="H95" s="6">
        <f>((D95+(0.5*E95))/G95)</f>
        <v>0.74649298597194391</v>
      </c>
      <c r="I95" s="6">
        <f>1-H95</f>
        <v>0.25350701402805609</v>
      </c>
      <c r="J95" s="8">
        <f>2/13</f>
        <v>0.15384615384615385</v>
      </c>
      <c r="K95" s="8">
        <f>1/7</f>
        <v>0.14285714285714285</v>
      </c>
      <c r="L95" s="8">
        <f>1/8</f>
        <v>0.125</v>
      </c>
      <c r="M95" s="8">
        <f>1/11</f>
        <v>9.0909090909090912E-2</v>
      </c>
      <c r="N95" s="8">
        <f>1/13</f>
        <v>7.6923076923076927E-2</v>
      </c>
      <c r="O95" s="8">
        <f>1/26</f>
        <v>3.8461538461538464E-2</v>
      </c>
      <c r="P95" s="8">
        <f>1/21</f>
        <v>4.7619047619047616E-2</v>
      </c>
      <c r="Q95" s="8">
        <f>1/26</f>
        <v>3.8461538461538464E-2</v>
      </c>
      <c r="R95" s="8">
        <f>1/56</f>
        <v>1.7857142857142856E-2</v>
      </c>
      <c r="S95" s="8">
        <f>1/151</f>
        <v>6.6225165562913907E-3</v>
      </c>
      <c r="T95" s="8">
        <f>1/56</f>
        <v>1.7857142857142856E-2</v>
      </c>
      <c r="U95" s="8">
        <f>1/67</f>
        <v>1.4925373134328358E-2</v>
      </c>
      <c r="V95" s="8">
        <f>1/126</f>
        <v>7.9365079365079361E-3</v>
      </c>
      <c r="W95" s="8">
        <f>1/376</f>
        <v>2.6595744680851063E-3</v>
      </c>
      <c r="X95" s="8">
        <f>1/501</f>
        <v>1.996007984031936E-3</v>
      </c>
      <c r="Y95" s="8">
        <f>1/151</f>
        <v>6.6225165562913907E-3</v>
      </c>
      <c r="Z95" s="8">
        <f>1/176</f>
        <v>5.681818181818182E-3</v>
      </c>
      <c r="AA95" s="8">
        <v>0</v>
      </c>
      <c r="AB95" s="8">
        <v>0</v>
      </c>
      <c r="AC95" s="8">
        <f>1/501</f>
        <v>1.996007984031936E-3</v>
      </c>
      <c r="AD95" s="8">
        <f>1/501</f>
        <v>1.996007984031936E-3</v>
      </c>
      <c r="AE95" s="8">
        <v>0</v>
      </c>
      <c r="AF95" s="8">
        <v>0</v>
      </c>
      <c r="AG95" s="8">
        <f>1/501</f>
        <v>1.996007984031936E-3</v>
      </c>
      <c r="AH95" s="8">
        <f t="shared" ref="AH95:AJ95" si="191">1/501</f>
        <v>1.996007984031936E-3</v>
      </c>
      <c r="AI95" s="8">
        <f t="shared" si="191"/>
        <v>1.996007984031936E-3</v>
      </c>
      <c r="AJ95" s="8">
        <f t="shared" si="191"/>
        <v>1.996007984031936E-3</v>
      </c>
      <c r="AK95" s="8">
        <v>0</v>
      </c>
      <c r="AL95" s="3">
        <f>SUM(J95:AK95)</f>
        <v>0.80821223751342108</v>
      </c>
      <c r="AM95" s="3">
        <f t="shared" si="100"/>
        <v>0.23925876418724568</v>
      </c>
      <c r="AN95" s="3"/>
      <c r="AO95" s="8">
        <f>1/10</f>
        <v>0.1</v>
      </c>
      <c r="AP95" s="8">
        <f>2/15</f>
        <v>0.13333333333333333</v>
      </c>
      <c r="AQ95" s="8">
        <f>1/18</f>
        <v>5.5555555555555552E-2</v>
      </c>
      <c r="AR95" s="8">
        <f>1/81</f>
        <v>1.2345679012345678E-2</v>
      </c>
      <c r="AS95" s="8">
        <f>1/351</f>
        <v>2.8490028490028491E-3</v>
      </c>
      <c r="AT95" s="8">
        <v>0</v>
      </c>
      <c r="AU95" s="8">
        <f>SUM(AO95:AT95)</f>
        <v>0.3040835707502374</v>
      </c>
      <c r="AV95" s="7">
        <f t="shared" si="188"/>
        <v>0.27715099715099711</v>
      </c>
      <c r="AW95" s="8">
        <f>1/17</f>
        <v>5.8823529411764705E-2</v>
      </c>
      <c r="AX95" s="8">
        <f>1/41</f>
        <v>2.4390243902439025E-2</v>
      </c>
      <c r="AY95" s="8">
        <f>1/21</f>
        <v>4.7619047619047616E-2</v>
      </c>
      <c r="AZ95" s="8">
        <f>1/151</f>
        <v>6.6225165562913907E-3</v>
      </c>
      <c r="BA95" s="8">
        <f>1/76</f>
        <v>1.3157894736842105E-2</v>
      </c>
      <c r="BB95" s="8">
        <f>1/71</f>
        <v>1.4084507042253521E-2</v>
      </c>
      <c r="BC95" s="8">
        <f>1/501</f>
        <v>1.996007984031936E-3</v>
      </c>
      <c r="BD95" s="8">
        <f>1/376</f>
        <v>2.6595744680851063E-3</v>
      </c>
      <c r="BE95" s="8">
        <f>1/326</f>
        <v>3.0674846625766872E-3</v>
      </c>
      <c r="BF95" s="8">
        <f>1/426</f>
        <v>2.3474178403755869E-3</v>
      </c>
      <c r="BG95" s="8">
        <f>1/501</f>
        <v>1.996007984031936E-3</v>
      </c>
      <c r="BH95" s="8">
        <f t="shared" ref="BH95:BM95" si="192">1/501</f>
        <v>1.996007984031936E-3</v>
      </c>
      <c r="BI95" s="8">
        <f t="shared" si="192"/>
        <v>1.996007984031936E-3</v>
      </c>
      <c r="BJ95" s="8">
        <f t="shared" si="192"/>
        <v>1.996007984031936E-3</v>
      </c>
      <c r="BK95" s="8">
        <f t="shared" si="192"/>
        <v>1.996007984031936E-3</v>
      </c>
      <c r="BL95" s="8">
        <f t="shared" si="192"/>
        <v>1.996007984031936E-3</v>
      </c>
      <c r="BM95" s="8">
        <f t="shared" si="192"/>
        <v>1.996007984031936E-3</v>
      </c>
      <c r="BN95" s="8">
        <v>0</v>
      </c>
      <c r="BO95" s="8">
        <v>0</v>
      </c>
      <c r="BP95" s="8">
        <f t="shared" ref="BP95:BQ95" si="193">1/501</f>
        <v>1.996007984031936E-3</v>
      </c>
      <c r="BQ95" s="8">
        <f t="shared" si="193"/>
        <v>1.996007984031936E-3</v>
      </c>
      <c r="BR95" s="8">
        <v>0</v>
      </c>
      <c r="BS95" s="8">
        <v>0</v>
      </c>
      <c r="BT95" s="8">
        <f t="shared" ref="BT95:BW95" si="194">1/501</f>
        <v>1.996007984031936E-3</v>
      </c>
      <c r="BU95" s="8">
        <f t="shared" si="194"/>
        <v>1.996007984031936E-3</v>
      </c>
      <c r="BV95" s="8">
        <f t="shared" si="194"/>
        <v>1.996007984031936E-3</v>
      </c>
      <c r="BW95" s="8">
        <f t="shared" si="194"/>
        <v>1.996007984031936E-3</v>
      </c>
      <c r="BX95" s="8">
        <v>0</v>
      </c>
      <c r="BY95" s="8">
        <f>SUM(AW95:BX95)</f>
        <v>0.20071632801612282</v>
      </c>
      <c r="BZ95" s="7">
        <f t="shared" si="189"/>
        <v>0.40501429611285977</v>
      </c>
      <c r="CB95" s="6">
        <f t="shared" si="190"/>
        <v>0.31301213627978131</v>
      </c>
    </row>
    <row r="96" spans="1:80" x14ac:dyDescent="0.25">
      <c r="A96" s="7">
        <v>24</v>
      </c>
      <c r="B96" s="7" t="s">
        <v>84</v>
      </c>
      <c r="C96" s="11">
        <v>1</v>
      </c>
      <c r="D96" s="4">
        <f>AVERAGE(D93:D95)</f>
        <v>0.65217391304347827</v>
      </c>
      <c r="E96" s="8">
        <f t="shared" ref="E96:BM96" si="195">AVERAGE(E93:E95)</f>
        <v>0.24644945697577278</v>
      </c>
      <c r="F96" s="8">
        <f t="shared" si="195"/>
        <v>0.14285714285714285</v>
      </c>
      <c r="G96" s="8">
        <f t="shared" si="195"/>
        <v>1.0414805128763938</v>
      </c>
      <c r="H96" s="8">
        <f t="shared" si="195"/>
        <v>0.74454696644860119</v>
      </c>
      <c r="I96" s="8">
        <f t="shared" si="195"/>
        <v>0.25545303355139892</v>
      </c>
      <c r="J96" s="8">
        <f t="shared" si="195"/>
        <v>0.14652014652014653</v>
      </c>
      <c r="K96" s="8">
        <f t="shared" si="195"/>
        <v>0.13650793650793649</v>
      </c>
      <c r="L96" s="8">
        <f t="shared" si="195"/>
        <v>0.11597007223942209</v>
      </c>
      <c r="M96" s="8">
        <f t="shared" si="195"/>
        <v>9.0909090909090898E-2</v>
      </c>
      <c r="N96" s="8">
        <f t="shared" si="195"/>
        <v>7.5091575091575088E-2</v>
      </c>
      <c r="O96" s="8">
        <f t="shared" si="195"/>
        <v>3.3574024953335301E-2</v>
      </c>
      <c r="P96" s="8">
        <f t="shared" si="195"/>
        <v>4.7619047619047616E-2</v>
      </c>
      <c r="Q96" s="8">
        <f t="shared" si="195"/>
        <v>3.7135278514588858E-2</v>
      </c>
      <c r="R96" s="8">
        <f t="shared" si="195"/>
        <v>1.9024276377217552E-2</v>
      </c>
      <c r="S96" s="8">
        <f t="shared" si="195"/>
        <v>7.4985108097690876E-3</v>
      </c>
      <c r="T96" s="8">
        <f t="shared" si="195"/>
        <v>1.9024276377217552E-2</v>
      </c>
      <c r="U96" s="8">
        <f t="shared" si="195"/>
        <v>1.6486196468637207E-2</v>
      </c>
      <c r="V96" s="8">
        <f t="shared" si="195"/>
        <v>8.5913353240085911E-3</v>
      </c>
      <c r="W96" s="8">
        <f t="shared" si="195"/>
        <v>2.7804642166344294E-3</v>
      </c>
      <c r="X96" s="8">
        <f t="shared" si="195"/>
        <v>6.6533599467731195E-4</v>
      </c>
      <c r="Y96" s="8">
        <f t="shared" si="195"/>
        <v>7.7153410705308942E-3</v>
      </c>
      <c r="Z96" s="8">
        <f t="shared" si="195"/>
        <v>6.7469475582058363E-3</v>
      </c>
      <c r="AA96" s="8">
        <f t="shared" si="195"/>
        <v>3.2219606422793676E-3</v>
      </c>
      <c r="AB96" s="8">
        <f t="shared" si="195"/>
        <v>0</v>
      </c>
      <c r="AC96" s="8">
        <f t="shared" si="195"/>
        <v>3.6666951006875809E-3</v>
      </c>
      <c r="AD96" s="8">
        <f t="shared" si="195"/>
        <v>3.6666951006875809E-3</v>
      </c>
      <c r="AE96" s="8">
        <f t="shared" si="195"/>
        <v>1.658374792703151E-3</v>
      </c>
      <c r="AF96" s="8">
        <f t="shared" si="195"/>
        <v>0</v>
      </c>
      <c r="AG96" s="8">
        <f t="shared" si="195"/>
        <v>2.9890467820577749E-3</v>
      </c>
      <c r="AH96" s="8">
        <f t="shared" si="195"/>
        <v>6.6533599467731195E-4</v>
      </c>
      <c r="AI96" s="8">
        <f t="shared" si="195"/>
        <v>6.6533599467731195E-4</v>
      </c>
      <c r="AJ96" s="8">
        <f t="shared" si="195"/>
        <v>6.6533599467731195E-4</v>
      </c>
      <c r="AK96" s="8">
        <f t="shared" si="195"/>
        <v>0</v>
      </c>
      <c r="AL96" s="8">
        <f t="shared" si="195"/>
        <v>0.78905863695448897</v>
      </c>
      <c r="AM96" s="3">
        <f t="shared" si="100"/>
        <v>0.20988990999688317</v>
      </c>
      <c r="AN96" s="3"/>
      <c r="AO96" s="8">
        <f t="shared" si="195"/>
        <v>9.1414141414141434E-2</v>
      </c>
      <c r="AP96" s="8">
        <f t="shared" si="195"/>
        <v>0.12314814814814816</v>
      </c>
      <c r="AQ96" s="8">
        <f t="shared" si="195"/>
        <v>5.0555131790829731E-2</v>
      </c>
      <c r="AR96" s="8">
        <f t="shared" si="195"/>
        <v>1.1893456337900782E-2</v>
      </c>
      <c r="AS96" s="8">
        <f t="shared" si="195"/>
        <v>4.266417201740585E-3</v>
      </c>
      <c r="AT96" s="8">
        <f t="shared" si="195"/>
        <v>0</v>
      </c>
      <c r="AU96" s="8">
        <f t="shared" si="195"/>
        <v>0.2812772948927606</v>
      </c>
      <c r="AV96" s="7">
        <f t="shared" si="188"/>
        <v>0.14131837961570981</v>
      </c>
      <c r="AW96" s="8">
        <f t="shared" si="195"/>
        <v>6.0348583877995639E-2</v>
      </c>
      <c r="AX96" s="8">
        <f t="shared" si="195"/>
        <v>2.6064084170253465E-2</v>
      </c>
      <c r="AY96" s="8">
        <f t="shared" si="195"/>
        <v>4.7909629145327086E-2</v>
      </c>
      <c r="AZ96" s="8">
        <f t="shared" si="195"/>
        <v>9.6230618892156564E-3</v>
      </c>
      <c r="BA96" s="8">
        <f t="shared" si="195"/>
        <v>1.5307877536979703E-2</v>
      </c>
      <c r="BB96" s="8">
        <f t="shared" si="195"/>
        <v>1.405592497114133E-2</v>
      </c>
      <c r="BC96" s="8">
        <f t="shared" si="195"/>
        <v>4.5312163061442604E-3</v>
      </c>
      <c r="BD96" s="8">
        <f t="shared" si="195"/>
        <v>5.7395329869614773E-3</v>
      </c>
      <c r="BE96" s="8">
        <f t="shared" si="195"/>
        <v>5.8755030517920045E-3</v>
      </c>
      <c r="BF96" s="8">
        <f t="shared" si="195"/>
        <v>4.8839175261617199E-3</v>
      </c>
      <c r="BG96" s="8">
        <f t="shared" si="195"/>
        <v>1.3306719893546239E-3</v>
      </c>
      <c r="BH96" s="8">
        <f t="shared" si="195"/>
        <v>6.6533599467731195E-4</v>
      </c>
      <c r="BI96" s="8">
        <f t="shared" si="195"/>
        <v>1.3306719893546239E-3</v>
      </c>
      <c r="BJ96" s="8">
        <f t="shared" si="195"/>
        <v>6.6533599467731195E-4</v>
      </c>
      <c r="BK96" s="8">
        <f t="shared" si="195"/>
        <v>6.6533599467731195E-4</v>
      </c>
      <c r="BL96" s="8">
        <f t="shared" si="195"/>
        <v>6.6533599467731195E-4</v>
      </c>
      <c r="BM96" s="8">
        <f t="shared" si="195"/>
        <v>6.6533599467731195E-4</v>
      </c>
      <c r="BN96" s="8">
        <f t="shared" ref="BN96:BY96" si="196">AVERAGE(BN93:BN95)</f>
        <v>6.6533599467731195E-4</v>
      </c>
      <c r="BO96" s="8">
        <f t="shared" si="196"/>
        <v>0</v>
      </c>
      <c r="BP96" s="8">
        <f t="shared" si="196"/>
        <v>6.6533599467731195E-4</v>
      </c>
      <c r="BQ96" s="8">
        <f t="shared" si="196"/>
        <v>6.6533599467731195E-4</v>
      </c>
      <c r="BR96" s="8">
        <f t="shared" si="196"/>
        <v>0</v>
      </c>
      <c r="BS96" s="8">
        <f t="shared" si="196"/>
        <v>0</v>
      </c>
      <c r="BT96" s="8">
        <f t="shared" si="196"/>
        <v>6.6533599467731195E-4</v>
      </c>
      <c r="BU96" s="8">
        <f t="shared" si="196"/>
        <v>6.6533599467731195E-4</v>
      </c>
      <c r="BV96" s="8">
        <f t="shared" si="196"/>
        <v>6.6533599467731195E-4</v>
      </c>
      <c r="BW96" s="8">
        <f t="shared" si="196"/>
        <v>6.6533599467731195E-4</v>
      </c>
      <c r="BX96" s="8">
        <f t="shared" si="196"/>
        <v>0</v>
      </c>
      <c r="BY96" s="8">
        <f t="shared" si="196"/>
        <v>0.20498470737680932</v>
      </c>
      <c r="BZ96" s="7">
        <f t="shared" si="189"/>
        <v>0.43489295163766539</v>
      </c>
      <c r="CB96" s="6">
        <f t="shared" si="190"/>
        <v>0.27532063922405903</v>
      </c>
    </row>
    <row r="97" spans="1:80" x14ac:dyDescent="0.25">
      <c r="A97" s="8">
        <v>25</v>
      </c>
      <c r="B97" s="8" t="s">
        <v>18</v>
      </c>
      <c r="C97" s="11">
        <v>0</v>
      </c>
      <c r="D97" s="4">
        <f>2/9</f>
        <v>0.22222222222222221</v>
      </c>
      <c r="E97" s="4">
        <f>5/17</f>
        <v>0.29411764705882354</v>
      </c>
      <c r="F97" s="4">
        <f>6/11</f>
        <v>0.54545454545454541</v>
      </c>
      <c r="G97" s="3">
        <f>D97+E97+F97</f>
        <v>1.0617944147355911</v>
      </c>
      <c r="H97" s="6">
        <f>((D97+(0.5*E97))/G97)</f>
        <v>0.34778959149412431</v>
      </c>
      <c r="I97" s="6">
        <f>1-H97</f>
        <v>0.65221040850587575</v>
      </c>
      <c r="J97" s="4">
        <f>1/12</f>
        <v>8.3333333333333329E-2</v>
      </c>
      <c r="K97" s="4">
        <f>1/26</f>
        <v>3.8461538461538464E-2</v>
      </c>
      <c r="L97" s="4">
        <f>1/15</f>
        <v>6.6666666666666666E-2</v>
      </c>
      <c r="M97" s="4">
        <f>1/67</f>
        <v>1.4925373134328358E-2</v>
      </c>
      <c r="N97" s="4">
        <f>1/41</f>
        <v>2.4390243902439025E-2</v>
      </c>
      <c r="O97" s="4">
        <f>1/51</f>
        <v>1.9607843137254902E-2</v>
      </c>
      <c r="P97" s="4">
        <f>1/126</f>
        <v>7.9365079365079361E-3</v>
      </c>
      <c r="Q97" s="4">
        <f>1/101</f>
        <v>9.9009900990099011E-3</v>
      </c>
      <c r="R97" s="4">
        <f>1/126</f>
        <v>7.9365079365079361E-3</v>
      </c>
      <c r="S97" s="4">
        <f>1/151</f>
        <v>6.6225165562913907E-3</v>
      </c>
      <c r="T97" s="4">
        <f>1/501</f>
        <v>1.996007984031936E-3</v>
      </c>
      <c r="U97" s="4">
        <f>1/501</f>
        <v>1.996007984031936E-3</v>
      </c>
      <c r="V97" s="4">
        <f>1/501</f>
        <v>1.996007984031936E-3</v>
      </c>
      <c r="W97" s="4">
        <v>0</v>
      </c>
      <c r="X97" s="4">
        <v>0</v>
      </c>
      <c r="Y97" s="4">
        <v>0</v>
      </c>
      <c r="Z97" s="4">
        <f>1/501</f>
        <v>1.996007984031936E-3</v>
      </c>
      <c r="AA97" s="4">
        <f>1/501</f>
        <v>1.996007984031936E-3</v>
      </c>
      <c r="AB97" s="4">
        <v>0</v>
      </c>
      <c r="AC97" s="4">
        <v>0</v>
      </c>
      <c r="AD97" s="4">
        <v>0</v>
      </c>
      <c r="AE97" s="4">
        <v>0</v>
      </c>
      <c r="AF97" s="8">
        <v>0</v>
      </c>
      <c r="AG97" s="4">
        <v>0</v>
      </c>
      <c r="AH97" s="4">
        <v>0</v>
      </c>
      <c r="AI97" s="4">
        <v>0</v>
      </c>
      <c r="AJ97" s="8">
        <v>0</v>
      </c>
      <c r="AK97" s="8">
        <v>0</v>
      </c>
      <c r="AL97" s="3">
        <f>SUM(J97:AK97)</f>
        <v>0.2897615610840375</v>
      </c>
      <c r="AM97" s="3">
        <f t="shared" si="100"/>
        <v>0.30392702487816892</v>
      </c>
      <c r="AN97" s="3"/>
      <c r="AO97" s="4">
        <f>1/10</f>
        <v>0.1</v>
      </c>
      <c r="AP97" s="4">
        <f>2/15</f>
        <v>0.13333333333333333</v>
      </c>
      <c r="AQ97" s="4">
        <f>1/19</f>
        <v>5.2631578947368418E-2</v>
      </c>
      <c r="AR97" s="4">
        <f>1/67</f>
        <v>1.4925373134328358E-2</v>
      </c>
      <c r="AS97" s="4">
        <f>1/201</f>
        <v>4.9751243781094526E-3</v>
      </c>
      <c r="AT97" s="8">
        <v>0</v>
      </c>
      <c r="AU97" s="8">
        <f>SUM(AO97:AT97)</f>
        <v>0.30586540979313953</v>
      </c>
      <c r="AV97" s="7">
        <f t="shared" si="188"/>
        <v>3.9942393296674261E-2</v>
      </c>
      <c r="AW97" s="4">
        <f>2/13</f>
        <v>0.15384615384615385</v>
      </c>
      <c r="AX97" s="4">
        <f>2/17</f>
        <v>0.11764705882352941</v>
      </c>
      <c r="AY97" s="4">
        <f>2/17</f>
        <v>0.11764705882352941</v>
      </c>
      <c r="AZ97" s="4">
        <f>1/15</f>
        <v>6.6666666666666666E-2</v>
      </c>
      <c r="BA97" s="4">
        <f>1/15</f>
        <v>6.6666666666666666E-2</v>
      </c>
      <c r="BB97" s="4">
        <f>1/29</f>
        <v>3.4482758620689655E-2</v>
      </c>
      <c r="BC97" s="4">
        <f>1/29</f>
        <v>3.4482758620689655E-2</v>
      </c>
      <c r="BD97" s="4">
        <f>1/34</f>
        <v>2.9411764705882353E-2</v>
      </c>
      <c r="BE97" s="4">
        <f>1/67</f>
        <v>1.4925373134328358E-2</v>
      </c>
      <c r="BF97" s="4">
        <f>1/126</f>
        <v>7.9365079365079361E-3</v>
      </c>
      <c r="BG97" s="4">
        <f>1/81</f>
        <v>1.2345679012345678E-2</v>
      </c>
      <c r="BH97" s="8">
        <f>1/101</f>
        <v>9.9009900990099011E-3</v>
      </c>
      <c r="BI97" s="8">
        <f>1/201</f>
        <v>4.9751243781094526E-3</v>
      </c>
      <c r="BJ97" s="8">
        <v>0</v>
      </c>
      <c r="BK97" s="8">
        <v>0</v>
      </c>
      <c r="BL97" s="8">
        <f>1/201</f>
        <v>4.9751243781094526E-3</v>
      </c>
      <c r="BM97" s="8">
        <f>1/251</f>
        <v>3.9840637450199202E-3</v>
      </c>
      <c r="BN97" s="8">
        <f>1/301</f>
        <v>3.3222591362126247E-3</v>
      </c>
      <c r="BO97" s="8">
        <v>0</v>
      </c>
      <c r="BP97" s="8">
        <f>1/501</f>
        <v>1.996007984031936E-3</v>
      </c>
      <c r="BQ97" s="8">
        <f>1/501</f>
        <v>1.996007984031936E-3</v>
      </c>
      <c r="BR97" s="8">
        <v>0</v>
      </c>
      <c r="BS97" s="8">
        <v>0</v>
      </c>
      <c r="BT97" s="8">
        <f>1/501</f>
        <v>1.996007984031936E-3</v>
      </c>
      <c r="BU97" s="8">
        <v>0</v>
      </c>
      <c r="BV97" s="8">
        <v>0</v>
      </c>
      <c r="BW97" s="8">
        <v>0</v>
      </c>
      <c r="BX97" s="8">
        <v>0</v>
      </c>
      <c r="BY97" s="7">
        <f>SUM(AW97:BX97)</f>
        <v>0.68920403254554696</v>
      </c>
      <c r="BZ97" s="7">
        <f t="shared" si="189"/>
        <v>0.26354072633350278</v>
      </c>
      <c r="CB97" s="6">
        <f t="shared" si="190"/>
        <v>0.28483100342272394</v>
      </c>
    </row>
    <row r="98" spans="1:80" x14ac:dyDescent="0.25">
      <c r="A98" s="7">
        <v>25</v>
      </c>
      <c r="B98" s="8" t="s">
        <v>79</v>
      </c>
      <c r="C98" s="11">
        <v>0</v>
      </c>
      <c r="D98" s="4">
        <f>1/5</f>
        <v>0.2</v>
      </c>
      <c r="E98" s="4">
        <f>5/18</f>
        <v>0.27777777777777779</v>
      </c>
      <c r="F98" s="4">
        <f>5/9</f>
        <v>0.55555555555555558</v>
      </c>
      <c r="G98" s="3">
        <f>D98+E98+F98</f>
        <v>1.0333333333333334</v>
      </c>
      <c r="H98" s="6">
        <f>((D98+(0.5*E98))/G98)</f>
        <v>0.32795698924731181</v>
      </c>
      <c r="I98" s="6">
        <f>1-H98</f>
        <v>0.67204301075268824</v>
      </c>
      <c r="J98" s="4">
        <f>1/14</f>
        <v>7.1428571428571425E-2</v>
      </c>
      <c r="K98" s="4">
        <f>1/26</f>
        <v>3.8461538461538464E-2</v>
      </c>
      <c r="L98" s="4">
        <f>1/17</f>
        <v>5.8823529411764705E-2</v>
      </c>
      <c r="M98" s="4">
        <f>1/67</f>
        <v>1.4925373134328358E-2</v>
      </c>
      <c r="N98" s="4">
        <f>1/46</f>
        <v>2.1739130434782608E-2</v>
      </c>
      <c r="O98" s="4">
        <f>1/51</f>
        <v>1.9607843137254902E-2</v>
      </c>
      <c r="P98" s="4">
        <f>1/126</f>
        <v>7.9365079365079361E-3</v>
      </c>
      <c r="Q98" s="4">
        <f>1/101</f>
        <v>9.9009900990099011E-3</v>
      </c>
      <c r="R98" s="4">
        <f>1/126</f>
        <v>7.9365079365079361E-3</v>
      </c>
      <c r="S98" s="4">
        <f>1/151</f>
        <v>6.6225165562913907E-3</v>
      </c>
      <c r="T98" s="4">
        <v>0</v>
      </c>
      <c r="U98" s="8">
        <f>1/201</f>
        <v>4.9751243781094526E-3</v>
      </c>
      <c r="V98" s="8">
        <f>1/201</f>
        <v>4.9751243781094526E-3</v>
      </c>
      <c r="W98" s="4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v>0</v>
      </c>
      <c r="AJ98" s="8">
        <v>0</v>
      </c>
      <c r="AK98" s="8">
        <v>0</v>
      </c>
      <c r="AL98" s="3">
        <f>SUM(J98:AK98)</f>
        <v>0.26733275729277645</v>
      </c>
      <c r="AM98" s="3">
        <f t="shared" si="100"/>
        <v>0.33666378646388218</v>
      </c>
      <c r="AN98" s="3"/>
      <c r="AO98" s="4">
        <f>1/11</f>
        <v>9.0909090909090912E-2</v>
      </c>
      <c r="AP98" s="4">
        <f>2/15</f>
        <v>0.13333333333333333</v>
      </c>
      <c r="AQ98" s="4">
        <f>1/20</f>
        <v>0.05</v>
      </c>
      <c r="AR98" s="4">
        <f>1/76</f>
        <v>1.3157894736842105E-2</v>
      </c>
      <c r="AS98" s="4">
        <f>1/201</f>
        <v>4.9751243781094526E-3</v>
      </c>
      <c r="AT98" s="8">
        <v>0</v>
      </c>
      <c r="AU98" s="8">
        <f>SUM(AO98:AT98)</f>
        <v>0.29237544335737575</v>
      </c>
      <c r="AV98" s="7">
        <f t="shared" si="188"/>
        <v>5.2551596086552577E-2</v>
      </c>
      <c r="AW98" s="4">
        <f>1/8</f>
        <v>0.125</v>
      </c>
      <c r="AX98" s="4">
        <f>2/19</f>
        <v>0.10526315789473684</v>
      </c>
      <c r="AY98" s="4">
        <f>1/10</f>
        <v>0.1</v>
      </c>
      <c r="AZ98" s="4">
        <f>1/16</f>
        <v>6.25E-2</v>
      </c>
      <c r="BA98" s="4">
        <f>1/17</f>
        <v>5.8823529411764705E-2</v>
      </c>
      <c r="BB98" s="4">
        <f>1/31</f>
        <v>3.2258064516129031E-2</v>
      </c>
      <c r="BC98" s="4">
        <f>1/34</f>
        <v>2.9411764705882353E-2</v>
      </c>
      <c r="BD98" s="4">
        <f>1/36</f>
        <v>2.7777777777777776E-2</v>
      </c>
      <c r="BE98" s="4">
        <f>1/67</f>
        <v>1.4925373134328358E-2</v>
      </c>
      <c r="BF98" s="4">
        <f>1/126</f>
        <v>7.9365079365079361E-3</v>
      </c>
      <c r="BG98" s="4">
        <f>1/76</f>
        <v>1.3157894736842105E-2</v>
      </c>
      <c r="BH98" s="4">
        <f>1/81</f>
        <v>1.2345679012345678E-2</v>
      </c>
      <c r="BI98" s="4">
        <f>1/126</f>
        <v>7.9365079365079361E-3</v>
      </c>
      <c r="BJ98" s="4">
        <f>1/176</f>
        <v>5.681818181818182E-3</v>
      </c>
      <c r="BK98" s="8">
        <v>0</v>
      </c>
      <c r="BL98" s="4">
        <f>1/151</f>
        <v>6.6225165562913907E-3</v>
      </c>
      <c r="BM98" s="4">
        <f>1/151</f>
        <v>6.6225165562913907E-3</v>
      </c>
      <c r="BN98" s="4">
        <f>1/176</f>
        <v>5.681818181818182E-3</v>
      </c>
      <c r="BO98" s="4">
        <v>0</v>
      </c>
      <c r="BP98" s="4">
        <v>0</v>
      </c>
      <c r="BQ98" s="4">
        <f>1/201</f>
        <v>4.9751243781094526E-3</v>
      </c>
      <c r="BR98" s="8">
        <v>0</v>
      </c>
      <c r="BS98" s="8">
        <v>0</v>
      </c>
      <c r="BT98" s="8">
        <v>0</v>
      </c>
      <c r="BU98" s="8">
        <v>0</v>
      </c>
      <c r="BV98" s="8">
        <v>0</v>
      </c>
      <c r="BW98" s="8">
        <v>0</v>
      </c>
      <c r="BX98" s="8">
        <v>0</v>
      </c>
      <c r="BY98" s="8">
        <f>SUM(AW98:BX98)</f>
        <v>0.62692005091715142</v>
      </c>
      <c r="BZ98" s="7">
        <f t="shared" si="189"/>
        <v>0.12845609165087257</v>
      </c>
      <c r="CB98" s="6">
        <f t="shared" si="190"/>
        <v>0.18662825156730367</v>
      </c>
    </row>
    <row r="99" spans="1:80" s="7" customFormat="1" x14ac:dyDescent="0.25">
      <c r="A99" s="7">
        <v>25</v>
      </c>
      <c r="B99" s="8" t="s">
        <v>78</v>
      </c>
      <c r="C99" s="11">
        <v>0</v>
      </c>
      <c r="D99" s="8">
        <f>4/19</f>
        <v>0.21052631578947367</v>
      </c>
      <c r="E99" s="8">
        <f>5/18</f>
        <v>0.27777777777777779</v>
      </c>
      <c r="F99" s="8">
        <f>6/11</f>
        <v>0.54545454545454541</v>
      </c>
      <c r="G99" s="3">
        <f>D99+E99+F99</f>
        <v>1.033758639021797</v>
      </c>
      <c r="H99" s="6">
        <f>((D99+(0.5*E99))/G99)</f>
        <v>0.33800462843918744</v>
      </c>
      <c r="I99" s="6">
        <f>1-H99</f>
        <v>0.66199537156081256</v>
      </c>
      <c r="J99" s="8">
        <f>1/13</f>
        <v>7.6923076923076927E-2</v>
      </c>
      <c r="K99" s="8">
        <f>1/26</f>
        <v>3.8461538461538464E-2</v>
      </c>
      <c r="L99" s="8">
        <f>1/15</f>
        <v>6.6666666666666666E-2</v>
      </c>
      <c r="M99" s="8">
        <f>1/81</f>
        <v>1.2345679012345678E-2</v>
      </c>
      <c r="N99" s="8">
        <f>1/46</f>
        <v>2.1739130434782608E-2</v>
      </c>
      <c r="O99" s="8">
        <f>1/46</f>
        <v>2.1739130434782608E-2</v>
      </c>
      <c r="P99" s="8">
        <f>1/326</f>
        <v>3.0674846625766872E-3</v>
      </c>
      <c r="Q99" s="8">
        <f>1/176</f>
        <v>5.681818181818182E-3</v>
      </c>
      <c r="R99" s="8">
        <f>1/176</f>
        <v>5.681818181818182E-3</v>
      </c>
      <c r="S99" s="8">
        <f>1/251</f>
        <v>3.9840637450199202E-3</v>
      </c>
      <c r="T99" s="8">
        <f>1/501</f>
        <v>1.996007984031936E-3</v>
      </c>
      <c r="U99" s="8">
        <f t="shared" ref="U99:Z99" si="197">1/501</f>
        <v>1.996007984031936E-3</v>
      </c>
      <c r="V99" s="8">
        <f t="shared" si="197"/>
        <v>1.996007984031936E-3</v>
      </c>
      <c r="W99" s="8">
        <f t="shared" si="197"/>
        <v>1.996007984031936E-3</v>
      </c>
      <c r="X99" s="8">
        <f t="shared" si="197"/>
        <v>1.996007984031936E-3</v>
      </c>
      <c r="Y99" s="8">
        <f t="shared" si="197"/>
        <v>1.996007984031936E-3</v>
      </c>
      <c r="Z99" s="8">
        <f t="shared" si="197"/>
        <v>1.996007984031936E-3</v>
      </c>
      <c r="AA99" s="8">
        <v>0</v>
      </c>
      <c r="AB99" s="8">
        <v>0</v>
      </c>
      <c r="AC99" s="8">
        <f t="shared" ref="AC99:AD99" si="198">1/501</f>
        <v>1.996007984031936E-3</v>
      </c>
      <c r="AD99" s="8">
        <f t="shared" si="198"/>
        <v>1.996007984031936E-3</v>
      </c>
      <c r="AE99" s="8">
        <v>0</v>
      </c>
      <c r="AF99" s="8">
        <v>0</v>
      </c>
      <c r="AG99" s="8">
        <f t="shared" ref="AG99:AJ99" si="199">1/501</f>
        <v>1.996007984031936E-3</v>
      </c>
      <c r="AH99" s="8">
        <f t="shared" si="199"/>
        <v>1.996007984031936E-3</v>
      </c>
      <c r="AI99" s="8">
        <f t="shared" si="199"/>
        <v>1.996007984031936E-3</v>
      </c>
      <c r="AJ99" s="8">
        <f t="shared" si="199"/>
        <v>1.996007984031936E-3</v>
      </c>
      <c r="AK99" s="8">
        <v>0</v>
      </c>
      <c r="AL99" s="3">
        <f>SUM(J99:AK99)</f>
        <v>0.28223851049684107</v>
      </c>
      <c r="AM99" s="3">
        <f t="shared" si="100"/>
        <v>0.34063292485999508</v>
      </c>
      <c r="AN99" s="3"/>
      <c r="AO99" s="8">
        <f>2/19</f>
        <v>0.10526315789473684</v>
      </c>
      <c r="AP99" s="8">
        <f>1/7</f>
        <v>0.14285714285714285</v>
      </c>
      <c r="AQ99" s="8">
        <f>1/15</f>
        <v>6.6666666666666666E-2</v>
      </c>
      <c r="AR99" s="8">
        <f>1/67</f>
        <v>1.4925373134328358E-2</v>
      </c>
      <c r="AS99" s="8">
        <f>1/351</f>
        <v>2.8490028490028491E-3</v>
      </c>
      <c r="AT99" s="8">
        <v>0</v>
      </c>
      <c r="AU99" s="8">
        <f>SUM(AO99:AT99)</f>
        <v>0.33256134340187754</v>
      </c>
      <c r="AV99" s="7">
        <f t="shared" si="188"/>
        <v>0.19722083624675912</v>
      </c>
      <c r="AW99" s="8">
        <f>1/7</f>
        <v>0.14285714285714285</v>
      </c>
      <c r="AX99" s="8">
        <f>2/17</f>
        <v>0.11764705882352941</v>
      </c>
      <c r="AY99" s="8">
        <f>2/17</f>
        <v>0.11764705882352941</v>
      </c>
      <c r="AZ99" s="8">
        <f>1/14</f>
        <v>7.1428571428571425E-2</v>
      </c>
      <c r="BA99" s="8">
        <f>1/15</f>
        <v>6.6666666666666666E-2</v>
      </c>
      <c r="BB99" s="8">
        <f>1/26</f>
        <v>3.8461538461538464E-2</v>
      </c>
      <c r="BC99" s="8">
        <f>1/34</f>
        <v>2.9411764705882353E-2</v>
      </c>
      <c r="BD99" s="8">
        <f>1/34</f>
        <v>2.9411764705882353E-2</v>
      </c>
      <c r="BE99" s="8">
        <f>1/61</f>
        <v>1.6393442622950821E-2</v>
      </c>
      <c r="BF99" s="8">
        <f>1/126</f>
        <v>7.9365079365079361E-3</v>
      </c>
      <c r="BG99" s="8">
        <f>1/91</f>
        <v>1.098901098901099E-2</v>
      </c>
      <c r="BH99" s="8">
        <f>1/91</f>
        <v>1.098901098901099E-2</v>
      </c>
      <c r="BI99" s="8">
        <f>1/151</f>
        <v>6.6225165562913907E-3</v>
      </c>
      <c r="BJ99" s="8">
        <f>1/376</f>
        <v>2.6595744680851063E-3</v>
      </c>
      <c r="BK99" s="8">
        <f>1/501</f>
        <v>1.996007984031936E-3</v>
      </c>
      <c r="BL99" s="8">
        <f>1/301</f>
        <v>3.3222591362126247E-3</v>
      </c>
      <c r="BM99" s="8">
        <f>1/276</f>
        <v>3.6231884057971015E-3</v>
      </c>
      <c r="BN99" s="8">
        <v>0</v>
      </c>
      <c r="BO99" s="8">
        <v>0</v>
      </c>
      <c r="BP99" s="8">
        <f>1/501</f>
        <v>1.996007984031936E-3</v>
      </c>
      <c r="BQ99" s="8">
        <f>1/501</f>
        <v>1.996007984031936E-3</v>
      </c>
      <c r="BR99" s="8">
        <v>0</v>
      </c>
      <c r="BS99" s="8">
        <v>0</v>
      </c>
      <c r="BT99" s="8">
        <f t="shared" ref="BT99:BW99" si="200">1/501</f>
        <v>1.996007984031936E-3</v>
      </c>
      <c r="BU99" s="8">
        <f t="shared" si="200"/>
        <v>1.996007984031936E-3</v>
      </c>
      <c r="BV99" s="8">
        <f t="shared" si="200"/>
        <v>1.996007984031936E-3</v>
      </c>
      <c r="BW99" s="8">
        <f t="shared" si="200"/>
        <v>1.996007984031936E-3</v>
      </c>
      <c r="BX99" s="8">
        <v>0</v>
      </c>
      <c r="BY99" s="8">
        <f>SUM(AW99:BX99)</f>
        <v>0.6900391334648337</v>
      </c>
      <c r="BZ99" s="7">
        <f t="shared" si="189"/>
        <v>0.26507174468552863</v>
      </c>
      <c r="CB99" s="6">
        <f t="shared" si="190"/>
        <v>0.30483898736355242</v>
      </c>
    </row>
    <row r="100" spans="1:80" x14ac:dyDescent="0.25">
      <c r="A100" s="7">
        <v>25</v>
      </c>
      <c r="B100" s="7" t="s">
        <v>84</v>
      </c>
      <c r="C100" s="11">
        <v>1</v>
      </c>
      <c r="D100" s="8">
        <f>AVERAGE(D97:D99)</f>
        <v>0.21091617933723197</v>
      </c>
      <c r="E100" s="8">
        <f t="shared" ref="E100:BM100" si="201">AVERAGE(E97:E99)</f>
        <v>0.28322440087145967</v>
      </c>
      <c r="F100" s="8">
        <f t="shared" si="201"/>
        <v>0.54882154882154877</v>
      </c>
      <c r="G100" s="8">
        <f t="shared" si="201"/>
        <v>1.0429621290302407</v>
      </c>
      <c r="H100" s="8">
        <f t="shared" si="201"/>
        <v>0.33791706972687452</v>
      </c>
      <c r="I100" s="8">
        <f t="shared" si="201"/>
        <v>0.66208293027312548</v>
      </c>
      <c r="J100" s="8">
        <f t="shared" si="201"/>
        <v>7.7228327228327232E-2</v>
      </c>
      <c r="K100" s="8">
        <f t="shared" si="201"/>
        <v>3.8461538461538464E-2</v>
      </c>
      <c r="L100" s="8">
        <f t="shared" si="201"/>
        <v>6.4052287581699341E-2</v>
      </c>
      <c r="M100" s="8">
        <f t="shared" si="201"/>
        <v>1.4065475093667465E-2</v>
      </c>
      <c r="N100" s="8">
        <f t="shared" si="201"/>
        <v>2.2622834924001411E-2</v>
      </c>
      <c r="O100" s="8">
        <f t="shared" si="201"/>
        <v>2.0318272236430804E-2</v>
      </c>
      <c r="P100" s="8">
        <f t="shared" si="201"/>
        <v>6.313500178530853E-3</v>
      </c>
      <c r="Q100" s="8">
        <f t="shared" si="201"/>
        <v>8.4945994599459947E-3</v>
      </c>
      <c r="R100" s="8">
        <f t="shared" si="201"/>
        <v>7.1849446849446856E-3</v>
      </c>
      <c r="S100" s="8">
        <f t="shared" si="201"/>
        <v>5.7430322858675678E-3</v>
      </c>
      <c r="T100" s="8">
        <f t="shared" si="201"/>
        <v>1.3306719893546239E-3</v>
      </c>
      <c r="U100" s="8">
        <f t="shared" si="201"/>
        <v>2.9890467820577749E-3</v>
      </c>
      <c r="V100" s="8">
        <f t="shared" si="201"/>
        <v>2.9890467820577749E-3</v>
      </c>
      <c r="W100" s="8">
        <f t="shared" si="201"/>
        <v>6.6533599467731195E-4</v>
      </c>
      <c r="X100" s="8">
        <f t="shared" si="201"/>
        <v>6.6533599467731195E-4</v>
      </c>
      <c r="Y100" s="8">
        <f t="shared" si="201"/>
        <v>6.6533599467731195E-4</v>
      </c>
      <c r="Z100" s="8">
        <f t="shared" si="201"/>
        <v>1.3306719893546239E-3</v>
      </c>
      <c r="AA100" s="8">
        <f t="shared" si="201"/>
        <v>6.6533599467731195E-4</v>
      </c>
      <c r="AB100" s="8">
        <f t="shared" si="201"/>
        <v>0</v>
      </c>
      <c r="AC100" s="8">
        <f t="shared" si="201"/>
        <v>6.6533599467731195E-4</v>
      </c>
      <c r="AD100" s="8">
        <f t="shared" si="201"/>
        <v>6.6533599467731195E-4</v>
      </c>
      <c r="AE100" s="8">
        <f t="shared" si="201"/>
        <v>0</v>
      </c>
      <c r="AF100" s="8">
        <f t="shared" si="201"/>
        <v>0</v>
      </c>
      <c r="AG100" s="8">
        <f t="shared" si="201"/>
        <v>6.6533599467731195E-4</v>
      </c>
      <c r="AH100" s="8">
        <f t="shared" si="201"/>
        <v>6.6533599467731195E-4</v>
      </c>
      <c r="AI100" s="8">
        <f t="shared" si="201"/>
        <v>6.6533599467731195E-4</v>
      </c>
      <c r="AJ100" s="8">
        <f t="shared" si="201"/>
        <v>6.6533599467731195E-4</v>
      </c>
      <c r="AK100" s="8">
        <f t="shared" si="201"/>
        <v>0</v>
      </c>
      <c r="AL100" s="8">
        <f t="shared" si="201"/>
        <v>0.27977760962455167</v>
      </c>
      <c r="AM100" s="3">
        <f t="shared" si="100"/>
        <v>0.32648718796113685</v>
      </c>
      <c r="AN100" s="3"/>
      <c r="AO100" s="8">
        <f t="shared" si="201"/>
        <v>9.8724082934609256E-2</v>
      </c>
      <c r="AP100" s="8">
        <f t="shared" si="201"/>
        <v>0.13650793650793649</v>
      </c>
      <c r="AQ100" s="8">
        <f t="shared" si="201"/>
        <v>5.6432748538011696E-2</v>
      </c>
      <c r="AR100" s="8">
        <f t="shared" si="201"/>
        <v>1.4336213668499609E-2</v>
      </c>
      <c r="AS100" s="8">
        <f t="shared" si="201"/>
        <v>4.266417201740585E-3</v>
      </c>
      <c r="AT100" s="8">
        <f t="shared" si="201"/>
        <v>0</v>
      </c>
      <c r="AU100" s="8">
        <f t="shared" si="201"/>
        <v>0.31026739885079757</v>
      </c>
      <c r="AV100" s="7">
        <f t="shared" si="188"/>
        <v>9.5482585173200851E-2</v>
      </c>
      <c r="AW100" s="8">
        <f t="shared" si="201"/>
        <v>0.14056776556776557</v>
      </c>
      <c r="AX100" s="8">
        <f t="shared" si="201"/>
        <v>0.11351909184726522</v>
      </c>
      <c r="AY100" s="8">
        <f t="shared" si="201"/>
        <v>0.11176470588235295</v>
      </c>
      <c r="AZ100" s="8">
        <f t="shared" si="201"/>
        <v>6.6865079365079363E-2</v>
      </c>
      <c r="BA100" s="8">
        <f t="shared" si="201"/>
        <v>6.4052287581699341E-2</v>
      </c>
      <c r="BB100" s="8">
        <f t="shared" si="201"/>
        <v>3.506745386611905E-2</v>
      </c>
      <c r="BC100" s="8">
        <f t="shared" si="201"/>
        <v>3.110209601081812E-2</v>
      </c>
      <c r="BD100" s="8">
        <f t="shared" si="201"/>
        <v>2.886710239651416E-2</v>
      </c>
      <c r="BE100" s="8">
        <f t="shared" si="201"/>
        <v>1.5414729630535846E-2</v>
      </c>
      <c r="BF100" s="8">
        <f t="shared" si="201"/>
        <v>7.9365079365079361E-3</v>
      </c>
      <c r="BG100" s="8">
        <f t="shared" si="201"/>
        <v>1.2164194912732925E-2</v>
      </c>
      <c r="BH100" s="8">
        <f t="shared" si="201"/>
        <v>1.1078560033455524E-2</v>
      </c>
      <c r="BI100" s="8">
        <f t="shared" si="201"/>
        <v>6.5113829569695934E-3</v>
      </c>
      <c r="BJ100" s="8">
        <f t="shared" si="201"/>
        <v>2.7804642166344294E-3</v>
      </c>
      <c r="BK100" s="8">
        <f t="shared" si="201"/>
        <v>6.6533599467731195E-4</v>
      </c>
      <c r="BL100" s="8">
        <f t="shared" si="201"/>
        <v>4.9733000235378235E-3</v>
      </c>
      <c r="BM100" s="8">
        <f t="shared" si="201"/>
        <v>4.743256235702804E-3</v>
      </c>
      <c r="BN100" s="8">
        <f t="shared" ref="BN100:BY100" si="202">AVERAGE(BN97:BN99)</f>
        <v>3.0013591060102686E-3</v>
      </c>
      <c r="BO100" s="8">
        <f t="shared" si="202"/>
        <v>0</v>
      </c>
      <c r="BP100" s="8">
        <f t="shared" si="202"/>
        <v>1.3306719893546239E-3</v>
      </c>
      <c r="BQ100" s="8">
        <f t="shared" si="202"/>
        <v>2.9890467820577749E-3</v>
      </c>
      <c r="BR100" s="8">
        <f t="shared" si="202"/>
        <v>0</v>
      </c>
      <c r="BS100" s="8">
        <f t="shared" si="202"/>
        <v>0</v>
      </c>
      <c r="BT100" s="8">
        <f t="shared" si="202"/>
        <v>1.3306719893546239E-3</v>
      </c>
      <c r="BU100" s="8">
        <f t="shared" si="202"/>
        <v>6.6533599467731195E-4</v>
      </c>
      <c r="BV100" s="8">
        <f t="shared" si="202"/>
        <v>6.6533599467731195E-4</v>
      </c>
      <c r="BW100" s="8">
        <f t="shared" si="202"/>
        <v>6.6533599467731195E-4</v>
      </c>
      <c r="BX100" s="8">
        <f t="shared" si="202"/>
        <v>0</v>
      </c>
      <c r="BY100" s="8">
        <f t="shared" si="202"/>
        <v>0.66872107230917732</v>
      </c>
      <c r="BZ100" s="7">
        <f t="shared" si="189"/>
        <v>0.21846722991304102</v>
      </c>
      <c r="CB100" s="6">
        <f t="shared" si="190"/>
        <v>0.25876608078452668</v>
      </c>
    </row>
    <row r="101" spans="1:80" x14ac:dyDescent="0.25">
      <c r="A101" s="8">
        <v>26</v>
      </c>
      <c r="B101" s="1" t="s">
        <v>18</v>
      </c>
      <c r="C101" s="11">
        <v>0</v>
      </c>
      <c r="D101" s="8">
        <f>2/11</f>
        <v>0.18181818181818182</v>
      </c>
      <c r="E101" s="8">
        <f>5/18</f>
        <v>0.27777777777777779</v>
      </c>
      <c r="F101" s="8">
        <f>6/10</f>
        <v>0.6</v>
      </c>
      <c r="G101" s="3">
        <f>D101+E101+F101</f>
        <v>1.0595959595959596</v>
      </c>
      <c r="H101" s="6">
        <f>((D101+(0.5*E101))/G101)</f>
        <v>0.30266920877025738</v>
      </c>
      <c r="I101" s="6">
        <f>1-H101</f>
        <v>0.69733079122974262</v>
      </c>
      <c r="J101" s="4">
        <f>1/13</f>
        <v>7.6923076923076927E-2</v>
      </c>
      <c r="K101" s="4">
        <f>1/26</f>
        <v>3.8461538461538464E-2</v>
      </c>
      <c r="L101" s="4">
        <f>1/15</f>
        <v>6.6666666666666666E-2</v>
      </c>
      <c r="M101" s="4">
        <f>1/67</f>
        <v>1.4925373134328358E-2</v>
      </c>
      <c r="N101" s="4">
        <f>1/41</f>
        <v>2.4390243902439025E-2</v>
      </c>
      <c r="O101" s="4">
        <f>1/51</f>
        <v>1.9607843137254902E-2</v>
      </c>
      <c r="P101" s="4">
        <f>1/151</f>
        <v>6.6225165562913907E-3</v>
      </c>
      <c r="Q101" s="4">
        <f>1/126</f>
        <v>7.9365079365079361E-3</v>
      </c>
      <c r="R101" s="4">
        <f>1/126</f>
        <v>7.9365079365079361E-3</v>
      </c>
      <c r="S101" s="4">
        <f>1/151</f>
        <v>6.6225165562913907E-3</v>
      </c>
      <c r="T101" s="4">
        <f>1/501</f>
        <v>1.996007984031936E-3</v>
      </c>
      <c r="U101" s="4">
        <f>1/501</f>
        <v>1.996007984031936E-3</v>
      </c>
      <c r="V101" s="4">
        <f>1/501</f>
        <v>1.996007984031936E-3</v>
      </c>
      <c r="W101" s="4">
        <v>0</v>
      </c>
      <c r="X101" s="4">
        <v>0</v>
      </c>
      <c r="Y101" s="4">
        <v>0</v>
      </c>
      <c r="Z101" s="4">
        <v>0</v>
      </c>
      <c r="AA101" s="4">
        <f>1/501</f>
        <v>1.996007984031936E-3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3">
        <f>SUM(J101:AK101)</f>
        <v>0.27807682314703069</v>
      </c>
      <c r="AM101" s="3">
        <f t="shared" si="100"/>
        <v>0.52942252730866879</v>
      </c>
      <c r="AN101" s="3"/>
      <c r="AO101" s="4">
        <f>1/11</f>
        <v>9.0909090909090912E-2</v>
      </c>
      <c r="AP101" s="4">
        <f>2/15</f>
        <v>0.13333333333333333</v>
      </c>
      <c r="AQ101" s="4">
        <f>1/17</f>
        <v>5.8823529411764705E-2</v>
      </c>
      <c r="AR101" s="4">
        <f>1/67</f>
        <v>1.4925373134328358E-2</v>
      </c>
      <c r="AS101" s="4">
        <f>1/201</f>
        <v>4.9751243781094526E-3</v>
      </c>
      <c r="AT101" s="8">
        <v>0</v>
      </c>
      <c r="AU101" s="8">
        <f>SUM(AO101:AT101)</f>
        <v>0.30296645116662674</v>
      </c>
      <c r="AV101" s="7">
        <f t="shared" si="188"/>
        <v>9.067922419985619E-2</v>
      </c>
      <c r="AW101" s="4">
        <f>1/7</f>
        <v>0.14285714285714285</v>
      </c>
      <c r="AX101" s="4">
        <f>1/8</f>
        <v>0.125</v>
      </c>
      <c r="AY101" s="4">
        <f>2/17</f>
        <v>0.11764705882352941</v>
      </c>
      <c r="AZ101" s="4">
        <f>1/13</f>
        <v>7.6923076923076927E-2</v>
      </c>
      <c r="BA101" s="4">
        <f>1/15</f>
        <v>6.6666666666666666E-2</v>
      </c>
      <c r="BB101" s="4">
        <f>1/29</f>
        <v>3.4482758620689655E-2</v>
      </c>
      <c r="BC101" s="4">
        <f>1/26</f>
        <v>3.8461538461538464E-2</v>
      </c>
      <c r="BD101" s="4">
        <f>1/26</f>
        <v>3.8461538461538464E-2</v>
      </c>
      <c r="BE101" s="4">
        <f>1/51</f>
        <v>1.9607843137254902E-2</v>
      </c>
      <c r="BF101" s="4">
        <f>1/126</f>
        <v>7.9365079365079361E-3</v>
      </c>
      <c r="BG101" s="4">
        <f>1/67</f>
        <v>1.4925373134328358E-2</v>
      </c>
      <c r="BH101" s="4">
        <f>1/81</f>
        <v>1.2345679012345678E-2</v>
      </c>
      <c r="BI101" s="4">
        <f>1/151</f>
        <v>6.6225165562913907E-3</v>
      </c>
      <c r="BJ101" s="4">
        <v>0</v>
      </c>
      <c r="BK101" s="4">
        <v>0</v>
      </c>
      <c r="BL101" s="4">
        <f>1/201</f>
        <v>4.9751243781094526E-3</v>
      </c>
      <c r="BM101" s="8">
        <f>1/201</f>
        <v>4.9751243781094526E-3</v>
      </c>
      <c r="BN101" s="8">
        <f>1/251</f>
        <v>3.9840637450199202E-3</v>
      </c>
      <c r="BO101" s="4">
        <v>0</v>
      </c>
      <c r="BP101" s="8">
        <f>1/301</f>
        <v>3.3222591362126247E-3</v>
      </c>
      <c r="BQ101" s="8">
        <f>1/501</f>
        <v>1.996007984031936E-3</v>
      </c>
      <c r="BR101" s="8">
        <v>0</v>
      </c>
      <c r="BS101" s="8">
        <v>0</v>
      </c>
      <c r="BT101" s="8">
        <f>1/501</f>
        <v>1.996007984031936E-3</v>
      </c>
      <c r="BU101" s="8">
        <v>0</v>
      </c>
      <c r="BV101" s="8">
        <v>0</v>
      </c>
      <c r="BW101" s="8">
        <v>0</v>
      </c>
      <c r="BX101" s="8">
        <v>0</v>
      </c>
      <c r="BY101" s="8">
        <f>SUM(AW101:BX101)</f>
        <v>0.72318628819642605</v>
      </c>
      <c r="BZ101" s="7">
        <f t="shared" si="189"/>
        <v>0.20531048032737687</v>
      </c>
      <c r="CB101" s="6">
        <f t="shared" si="190"/>
        <v>0.30422956251008348</v>
      </c>
    </row>
    <row r="102" spans="1:80" s="7" customFormat="1" x14ac:dyDescent="0.25">
      <c r="A102" s="8">
        <v>26</v>
      </c>
      <c r="B102" s="1" t="s">
        <v>79</v>
      </c>
      <c r="C102" s="11">
        <v>0</v>
      </c>
      <c r="D102" s="8">
        <f>2/11</f>
        <v>0.18181818181818182</v>
      </c>
      <c r="E102" s="8">
        <f>5/19</f>
        <v>0.26315789473684209</v>
      </c>
      <c r="F102" s="8">
        <f>6/10</f>
        <v>0.6</v>
      </c>
      <c r="G102" s="3">
        <f>D102+E102+F102</f>
        <v>1.0449760765550238</v>
      </c>
      <c r="H102" s="6">
        <f>((D102+(0.5*E102))/G102)</f>
        <v>0.29990842490842495</v>
      </c>
      <c r="I102" s="6">
        <f>1-H102</f>
        <v>0.70009157509157505</v>
      </c>
      <c r="J102" s="8">
        <f>1/15</f>
        <v>6.6666666666666666E-2</v>
      </c>
      <c r="K102" s="8">
        <f>1/34</f>
        <v>2.9411764705882353E-2</v>
      </c>
      <c r="L102" s="8">
        <f>1/19</f>
        <v>5.2631578947368418E-2</v>
      </c>
      <c r="M102" s="8">
        <f>1/81</f>
        <v>1.2345679012345678E-2</v>
      </c>
      <c r="N102" s="8">
        <f>1/51</f>
        <v>1.9607843137254902E-2</v>
      </c>
      <c r="O102" s="8">
        <f>1/51</f>
        <v>1.9607843137254902E-2</v>
      </c>
      <c r="P102" s="8">
        <f>1/176</f>
        <v>5.681818181818182E-3</v>
      </c>
      <c r="Q102" s="8">
        <f>1/126</f>
        <v>7.9365079365079361E-3</v>
      </c>
      <c r="R102" s="8">
        <f>1/126</f>
        <v>7.9365079365079361E-3</v>
      </c>
      <c r="S102" s="8">
        <f>1/151</f>
        <v>6.6225165562913907E-3</v>
      </c>
      <c r="T102" s="8">
        <v>0</v>
      </c>
      <c r="U102" s="8">
        <f>1/201</f>
        <v>4.9751243781094526E-3</v>
      </c>
      <c r="V102" s="8">
        <f>1/201</f>
        <v>4.9751243781094526E-3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  <c r="AK102" s="8">
        <v>0</v>
      </c>
      <c r="AL102" s="3">
        <f>SUM(J102:AK102)</f>
        <v>0.23839897497411724</v>
      </c>
      <c r="AM102" s="3">
        <f t="shared" si="100"/>
        <v>0.31119436235764475</v>
      </c>
      <c r="AN102" s="3"/>
      <c r="AO102" s="8">
        <f>1/13</f>
        <v>7.6923076923076927E-2</v>
      </c>
      <c r="AP102" s="8">
        <f>2/17</f>
        <v>0.11764705882352941</v>
      </c>
      <c r="AQ102" s="8">
        <f>1/19</f>
        <v>5.2631578947368418E-2</v>
      </c>
      <c r="AR102" s="8">
        <f>1/76</f>
        <v>1.3157894736842105E-2</v>
      </c>
      <c r="AS102" s="8">
        <f>1/201</f>
        <v>4.9751243781094526E-3</v>
      </c>
      <c r="AT102" s="8">
        <v>0</v>
      </c>
      <c r="AU102" s="8">
        <f>SUM(AO102:AT102)</f>
        <v>0.2653347338089263</v>
      </c>
      <c r="AV102" s="7">
        <f t="shared" si="188"/>
        <v>8.2719884739199667E-3</v>
      </c>
      <c r="AW102" s="8">
        <f>1/8</f>
        <v>0.125</v>
      </c>
      <c r="AX102" s="8">
        <f>2/17</f>
        <v>0.11764705882352941</v>
      </c>
      <c r="AY102" s="8">
        <f>1/10</f>
        <v>0.1</v>
      </c>
      <c r="AZ102" s="8">
        <f>1/14</f>
        <v>7.1428571428571425E-2</v>
      </c>
      <c r="BA102" s="8">
        <f>1/15</f>
        <v>6.6666666666666666E-2</v>
      </c>
      <c r="BB102" s="8">
        <f>1/31</f>
        <v>3.2258064516129031E-2</v>
      </c>
      <c r="BC102" s="8">
        <f>1/26</f>
        <v>3.8461538461538464E-2</v>
      </c>
      <c r="BD102" s="8">
        <f>1/29</f>
        <v>3.4482758620689655E-2</v>
      </c>
      <c r="BE102" s="8">
        <f>1/51</f>
        <v>1.9607843137254902E-2</v>
      </c>
      <c r="BF102" s="8">
        <f>1/126</f>
        <v>7.9365079365079361E-3</v>
      </c>
      <c r="BG102" s="8">
        <f>1/67</f>
        <v>1.4925373134328358E-2</v>
      </c>
      <c r="BH102" s="8">
        <f>1/67</f>
        <v>1.4925373134328358E-2</v>
      </c>
      <c r="BI102" s="8">
        <f>1/101</f>
        <v>9.9009900990099011E-3</v>
      </c>
      <c r="BJ102" s="8">
        <f>1/176</f>
        <v>5.681818181818182E-3</v>
      </c>
      <c r="BK102" s="8">
        <v>0</v>
      </c>
      <c r="BL102" s="8">
        <f>1/126</f>
        <v>7.9365079365079361E-3</v>
      </c>
      <c r="BM102" s="8">
        <f>1/126</f>
        <v>7.9365079365079361E-3</v>
      </c>
      <c r="BN102" s="8">
        <f>1/176</f>
        <v>5.681818181818182E-3</v>
      </c>
      <c r="BO102" s="8">
        <f>1/201</f>
        <v>4.9751243781094526E-3</v>
      </c>
      <c r="BP102" s="8">
        <f>1/176</f>
        <v>5.681818181818182E-3</v>
      </c>
      <c r="BQ102" s="8">
        <f>1/201</f>
        <v>4.9751243781094526E-3</v>
      </c>
      <c r="BR102" s="8">
        <v>0</v>
      </c>
      <c r="BS102" s="8">
        <v>0</v>
      </c>
      <c r="BT102" s="8">
        <v>0</v>
      </c>
      <c r="BU102" s="8">
        <v>0</v>
      </c>
      <c r="BV102" s="8">
        <v>0</v>
      </c>
      <c r="BW102" s="8">
        <v>0</v>
      </c>
      <c r="BX102" s="8">
        <v>0</v>
      </c>
      <c r="BY102" s="8">
        <f>SUM(AW102:BX102)</f>
        <v>0.69610946513324345</v>
      </c>
      <c r="BZ102" s="7">
        <f t="shared" si="189"/>
        <v>0.1601824418887392</v>
      </c>
      <c r="CB102" s="6">
        <f t="shared" si="190"/>
        <v>0.19984317391628714</v>
      </c>
    </row>
    <row r="103" spans="1:80" s="7" customFormat="1" x14ac:dyDescent="0.25">
      <c r="A103" s="8">
        <v>26</v>
      </c>
      <c r="B103" s="1" t="s">
        <v>78</v>
      </c>
      <c r="C103" s="11">
        <v>0</v>
      </c>
      <c r="D103" s="8">
        <f>2/11</f>
        <v>0.18181818181818182</v>
      </c>
      <c r="E103" s="8">
        <f>5/19</f>
        <v>0.26315789473684209</v>
      </c>
      <c r="F103" s="8">
        <f>6/10</f>
        <v>0.6</v>
      </c>
      <c r="G103" s="3">
        <f>D103+E103+F103</f>
        <v>1.0449760765550238</v>
      </c>
      <c r="H103" s="6">
        <f>((D103+(0.5*E103))/G103)</f>
        <v>0.29990842490842495</v>
      </c>
      <c r="I103" s="6">
        <f>1-H103</f>
        <v>0.70009157509157505</v>
      </c>
      <c r="J103" s="8">
        <f>1/15</f>
        <v>6.6666666666666666E-2</v>
      </c>
      <c r="K103" s="8">
        <f>1/31</f>
        <v>3.2258064516129031E-2</v>
      </c>
      <c r="L103" s="8">
        <f>1/15</f>
        <v>6.6666666666666666E-2</v>
      </c>
      <c r="M103" s="8">
        <f>1/101</f>
        <v>9.9009900990099011E-3</v>
      </c>
      <c r="N103" s="8">
        <f>1/51</f>
        <v>1.9607843137254902E-2</v>
      </c>
      <c r="O103" s="8">
        <f>1/51</f>
        <v>1.9607843137254902E-2</v>
      </c>
      <c r="P103" s="8">
        <f>1/426</f>
        <v>2.3474178403755869E-3</v>
      </c>
      <c r="Q103" s="8">
        <f>1/226</f>
        <v>4.4247787610619468E-3</v>
      </c>
      <c r="R103" s="8">
        <f>1/226</f>
        <v>4.4247787610619468E-3</v>
      </c>
      <c r="S103" s="8">
        <f>1/276</f>
        <v>3.6231884057971015E-3</v>
      </c>
      <c r="T103" s="8">
        <f>1/501</f>
        <v>1.996007984031936E-3</v>
      </c>
      <c r="U103" s="8">
        <f t="shared" ref="U103:Z103" si="203">1/501</f>
        <v>1.996007984031936E-3</v>
      </c>
      <c r="V103" s="8">
        <f t="shared" si="203"/>
        <v>1.996007984031936E-3</v>
      </c>
      <c r="W103" s="8">
        <f t="shared" si="203"/>
        <v>1.996007984031936E-3</v>
      </c>
      <c r="X103" s="8">
        <f t="shared" si="203"/>
        <v>1.996007984031936E-3</v>
      </c>
      <c r="Y103" s="8">
        <f t="shared" si="203"/>
        <v>1.996007984031936E-3</v>
      </c>
      <c r="Z103" s="8">
        <f t="shared" si="203"/>
        <v>1.996007984031936E-3</v>
      </c>
      <c r="AA103" s="8">
        <v>0</v>
      </c>
      <c r="AB103" s="8">
        <v>0</v>
      </c>
      <c r="AC103" s="8">
        <f t="shared" ref="AC103:AD103" si="204">1/501</f>
        <v>1.996007984031936E-3</v>
      </c>
      <c r="AD103" s="8">
        <f t="shared" si="204"/>
        <v>1.996007984031936E-3</v>
      </c>
      <c r="AE103" s="8">
        <v>0</v>
      </c>
      <c r="AF103" s="8">
        <v>0</v>
      </c>
      <c r="AG103" s="8">
        <f t="shared" ref="AG103:AJ103" si="205">1/501</f>
        <v>1.996007984031936E-3</v>
      </c>
      <c r="AH103" s="8">
        <f t="shared" si="205"/>
        <v>1.996007984031936E-3</v>
      </c>
      <c r="AI103" s="8">
        <f t="shared" si="205"/>
        <v>1.996007984031936E-3</v>
      </c>
      <c r="AJ103" s="8">
        <f t="shared" si="205"/>
        <v>1.996007984031936E-3</v>
      </c>
      <c r="AK103" s="8">
        <v>0</v>
      </c>
      <c r="AL103" s="3">
        <f>SUM(J103:AK103)</f>
        <v>0.25547634178369377</v>
      </c>
      <c r="AM103" s="3">
        <f t="shared" si="100"/>
        <v>0.40511987981031572</v>
      </c>
      <c r="AN103" s="3"/>
      <c r="AO103" s="8">
        <f>1/10</f>
        <v>0.1</v>
      </c>
      <c r="AP103" s="8">
        <f>1/7</f>
        <v>0.14285714285714285</v>
      </c>
      <c r="AQ103" s="8">
        <f>1/15</f>
        <v>6.6666666666666666E-2</v>
      </c>
      <c r="AR103" s="8">
        <f>1/67</f>
        <v>1.4925373134328358E-2</v>
      </c>
      <c r="AS103" s="8">
        <f>1/351</f>
        <v>2.8490028490028491E-3</v>
      </c>
      <c r="AT103" s="8">
        <v>0</v>
      </c>
      <c r="AU103" s="8">
        <f>SUM(AO103:AT103)</f>
        <v>0.32729818550714074</v>
      </c>
      <c r="AV103" s="7">
        <f t="shared" si="188"/>
        <v>0.24373310492713496</v>
      </c>
      <c r="AW103" s="8">
        <f>1/7</f>
        <v>0.14285714285714285</v>
      </c>
      <c r="AX103" s="8">
        <f>1/8</f>
        <v>0.125</v>
      </c>
      <c r="AY103" s="8">
        <f>1/8</f>
        <v>0.125</v>
      </c>
      <c r="AZ103" s="8">
        <f>1/13</f>
        <v>7.6923076923076927E-2</v>
      </c>
      <c r="BA103" s="8">
        <f>1/14</f>
        <v>7.1428571428571425E-2</v>
      </c>
      <c r="BB103" s="8">
        <f>1/23</f>
        <v>4.3478260869565216E-2</v>
      </c>
      <c r="BC103" s="8">
        <f>1/26</f>
        <v>3.8461538461538464E-2</v>
      </c>
      <c r="BD103" s="8">
        <f>1/26</f>
        <v>3.8461538461538464E-2</v>
      </c>
      <c r="BE103" s="8">
        <f>1/56</f>
        <v>1.7857142857142856E-2</v>
      </c>
      <c r="BF103" s="8">
        <f>1/126</f>
        <v>7.9365079365079361E-3</v>
      </c>
      <c r="BG103" s="8">
        <f>1/76</f>
        <v>1.3157894736842105E-2</v>
      </c>
      <c r="BH103" s="8">
        <f>1/76</f>
        <v>1.3157894736842105E-2</v>
      </c>
      <c r="BI103" s="8">
        <f>1/126</f>
        <v>7.9365079365079361E-3</v>
      </c>
      <c r="BJ103" s="8">
        <f>1/326</f>
        <v>3.0674846625766872E-3</v>
      </c>
      <c r="BK103" s="8">
        <f>1/501</f>
        <v>1.996007984031936E-3</v>
      </c>
      <c r="BL103" s="8">
        <f>1/226</f>
        <v>4.4247787610619468E-3</v>
      </c>
      <c r="BM103" s="8">
        <f>1/226</f>
        <v>4.4247787610619468E-3</v>
      </c>
      <c r="BN103" s="8">
        <v>0</v>
      </c>
      <c r="BO103" s="8">
        <v>0</v>
      </c>
      <c r="BP103" s="8">
        <f>1/501</f>
        <v>1.996007984031936E-3</v>
      </c>
      <c r="BQ103" s="8">
        <f>1/501</f>
        <v>1.996007984031936E-3</v>
      </c>
      <c r="BR103" s="8">
        <v>0</v>
      </c>
      <c r="BS103" s="8">
        <v>0</v>
      </c>
      <c r="BT103" s="8">
        <f t="shared" ref="BT103:BW103" si="206">1/501</f>
        <v>1.996007984031936E-3</v>
      </c>
      <c r="BU103" s="8">
        <f t="shared" si="206"/>
        <v>1.996007984031936E-3</v>
      </c>
      <c r="BV103" s="8">
        <f t="shared" si="206"/>
        <v>1.996007984031936E-3</v>
      </c>
      <c r="BW103" s="8">
        <f t="shared" si="206"/>
        <v>1.996007984031936E-3</v>
      </c>
      <c r="BX103" s="8">
        <v>0</v>
      </c>
      <c r="BY103" s="8">
        <f>SUM(AW103:BX103)</f>
        <v>0.74754517527820075</v>
      </c>
      <c r="BZ103" s="7">
        <f t="shared" si="189"/>
        <v>0.24590862546366798</v>
      </c>
      <c r="CB103" s="6">
        <f t="shared" si="190"/>
        <v>0.3303197025690352</v>
      </c>
    </row>
    <row r="104" spans="1:80" x14ac:dyDescent="0.25">
      <c r="A104" s="7">
        <v>26</v>
      </c>
      <c r="B104" s="7" t="s">
        <v>84</v>
      </c>
      <c r="C104" s="11">
        <v>1</v>
      </c>
      <c r="D104" s="4">
        <f>AVERAGE(D101:D103)</f>
        <v>0.1818181818181818</v>
      </c>
      <c r="E104" s="8">
        <f t="shared" ref="E104:BM104" si="207">AVERAGE(E101:E103)</f>
        <v>0.26803118908382068</v>
      </c>
      <c r="F104" s="8">
        <f t="shared" si="207"/>
        <v>0.6</v>
      </c>
      <c r="G104" s="8">
        <f t="shared" si="207"/>
        <v>1.0498493709020025</v>
      </c>
      <c r="H104" s="8">
        <f t="shared" si="207"/>
        <v>0.30082868619570241</v>
      </c>
      <c r="I104" s="8">
        <f t="shared" si="207"/>
        <v>0.69917131380429753</v>
      </c>
      <c r="J104" s="8">
        <f t="shared" si="207"/>
        <v>7.0085470085470072E-2</v>
      </c>
      <c r="K104" s="8">
        <f t="shared" si="207"/>
        <v>3.3377122561183283E-2</v>
      </c>
      <c r="L104" s="8">
        <f t="shared" si="207"/>
        <v>6.1988304093567252E-2</v>
      </c>
      <c r="M104" s="8">
        <f t="shared" si="207"/>
        <v>1.2390680748561313E-2</v>
      </c>
      <c r="N104" s="8">
        <f t="shared" si="207"/>
        <v>2.1201976725649607E-2</v>
      </c>
      <c r="O104" s="8">
        <f t="shared" si="207"/>
        <v>1.9607843137254902E-2</v>
      </c>
      <c r="P104" s="8">
        <f t="shared" si="207"/>
        <v>4.8839175261617199E-3</v>
      </c>
      <c r="Q104" s="8">
        <f t="shared" si="207"/>
        <v>6.7659315446926063E-3</v>
      </c>
      <c r="R104" s="8">
        <f t="shared" si="207"/>
        <v>6.7659315446926063E-3</v>
      </c>
      <c r="S104" s="8">
        <f t="shared" si="207"/>
        <v>5.6227405061266278E-3</v>
      </c>
      <c r="T104" s="8">
        <f t="shared" si="207"/>
        <v>1.3306719893546239E-3</v>
      </c>
      <c r="U104" s="8">
        <f t="shared" si="207"/>
        <v>2.9890467820577749E-3</v>
      </c>
      <c r="V104" s="8">
        <f t="shared" si="207"/>
        <v>2.9890467820577749E-3</v>
      </c>
      <c r="W104" s="8">
        <f t="shared" si="207"/>
        <v>6.6533599467731195E-4</v>
      </c>
      <c r="X104" s="8">
        <f t="shared" si="207"/>
        <v>6.6533599467731195E-4</v>
      </c>
      <c r="Y104" s="8">
        <f t="shared" si="207"/>
        <v>6.6533599467731195E-4</v>
      </c>
      <c r="Z104" s="8">
        <f t="shared" si="207"/>
        <v>6.6533599467731195E-4</v>
      </c>
      <c r="AA104" s="8">
        <f t="shared" si="207"/>
        <v>6.6533599467731195E-4</v>
      </c>
      <c r="AB104" s="8">
        <f t="shared" si="207"/>
        <v>0</v>
      </c>
      <c r="AC104" s="8">
        <f t="shared" si="207"/>
        <v>6.6533599467731195E-4</v>
      </c>
      <c r="AD104" s="8">
        <f t="shared" si="207"/>
        <v>6.6533599467731195E-4</v>
      </c>
      <c r="AE104" s="8">
        <f t="shared" si="207"/>
        <v>0</v>
      </c>
      <c r="AF104" s="8">
        <f t="shared" si="207"/>
        <v>0</v>
      </c>
      <c r="AG104" s="8">
        <f t="shared" si="207"/>
        <v>6.6533599467731195E-4</v>
      </c>
      <c r="AH104" s="8">
        <f t="shared" si="207"/>
        <v>6.6533599467731195E-4</v>
      </c>
      <c r="AI104" s="8">
        <f t="shared" si="207"/>
        <v>6.6533599467731195E-4</v>
      </c>
      <c r="AJ104" s="8">
        <f t="shared" si="207"/>
        <v>6.6533599467731195E-4</v>
      </c>
      <c r="AK104" s="8">
        <f t="shared" si="207"/>
        <v>0</v>
      </c>
      <c r="AL104" s="8">
        <f t="shared" si="207"/>
        <v>0.25731737996828058</v>
      </c>
      <c r="AM104" s="3">
        <f t="shared" si="100"/>
        <v>0.41524558982554338</v>
      </c>
      <c r="AN104" s="3"/>
      <c r="AO104" s="8">
        <f t="shared" si="207"/>
        <v>8.9277389277389277E-2</v>
      </c>
      <c r="AP104" s="8">
        <f t="shared" si="207"/>
        <v>0.13127917833800187</v>
      </c>
      <c r="AQ104" s="8">
        <f t="shared" si="207"/>
        <v>5.9373925008599927E-2</v>
      </c>
      <c r="AR104" s="8">
        <f t="shared" si="207"/>
        <v>1.4336213668499609E-2</v>
      </c>
      <c r="AS104" s="8">
        <f t="shared" si="207"/>
        <v>4.266417201740585E-3</v>
      </c>
      <c r="AT104" s="8">
        <f t="shared" si="207"/>
        <v>0</v>
      </c>
      <c r="AU104" s="8">
        <f t="shared" si="207"/>
        <v>0.29853312349423128</v>
      </c>
      <c r="AV104" s="7">
        <f t="shared" si="188"/>
        <v>0.11379994438211383</v>
      </c>
      <c r="AW104" s="8">
        <f t="shared" si="207"/>
        <v>0.13690476190476189</v>
      </c>
      <c r="AX104" s="8">
        <f t="shared" si="207"/>
        <v>0.12254901960784315</v>
      </c>
      <c r="AY104" s="8">
        <f t="shared" si="207"/>
        <v>0.1142156862745098</v>
      </c>
      <c r="AZ104" s="8">
        <f t="shared" si="207"/>
        <v>7.5091575091575088E-2</v>
      </c>
      <c r="BA104" s="8">
        <f t="shared" si="207"/>
        <v>6.8253968253968247E-2</v>
      </c>
      <c r="BB104" s="8">
        <f t="shared" si="207"/>
        <v>3.6739694668794634E-2</v>
      </c>
      <c r="BC104" s="8">
        <f t="shared" si="207"/>
        <v>3.8461538461538464E-2</v>
      </c>
      <c r="BD104" s="8">
        <f t="shared" si="207"/>
        <v>3.7135278514588858E-2</v>
      </c>
      <c r="BE104" s="8">
        <f t="shared" si="207"/>
        <v>1.9024276377217552E-2</v>
      </c>
      <c r="BF104" s="8">
        <f t="shared" si="207"/>
        <v>7.9365079365079361E-3</v>
      </c>
      <c r="BG104" s="8">
        <f t="shared" si="207"/>
        <v>1.4336213668499609E-2</v>
      </c>
      <c r="BH104" s="8">
        <f t="shared" si="207"/>
        <v>1.3476315627838714E-2</v>
      </c>
      <c r="BI104" s="8">
        <f t="shared" si="207"/>
        <v>8.1533381972697435E-3</v>
      </c>
      <c r="BJ104" s="8">
        <f t="shared" si="207"/>
        <v>2.9164342814649562E-3</v>
      </c>
      <c r="BK104" s="8">
        <f t="shared" si="207"/>
        <v>6.6533599467731195E-4</v>
      </c>
      <c r="BL104" s="8">
        <f t="shared" si="207"/>
        <v>5.7788036918931113E-3</v>
      </c>
      <c r="BM104" s="8">
        <f t="shared" si="207"/>
        <v>5.7788036918931113E-3</v>
      </c>
      <c r="BN104" s="8">
        <f t="shared" ref="BN104:BY104" si="208">AVERAGE(BN101:BN103)</f>
        <v>3.2219606422793676E-3</v>
      </c>
      <c r="BO104" s="8">
        <f t="shared" si="208"/>
        <v>1.658374792703151E-3</v>
      </c>
      <c r="BP104" s="8">
        <f t="shared" si="208"/>
        <v>3.6666951006875809E-3</v>
      </c>
      <c r="BQ104" s="8">
        <f t="shared" si="208"/>
        <v>2.9890467820577749E-3</v>
      </c>
      <c r="BR104" s="8">
        <f t="shared" si="208"/>
        <v>0</v>
      </c>
      <c r="BS104" s="8">
        <f t="shared" si="208"/>
        <v>0</v>
      </c>
      <c r="BT104" s="8">
        <f t="shared" si="208"/>
        <v>1.3306719893546239E-3</v>
      </c>
      <c r="BU104" s="8">
        <f t="shared" si="208"/>
        <v>6.6533599467731195E-4</v>
      </c>
      <c r="BV104" s="8">
        <f t="shared" si="208"/>
        <v>6.6533599467731195E-4</v>
      </c>
      <c r="BW104" s="8">
        <f t="shared" si="208"/>
        <v>6.6533599467731195E-4</v>
      </c>
      <c r="BX104" s="8">
        <f t="shared" si="208"/>
        <v>0</v>
      </c>
      <c r="BY104" s="8">
        <f t="shared" si="208"/>
        <v>0.72228030953595679</v>
      </c>
      <c r="BZ104" s="7">
        <f t="shared" si="189"/>
        <v>0.20380051589326142</v>
      </c>
      <c r="CB104" s="6">
        <f t="shared" si="190"/>
        <v>0.27813081299846854</v>
      </c>
    </row>
    <row r="105" spans="1:80" x14ac:dyDescent="0.25">
      <c r="A105" s="8">
        <v>27</v>
      </c>
      <c r="B105" s="8" t="s">
        <v>18</v>
      </c>
      <c r="C105" s="11">
        <v>0</v>
      </c>
      <c r="D105" s="4">
        <f>8/9</f>
        <v>0.88888888888888884</v>
      </c>
      <c r="E105" s="4">
        <f>1/8</f>
        <v>0.125</v>
      </c>
      <c r="F105" s="4">
        <f>1/23</f>
        <v>4.3478260869565216E-2</v>
      </c>
      <c r="G105" s="3">
        <f>D105+E105+F105</f>
        <v>1.057367149758454</v>
      </c>
      <c r="H105" s="6">
        <f>((D105+(0.5*E105))/G105)</f>
        <v>0.89977155910908058</v>
      </c>
      <c r="I105" s="6">
        <f>1-H105</f>
        <v>0.10022844089091942</v>
      </c>
      <c r="J105" s="4">
        <f>2/15</f>
        <v>0.13333333333333333</v>
      </c>
      <c r="K105" s="4">
        <f>2/11</f>
        <v>0.18181818181818182</v>
      </c>
      <c r="L105" s="4">
        <f>1/12</f>
        <v>8.3333333333333329E-2</v>
      </c>
      <c r="M105" s="4">
        <f>1/6</f>
        <v>0.16666666666666666</v>
      </c>
      <c r="N105" s="4">
        <f>1/13</f>
        <v>7.6923076923076927E-2</v>
      </c>
      <c r="O105" s="4">
        <f>1/51</f>
        <v>1.9607843137254902E-2</v>
      </c>
      <c r="P105" s="4">
        <f>2/15</f>
        <v>0.13333333333333333</v>
      </c>
      <c r="Q105" s="4">
        <f>1/17</f>
        <v>5.8823529411764705E-2</v>
      </c>
      <c r="R105" s="4">
        <f>1/67</f>
        <v>1.4925373134328358E-2</v>
      </c>
      <c r="S105" s="4">
        <f>1/151</f>
        <v>6.6225165562913907E-3</v>
      </c>
      <c r="T105" s="4">
        <f>1/15</f>
        <v>6.6666666666666666E-2</v>
      </c>
      <c r="U105" s="4">
        <f>1/34</f>
        <v>2.9411764705882353E-2</v>
      </c>
      <c r="V105" s="4">
        <f>1/126</f>
        <v>7.9365079365079361E-3</v>
      </c>
      <c r="W105" s="4">
        <v>0</v>
      </c>
      <c r="X105" s="4">
        <v>0</v>
      </c>
      <c r="Y105" s="4">
        <f>1/34</f>
        <v>2.9411764705882353E-2</v>
      </c>
      <c r="Z105" s="8">
        <f>1/67</f>
        <v>1.4925373134328358E-2</v>
      </c>
      <c r="AA105" s="8">
        <f>1/201</f>
        <v>4.9751243781094526E-3</v>
      </c>
      <c r="AB105" s="8">
        <v>0</v>
      </c>
      <c r="AC105" s="8">
        <f>1/81</f>
        <v>1.2345679012345678E-2</v>
      </c>
      <c r="AD105" s="8">
        <f>1/151</f>
        <v>6.6225165562913907E-3</v>
      </c>
      <c r="AE105" s="8">
        <v>0</v>
      </c>
      <c r="AF105" s="8">
        <v>0</v>
      </c>
      <c r="AG105" s="8">
        <f>1/201</f>
        <v>4.9751243781094526E-3</v>
      </c>
      <c r="AH105" s="8">
        <v>0</v>
      </c>
      <c r="AI105" s="8">
        <f>1/301</f>
        <v>3.3222591362126247E-3</v>
      </c>
      <c r="AJ105" s="8">
        <f>1/501</f>
        <v>1.996007984031936E-3</v>
      </c>
      <c r="AK105" s="8">
        <v>0</v>
      </c>
      <c r="AL105" s="3">
        <f>SUM(J105:AK105)</f>
        <v>1.0579759762419332</v>
      </c>
      <c r="AM105" s="3">
        <f t="shared" si="100"/>
        <v>0.19022297327217497</v>
      </c>
      <c r="AN105" s="3"/>
      <c r="AO105" s="4">
        <f>1/15</f>
        <v>6.6666666666666666E-2</v>
      </c>
      <c r="AP105" s="4">
        <f>1/15</f>
        <v>6.6666666666666666E-2</v>
      </c>
      <c r="AQ105" s="4">
        <f>1/41</f>
        <v>2.4390243902439025E-2</v>
      </c>
      <c r="AR105" s="4">
        <f>1/126</f>
        <v>7.9365079365079361E-3</v>
      </c>
      <c r="AS105" s="4">
        <f>1/201</f>
        <v>4.9751243781094526E-3</v>
      </c>
      <c r="AT105" s="8">
        <v>0</v>
      </c>
      <c r="AU105" s="8">
        <f>SUM(AO105:AT105)</f>
        <v>0.17063520955038974</v>
      </c>
      <c r="AV105" s="7">
        <f t="shared" si="188"/>
        <v>0.36508167640311795</v>
      </c>
      <c r="AW105" s="4">
        <f>1/34</f>
        <v>2.9411764705882353E-2</v>
      </c>
      <c r="AX105" s="4">
        <f>1/101</f>
        <v>9.9009900990099011E-3</v>
      </c>
      <c r="AY105" s="4">
        <f>1/51</f>
        <v>1.9607843137254902E-2</v>
      </c>
      <c r="AZ105" s="4">
        <f>1/151</f>
        <v>6.6225165562913907E-3</v>
      </c>
      <c r="BA105" s="4">
        <f>1/126</f>
        <v>7.9365079365079361E-3</v>
      </c>
      <c r="BB105" s="4">
        <f>1/126</f>
        <v>7.9365079365079361E-3</v>
      </c>
      <c r="BC105" s="4">
        <f>1/201</f>
        <v>4.9751243781094526E-3</v>
      </c>
      <c r="BD105" s="4">
        <f>1/201</f>
        <v>4.9751243781094526E-3</v>
      </c>
      <c r="BE105" s="4">
        <f>1/201</f>
        <v>4.9751243781094526E-3</v>
      </c>
      <c r="BF105" s="4">
        <f>1/201</f>
        <v>4.9751243781094526E-3</v>
      </c>
      <c r="BG105" s="4">
        <v>0</v>
      </c>
      <c r="BH105" s="4">
        <v>0</v>
      </c>
      <c r="BI105" s="4">
        <f>1/501</f>
        <v>1.996007984031936E-3</v>
      </c>
      <c r="BJ105" s="4">
        <v>0</v>
      </c>
      <c r="BK105" s="8">
        <v>0</v>
      </c>
      <c r="BL105" s="4">
        <v>0</v>
      </c>
      <c r="BM105" s="4">
        <v>0</v>
      </c>
      <c r="BN105" s="4">
        <f>1/501</f>
        <v>1.996007984031936E-3</v>
      </c>
      <c r="BO105" s="8">
        <v>0</v>
      </c>
      <c r="BP105" s="8">
        <v>0</v>
      </c>
      <c r="BQ105" s="8">
        <v>0</v>
      </c>
      <c r="BR105" s="8">
        <v>0</v>
      </c>
      <c r="BS105" s="8">
        <v>0</v>
      </c>
      <c r="BT105" s="8">
        <v>0</v>
      </c>
      <c r="BU105" s="8">
        <v>0</v>
      </c>
      <c r="BV105" s="8">
        <v>0</v>
      </c>
      <c r="BW105" s="8">
        <v>0</v>
      </c>
      <c r="BX105" s="8">
        <v>0</v>
      </c>
      <c r="BY105" s="8">
        <f>SUM(AW105:BX105)</f>
        <v>0.10530864385195612</v>
      </c>
      <c r="BZ105" s="7">
        <f t="shared" si="189"/>
        <v>1.422098808594991</v>
      </c>
      <c r="CB105" s="6">
        <f t="shared" si="190"/>
        <v>0.33391982964427913</v>
      </c>
    </row>
    <row r="106" spans="1:80" x14ac:dyDescent="0.25">
      <c r="A106" s="7">
        <v>27</v>
      </c>
      <c r="B106" s="8" t="s">
        <v>79</v>
      </c>
      <c r="C106" s="11">
        <v>0</v>
      </c>
      <c r="D106" s="8">
        <f>8/9</f>
        <v>0.88888888888888884</v>
      </c>
      <c r="E106" s="8">
        <f>2/17</f>
        <v>0.11764705882352941</v>
      </c>
      <c r="F106" s="8">
        <f>1/23</f>
        <v>4.3478260869565216E-2</v>
      </c>
      <c r="G106" s="3">
        <f>D106+E106+F106</f>
        <v>1.0500142085819835</v>
      </c>
      <c r="H106" s="6">
        <f>((D106+(0.5*E106))/G106)</f>
        <v>0.90257104194857918</v>
      </c>
      <c r="I106" s="6">
        <f>1-H106</f>
        <v>9.7428958051420822E-2</v>
      </c>
      <c r="J106" s="8">
        <f>1/9</f>
        <v>0.1111111111111111</v>
      </c>
      <c r="K106" s="8">
        <f>2/13</f>
        <v>0.15384615384615385</v>
      </c>
      <c r="L106" s="8">
        <f>1/13</f>
        <v>7.6923076923076927E-2</v>
      </c>
      <c r="M106" s="8">
        <f>2/13</f>
        <v>0.15384615384615385</v>
      </c>
      <c r="N106" s="8">
        <f>1/14</f>
        <v>7.1428571428571425E-2</v>
      </c>
      <c r="O106" s="8">
        <f>1/51</f>
        <v>1.9607843137254902E-2</v>
      </c>
      <c r="P106" s="8">
        <f>1/9</f>
        <v>0.1111111111111111</v>
      </c>
      <c r="Q106" s="8">
        <f>1/20</f>
        <v>0.05</v>
      </c>
      <c r="R106" s="8">
        <f>1/67</f>
        <v>1.4925373134328358E-2</v>
      </c>
      <c r="S106" s="8">
        <f>1/176</f>
        <v>5.681818181818182E-3</v>
      </c>
      <c r="T106" s="8">
        <f>1/16</f>
        <v>6.25E-2</v>
      </c>
      <c r="U106" s="8">
        <f>1/31</f>
        <v>3.2258064516129031E-2</v>
      </c>
      <c r="V106" s="8">
        <f>1/91</f>
        <v>1.098901098901099E-2</v>
      </c>
      <c r="W106" s="8">
        <f>1/201</f>
        <v>4.9751243781094526E-3</v>
      </c>
      <c r="X106" s="8">
        <v>0</v>
      </c>
      <c r="Y106" s="8">
        <f>1/31</f>
        <v>3.2258064516129031E-2</v>
      </c>
      <c r="Z106" s="8">
        <f>1/51</f>
        <v>1.9607843137254902E-2</v>
      </c>
      <c r="AA106" s="8">
        <f>1/126</f>
        <v>7.9365079365079361E-3</v>
      </c>
      <c r="AB106" s="8">
        <f>1/201</f>
        <v>4.9751243781094526E-3</v>
      </c>
      <c r="AC106" s="8">
        <f>1/51</f>
        <v>1.9607843137254902E-2</v>
      </c>
      <c r="AD106" s="8">
        <f>1/101</f>
        <v>9.9009900990099011E-3</v>
      </c>
      <c r="AE106" s="8">
        <f>1/176</f>
        <v>5.681818181818182E-3</v>
      </c>
      <c r="AF106" s="8">
        <v>0</v>
      </c>
      <c r="AG106" s="8">
        <f>1/126</f>
        <v>7.9365079365079361E-3</v>
      </c>
      <c r="AH106" s="8">
        <f>1/176</f>
        <v>5.681818181818182E-3</v>
      </c>
      <c r="AI106" s="8">
        <f>1/176</f>
        <v>5.681818181818182E-3</v>
      </c>
      <c r="AJ106" s="8">
        <v>0</v>
      </c>
      <c r="AK106" s="8">
        <v>0</v>
      </c>
      <c r="AL106" s="3">
        <f>SUM(J106:AK106)</f>
        <v>0.99847174828905794</v>
      </c>
      <c r="AM106" s="3">
        <f t="shared" si="100"/>
        <v>0.12328071682519015</v>
      </c>
      <c r="AN106" s="3"/>
      <c r="AO106" s="8">
        <f>1/21</f>
        <v>4.7619047619047616E-2</v>
      </c>
      <c r="AP106" s="8">
        <f>1/18</f>
        <v>5.5555555555555552E-2</v>
      </c>
      <c r="AQ106" s="8">
        <f>1/51</f>
        <v>1.9607843137254902E-2</v>
      </c>
      <c r="AR106" s="8">
        <f>1/151</f>
        <v>6.6225165562913907E-3</v>
      </c>
      <c r="AS106" s="8">
        <v>0</v>
      </c>
      <c r="AT106" s="8">
        <v>0</v>
      </c>
      <c r="AU106" s="8">
        <f>SUM(AO106:AT106)</f>
        <v>0.12940496286814945</v>
      </c>
      <c r="AV106" s="7">
        <f t="shared" si="188"/>
        <v>9.9942184379270271E-2</v>
      </c>
      <c r="AW106" s="8">
        <f>1/46</f>
        <v>2.1739130434782608E-2</v>
      </c>
      <c r="AX106" s="8">
        <f>1/126</f>
        <v>7.9365079365079361E-3</v>
      </c>
      <c r="AY106" s="8">
        <f>1/67</f>
        <v>1.4925373134328358E-2</v>
      </c>
      <c r="AZ106" s="8">
        <f>1/201</f>
        <v>4.9751243781094526E-3</v>
      </c>
      <c r="BA106" s="8">
        <f>1/151</f>
        <v>6.6225165562913907E-3</v>
      </c>
      <c r="BB106" s="8">
        <f>1/151</f>
        <v>6.6225165562913907E-3</v>
      </c>
      <c r="BC106" s="8">
        <v>0</v>
      </c>
      <c r="BD106" s="8">
        <v>0</v>
      </c>
      <c r="BE106" s="8">
        <v>0</v>
      </c>
      <c r="BF106" s="8">
        <v>0</v>
      </c>
      <c r="BG106" s="8">
        <v>0</v>
      </c>
      <c r="BH106" s="8">
        <v>0</v>
      </c>
      <c r="BI106" s="8">
        <v>0</v>
      </c>
      <c r="BJ106" s="8">
        <v>0</v>
      </c>
      <c r="BK106" s="8">
        <v>0</v>
      </c>
      <c r="BL106" s="8">
        <v>0</v>
      </c>
      <c r="BM106" s="8">
        <v>0</v>
      </c>
      <c r="BN106" s="8">
        <v>0</v>
      </c>
      <c r="BO106" s="8">
        <v>0</v>
      </c>
      <c r="BP106" s="8">
        <v>0</v>
      </c>
      <c r="BQ106" s="8">
        <v>0</v>
      </c>
      <c r="BR106" s="8">
        <v>0</v>
      </c>
      <c r="BS106" s="8">
        <v>0</v>
      </c>
      <c r="BT106" s="8">
        <v>0</v>
      </c>
      <c r="BU106" s="8">
        <v>0</v>
      </c>
      <c r="BV106" s="8">
        <v>0</v>
      </c>
      <c r="BW106" s="8">
        <v>0</v>
      </c>
      <c r="BX106" s="8">
        <v>0</v>
      </c>
      <c r="BY106" s="8">
        <f>SUM(AW106:BX106)</f>
        <v>6.2821168996311141E-2</v>
      </c>
      <c r="BZ106" s="7">
        <f t="shared" si="189"/>
        <v>0.44488688691515632</v>
      </c>
      <c r="CB106" s="6">
        <f t="shared" si="190"/>
        <v>0.19069788015351863</v>
      </c>
    </row>
    <row r="107" spans="1:80" x14ac:dyDescent="0.25">
      <c r="A107" s="8">
        <v>27</v>
      </c>
      <c r="B107" s="8" t="s">
        <v>78</v>
      </c>
      <c r="C107" s="11">
        <v>0</v>
      </c>
      <c r="D107" s="8">
        <f>7/8</f>
        <v>0.875</v>
      </c>
      <c r="E107" s="8">
        <f>2/17</f>
        <v>0.11764705882352941</v>
      </c>
      <c r="F107" s="8">
        <f>1/23</f>
        <v>4.3478260869565216E-2</v>
      </c>
      <c r="G107" s="3">
        <f>D107+E107+F107</f>
        <v>1.0361253196930946</v>
      </c>
      <c r="H107" s="6">
        <f>((D107+(0.5*E107))/G107)</f>
        <v>0.90126504165381061</v>
      </c>
      <c r="I107" s="6">
        <f>1-H107</f>
        <v>9.8734958346189394E-2</v>
      </c>
      <c r="J107" s="4">
        <f>2/15</f>
        <v>0.13333333333333333</v>
      </c>
      <c r="K107" s="4">
        <f>2/11</f>
        <v>0.18181818181818182</v>
      </c>
      <c r="L107" s="4">
        <f>1/11</f>
        <v>9.0909090909090912E-2</v>
      </c>
      <c r="M107" s="4">
        <f>1/6</f>
        <v>0.16666666666666666</v>
      </c>
      <c r="N107" s="4">
        <f>1/12</f>
        <v>8.3333333333333329E-2</v>
      </c>
      <c r="O107" s="4">
        <f>1/46</f>
        <v>2.1739130434782608E-2</v>
      </c>
      <c r="P107" s="4">
        <f>1/9</f>
        <v>0.1111111111111111</v>
      </c>
      <c r="Q107" s="4">
        <f>1/18</f>
        <v>5.5555555555555552E-2</v>
      </c>
      <c r="R107" s="4">
        <f>1/67</f>
        <v>1.4925373134328358E-2</v>
      </c>
      <c r="S107" s="4">
        <f>1/326</f>
        <v>3.0674846625766872E-3</v>
      </c>
      <c r="T107" s="4">
        <f>1/14</f>
        <v>7.1428571428571425E-2</v>
      </c>
      <c r="U107" s="4">
        <f>1/26</f>
        <v>3.8461538461538464E-2</v>
      </c>
      <c r="V107" s="8">
        <f>1/101</f>
        <v>9.9009900990099011E-3</v>
      </c>
      <c r="W107" s="4">
        <f>1/501</f>
        <v>1.996007984031936E-3</v>
      </c>
      <c r="X107" s="8">
        <f>1/501</f>
        <v>1.996007984031936E-3</v>
      </c>
      <c r="Y107" s="8">
        <f>1/26</f>
        <v>3.8461538461538464E-2</v>
      </c>
      <c r="Z107" s="8">
        <f>1/56</f>
        <v>1.7857142857142856E-2</v>
      </c>
      <c r="AA107" s="8">
        <v>0</v>
      </c>
      <c r="AB107" s="8">
        <v>0</v>
      </c>
      <c r="AC107" s="8">
        <f>1/56</f>
        <v>1.7857142857142856E-2</v>
      </c>
      <c r="AD107" s="8">
        <f>1/101</f>
        <v>9.9009900990099011E-3</v>
      </c>
      <c r="AE107" s="8">
        <v>0</v>
      </c>
      <c r="AF107" s="8">
        <v>0</v>
      </c>
      <c r="AG107" s="8">
        <f>1/126</f>
        <v>7.9365079365079361E-3</v>
      </c>
      <c r="AH107" s="8">
        <f>1/226</f>
        <v>4.4247787610619468E-3</v>
      </c>
      <c r="AI107" s="8">
        <f>1/326</f>
        <v>3.0674846625766872E-3</v>
      </c>
      <c r="AJ107" s="8">
        <f>1/501</f>
        <v>1.996007984031936E-3</v>
      </c>
      <c r="AK107" s="8">
        <v>0</v>
      </c>
      <c r="AL107" s="3">
        <f>SUM(J107:AK107)</f>
        <v>1.0877439705351566</v>
      </c>
      <c r="AM107" s="3">
        <f t="shared" si="100"/>
        <v>0.24313596632589318</v>
      </c>
      <c r="AN107" s="3"/>
      <c r="AO107" s="4">
        <f>1/18</f>
        <v>5.5555555555555552E-2</v>
      </c>
      <c r="AP107" s="4">
        <f>1/15</f>
        <v>6.6666666666666666E-2</v>
      </c>
      <c r="AQ107" s="4">
        <f>1/41</f>
        <v>2.4390243902439025E-2</v>
      </c>
      <c r="AR107" s="4">
        <f>1/276</f>
        <v>3.6231884057971015E-3</v>
      </c>
      <c r="AS107" s="4">
        <f>1/351</f>
        <v>2.8490028490028491E-3</v>
      </c>
      <c r="AT107" s="8">
        <v>0</v>
      </c>
      <c r="AU107" s="8">
        <f>SUM(AO107:AT107)</f>
        <v>0.1530846573794612</v>
      </c>
      <c r="AV107" s="7">
        <f t="shared" si="188"/>
        <v>0.30121958772542023</v>
      </c>
      <c r="AW107" s="4">
        <f>1/61</f>
        <v>1.6393442622950821E-2</v>
      </c>
      <c r="AX107" s="4">
        <f>1/276</f>
        <v>3.6231884057971015E-3</v>
      </c>
      <c r="AY107" s="4">
        <f>1/81</f>
        <v>1.2345679012345678E-2</v>
      </c>
      <c r="AZ107" s="4">
        <f>1/501</f>
        <v>1.996007984031936E-3</v>
      </c>
      <c r="BA107" s="4">
        <f>1/501</f>
        <v>1.996007984031936E-3</v>
      </c>
      <c r="BB107" s="4">
        <f>1/326</f>
        <v>3.0674846625766872E-3</v>
      </c>
      <c r="BC107" s="4">
        <f t="shared" ref="BC107:BM107" si="209">1/501</f>
        <v>1.996007984031936E-3</v>
      </c>
      <c r="BD107" s="4">
        <f t="shared" si="209"/>
        <v>1.996007984031936E-3</v>
      </c>
      <c r="BE107" s="4">
        <f t="shared" si="209"/>
        <v>1.996007984031936E-3</v>
      </c>
      <c r="BF107" s="4">
        <f t="shared" si="209"/>
        <v>1.996007984031936E-3</v>
      </c>
      <c r="BG107" s="4">
        <f t="shared" si="209"/>
        <v>1.996007984031936E-3</v>
      </c>
      <c r="BH107" s="4">
        <f t="shared" si="209"/>
        <v>1.996007984031936E-3</v>
      </c>
      <c r="BI107" s="4">
        <f t="shared" si="209"/>
        <v>1.996007984031936E-3</v>
      </c>
      <c r="BJ107" s="4">
        <f t="shared" si="209"/>
        <v>1.996007984031936E-3</v>
      </c>
      <c r="BK107" s="4">
        <f t="shared" si="209"/>
        <v>1.996007984031936E-3</v>
      </c>
      <c r="BL107" s="4">
        <f t="shared" si="209"/>
        <v>1.996007984031936E-3</v>
      </c>
      <c r="BM107" s="4">
        <f t="shared" si="209"/>
        <v>1.996007984031936E-3</v>
      </c>
      <c r="BN107" s="4">
        <v>0</v>
      </c>
      <c r="BO107" s="4">
        <v>0</v>
      </c>
      <c r="BP107" s="4">
        <f>1/501</f>
        <v>1.996007984031936E-3</v>
      </c>
      <c r="BQ107" s="4">
        <f>1/501</f>
        <v>1.996007984031936E-3</v>
      </c>
      <c r="BR107" s="4">
        <v>0</v>
      </c>
      <c r="BS107" s="8">
        <v>0</v>
      </c>
      <c r="BT107" s="4">
        <f>1/501</f>
        <v>1.996007984031936E-3</v>
      </c>
      <c r="BU107" s="8">
        <f>1/501</f>
        <v>1.996007984031936E-3</v>
      </c>
      <c r="BV107" s="8">
        <f>1/501</f>
        <v>1.996007984031936E-3</v>
      </c>
      <c r="BW107" s="8">
        <f>1/501</f>
        <v>1.996007984031936E-3</v>
      </c>
      <c r="BX107" s="8">
        <v>0</v>
      </c>
      <c r="BY107" s="8">
        <f>SUM(AW107:BX107)</f>
        <v>7.3353946400277023E-2</v>
      </c>
      <c r="BZ107" s="7">
        <f t="shared" si="189"/>
        <v>0.68714076720637163</v>
      </c>
      <c r="CB107" s="6">
        <f t="shared" si="190"/>
        <v>0.31418257431489471</v>
      </c>
    </row>
    <row r="108" spans="1:80" x14ac:dyDescent="0.25">
      <c r="A108" s="7">
        <v>27</v>
      </c>
      <c r="B108" s="7" t="s">
        <v>84</v>
      </c>
      <c r="C108" s="11">
        <v>1</v>
      </c>
      <c r="D108" s="8">
        <f>AVERAGE(D105:D107)</f>
        <v>0.88425925925925919</v>
      </c>
      <c r="E108" s="8">
        <f t="shared" ref="E108:BM108" si="210">AVERAGE(E105:E107)</f>
        <v>0.12009803921568628</v>
      </c>
      <c r="F108" s="8">
        <f t="shared" si="210"/>
        <v>4.3478260869565216E-2</v>
      </c>
      <c r="G108" s="8">
        <f t="shared" si="210"/>
        <v>1.0478355593445106</v>
      </c>
      <c r="H108" s="8">
        <f t="shared" si="210"/>
        <v>0.90120254757049023</v>
      </c>
      <c r="I108" s="8">
        <f t="shared" si="210"/>
        <v>9.879745242950988E-2</v>
      </c>
      <c r="J108" s="8">
        <f t="shared" si="210"/>
        <v>0.12592592592592591</v>
      </c>
      <c r="K108" s="8">
        <f t="shared" si="210"/>
        <v>0.17249417249417251</v>
      </c>
      <c r="L108" s="8">
        <f t="shared" si="210"/>
        <v>8.3721833721833727E-2</v>
      </c>
      <c r="M108" s="8">
        <f t="shared" si="210"/>
        <v>0.16239316239316237</v>
      </c>
      <c r="N108" s="8">
        <f t="shared" si="210"/>
        <v>7.7228327228327232E-2</v>
      </c>
      <c r="O108" s="8">
        <f t="shared" si="210"/>
        <v>2.0318272236430804E-2</v>
      </c>
      <c r="P108" s="8">
        <f t="shared" si="210"/>
        <v>0.11851851851851851</v>
      </c>
      <c r="Q108" s="8">
        <f t="shared" si="210"/>
        <v>5.4793028322440089E-2</v>
      </c>
      <c r="R108" s="8">
        <f t="shared" si="210"/>
        <v>1.4925373134328358E-2</v>
      </c>
      <c r="S108" s="8">
        <f t="shared" si="210"/>
        <v>5.1239398002287532E-3</v>
      </c>
      <c r="T108" s="8">
        <f t="shared" si="210"/>
        <v>6.6865079365079363E-2</v>
      </c>
      <c r="U108" s="8">
        <f t="shared" si="210"/>
        <v>3.3377122561183283E-2</v>
      </c>
      <c r="V108" s="8">
        <f t="shared" si="210"/>
        <v>9.6088363415096096E-3</v>
      </c>
      <c r="W108" s="8">
        <f t="shared" si="210"/>
        <v>2.323710787380463E-3</v>
      </c>
      <c r="X108" s="8">
        <f t="shared" si="210"/>
        <v>6.6533599467731195E-4</v>
      </c>
      <c r="Y108" s="8">
        <f t="shared" si="210"/>
        <v>3.3377122561183283E-2</v>
      </c>
      <c r="Z108" s="8">
        <f t="shared" si="210"/>
        <v>1.7463453042908705E-2</v>
      </c>
      <c r="AA108" s="8">
        <f t="shared" si="210"/>
        <v>4.3038774382057965E-3</v>
      </c>
      <c r="AB108" s="8">
        <f t="shared" si="210"/>
        <v>1.658374792703151E-3</v>
      </c>
      <c r="AC108" s="8">
        <f t="shared" si="210"/>
        <v>1.6603555002247812E-2</v>
      </c>
      <c r="AD108" s="8">
        <f t="shared" si="210"/>
        <v>8.8081655847703985E-3</v>
      </c>
      <c r="AE108" s="8">
        <f t="shared" si="210"/>
        <v>1.893939393939394E-3</v>
      </c>
      <c r="AF108" s="8">
        <f t="shared" si="210"/>
        <v>0</v>
      </c>
      <c r="AG108" s="8">
        <f t="shared" si="210"/>
        <v>6.949380083708441E-3</v>
      </c>
      <c r="AH108" s="8">
        <f t="shared" si="210"/>
        <v>3.3688656476267096E-3</v>
      </c>
      <c r="AI108" s="8">
        <f t="shared" si="210"/>
        <v>4.0238539935358308E-3</v>
      </c>
      <c r="AJ108" s="8">
        <f t="shared" si="210"/>
        <v>1.3306719893546239E-3</v>
      </c>
      <c r="AK108" s="8">
        <f t="shared" si="210"/>
        <v>0</v>
      </c>
      <c r="AL108" s="8">
        <f t="shared" si="210"/>
        <v>1.0480638983553827</v>
      </c>
      <c r="AM108" s="3">
        <f t="shared" si="100"/>
        <v>0.1852450368835743</v>
      </c>
      <c r="AN108" s="3"/>
      <c r="AO108" s="8">
        <f t="shared" si="210"/>
        <v>5.6613756613756616E-2</v>
      </c>
      <c r="AP108" s="8">
        <f t="shared" si="210"/>
        <v>6.2962962962962957E-2</v>
      </c>
      <c r="AQ108" s="8">
        <f t="shared" si="210"/>
        <v>2.2796110314044316E-2</v>
      </c>
      <c r="AR108" s="8">
        <f t="shared" si="210"/>
        <v>6.0607376328654754E-3</v>
      </c>
      <c r="AS108" s="8">
        <f t="shared" si="210"/>
        <v>2.6080424090374338E-3</v>
      </c>
      <c r="AT108" s="8">
        <f t="shared" si="210"/>
        <v>0</v>
      </c>
      <c r="AU108" s="8">
        <f t="shared" si="210"/>
        <v>0.1510416099326668</v>
      </c>
      <c r="AV108" s="7">
        <f t="shared" si="188"/>
        <v>0.25765258882710307</v>
      </c>
      <c r="AW108" s="8">
        <f t="shared" si="210"/>
        <v>2.2514779254538594E-2</v>
      </c>
      <c r="AX108" s="8">
        <f t="shared" si="210"/>
        <v>7.1535621471049797E-3</v>
      </c>
      <c r="AY108" s="8">
        <f t="shared" si="210"/>
        <v>1.5626298427976314E-2</v>
      </c>
      <c r="AZ108" s="8">
        <f t="shared" si="210"/>
        <v>4.5312163061442604E-3</v>
      </c>
      <c r="BA108" s="8">
        <f t="shared" si="210"/>
        <v>5.5183441589437545E-3</v>
      </c>
      <c r="BB108" s="8">
        <f t="shared" si="210"/>
        <v>5.8755030517920045E-3</v>
      </c>
      <c r="BC108" s="8">
        <f t="shared" si="210"/>
        <v>2.323710787380463E-3</v>
      </c>
      <c r="BD108" s="8">
        <f t="shared" si="210"/>
        <v>2.323710787380463E-3</v>
      </c>
      <c r="BE108" s="8">
        <f t="shared" si="210"/>
        <v>2.323710787380463E-3</v>
      </c>
      <c r="BF108" s="8">
        <f t="shared" si="210"/>
        <v>2.323710787380463E-3</v>
      </c>
      <c r="BG108" s="8">
        <f t="shared" si="210"/>
        <v>6.6533599467731195E-4</v>
      </c>
      <c r="BH108" s="8">
        <f t="shared" si="210"/>
        <v>6.6533599467731195E-4</v>
      </c>
      <c r="BI108" s="8">
        <f t="shared" si="210"/>
        <v>1.3306719893546239E-3</v>
      </c>
      <c r="BJ108" s="8">
        <f t="shared" si="210"/>
        <v>6.6533599467731195E-4</v>
      </c>
      <c r="BK108" s="8">
        <f t="shared" si="210"/>
        <v>6.6533599467731195E-4</v>
      </c>
      <c r="BL108" s="8">
        <f t="shared" si="210"/>
        <v>6.6533599467731195E-4</v>
      </c>
      <c r="BM108" s="8">
        <f t="shared" si="210"/>
        <v>6.6533599467731195E-4</v>
      </c>
      <c r="BN108" s="8">
        <f t="shared" ref="BN108:BY108" si="211">AVERAGE(BN105:BN107)</f>
        <v>6.6533599467731195E-4</v>
      </c>
      <c r="BO108" s="8">
        <f t="shared" si="211"/>
        <v>0</v>
      </c>
      <c r="BP108" s="8">
        <f t="shared" si="211"/>
        <v>6.6533599467731195E-4</v>
      </c>
      <c r="BQ108" s="8">
        <f t="shared" si="211"/>
        <v>6.6533599467731195E-4</v>
      </c>
      <c r="BR108" s="8">
        <f t="shared" si="211"/>
        <v>0</v>
      </c>
      <c r="BS108" s="8">
        <f t="shared" si="211"/>
        <v>0</v>
      </c>
      <c r="BT108" s="8">
        <f t="shared" si="211"/>
        <v>6.6533599467731195E-4</v>
      </c>
      <c r="BU108" s="8">
        <f t="shared" si="211"/>
        <v>6.6533599467731195E-4</v>
      </c>
      <c r="BV108" s="8">
        <f t="shared" si="211"/>
        <v>6.6533599467731195E-4</v>
      </c>
      <c r="BW108" s="8">
        <f t="shared" si="211"/>
        <v>6.6533599467731195E-4</v>
      </c>
      <c r="BX108" s="8">
        <f t="shared" si="211"/>
        <v>0</v>
      </c>
      <c r="BY108" s="8">
        <f t="shared" si="211"/>
        <v>8.0494586416181443E-2</v>
      </c>
      <c r="BZ108" s="7">
        <f t="shared" si="189"/>
        <v>0.8513754875721733</v>
      </c>
      <c r="CB108" s="6">
        <f t="shared" si="190"/>
        <v>0.27960009470423097</v>
      </c>
    </row>
    <row r="109" spans="1:80" x14ac:dyDescent="0.25">
      <c r="A109" s="8">
        <v>28</v>
      </c>
      <c r="B109" s="1" t="s">
        <v>18</v>
      </c>
      <c r="C109" s="11">
        <v>0</v>
      </c>
      <c r="D109" s="4">
        <f>3/13</f>
        <v>0.23076923076923078</v>
      </c>
      <c r="E109" s="4">
        <f>10/33</f>
        <v>0.30303030303030304</v>
      </c>
      <c r="F109" s="4">
        <f>11/21</f>
        <v>0.52380952380952384</v>
      </c>
      <c r="G109" s="3">
        <f>D109+E109+F109</f>
        <v>1.0576090576090578</v>
      </c>
      <c r="H109" s="6">
        <f>((D109+(0.5*E109))/G109)</f>
        <v>0.3614609571788413</v>
      </c>
      <c r="I109" s="6">
        <f>1-H109</f>
        <v>0.6385390428211587</v>
      </c>
      <c r="J109" s="4">
        <f>1/11</f>
        <v>9.0909090909090912E-2</v>
      </c>
      <c r="K109" s="4">
        <f>1/21</f>
        <v>4.7619047619047616E-2</v>
      </c>
      <c r="L109" s="4">
        <f>1/13</f>
        <v>7.6923076923076927E-2</v>
      </c>
      <c r="M109" s="4">
        <f>1/51</f>
        <v>1.9607843137254902E-2</v>
      </c>
      <c r="N109" s="4">
        <f>1/41</f>
        <v>2.4390243902439025E-2</v>
      </c>
      <c r="O109" s="4">
        <f>1/51</f>
        <v>1.9607843137254902E-2</v>
      </c>
      <c r="P109" s="4">
        <f>1/126</f>
        <v>7.9365079365079361E-3</v>
      </c>
      <c r="Q109" s="4">
        <f>1/101</f>
        <v>9.9009900990099011E-3</v>
      </c>
      <c r="R109" s="4">
        <f>1/101</f>
        <v>9.9009900990099011E-3</v>
      </c>
      <c r="S109" s="4">
        <f>1/151</f>
        <v>6.6225165562913907E-3</v>
      </c>
      <c r="T109" s="4">
        <f>1/501</f>
        <v>1.996007984031936E-3</v>
      </c>
      <c r="U109" s="4">
        <f>1/301</f>
        <v>3.3222591362126247E-3</v>
      </c>
      <c r="V109" s="4">
        <f>1/301</f>
        <v>3.3222591362126247E-3</v>
      </c>
      <c r="W109" s="4">
        <v>0</v>
      </c>
      <c r="X109" s="4">
        <v>0</v>
      </c>
      <c r="Y109" s="4" t="s">
        <v>75</v>
      </c>
      <c r="Z109" s="4" t="s">
        <v>76</v>
      </c>
      <c r="AA109" s="4" t="s">
        <v>77</v>
      </c>
      <c r="AB109" s="4">
        <v>0</v>
      </c>
      <c r="AC109" s="4">
        <v>0</v>
      </c>
      <c r="AD109" s="4">
        <v>0</v>
      </c>
      <c r="AE109" s="4">
        <v>0</v>
      </c>
      <c r="AF109" s="8">
        <v>0</v>
      </c>
      <c r="AG109" s="4">
        <v>0</v>
      </c>
      <c r="AH109" s="8">
        <v>0</v>
      </c>
      <c r="AI109" s="8">
        <v>0</v>
      </c>
      <c r="AJ109" s="8">
        <v>0</v>
      </c>
      <c r="AK109" s="8">
        <v>0</v>
      </c>
      <c r="AL109" s="3">
        <f>SUM(J109:AK109)</f>
        <v>0.32205867657544063</v>
      </c>
      <c r="AM109" s="3">
        <f t="shared" si="100"/>
        <v>0.39558759849357594</v>
      </c>
      <c r="AN109" s="3"/>
      <c r="AO109" s="4">
        <f>1/10</f>
        <v>0.1</v>
      </c>
      <c r="AP109" s="4">
        <f>1/7</f>
        <v>0.14285714285714285</v>
      </c>
      <c r="AQ109" s="4">
        <f>1/17</f>
        <v>5.8823529411764705E-2</v>
      </c>
      <c r="AR109" s="4">
        <f>1/67</f>
        <v>1.4925373134328358E-2</v>
      </c>
      <c r="AS109" s="4">
        <f>1/201</f>
        <v>4.9751243781094526E-3</v>
      </c>
      <c r="AT109" s="8">
        <v>0</v>
      </c>
      <c r="AU109" s="8">
        <f>SUM(AO109:AT109)</f>
        <v>0.32158116978134532</v>
      </c>
      <c r="AV109" s="7">
        <f t="shared" si="188"/>
        <v>6.1217860278439451E-2</v>
      </c>
      <c r="AW109" s="4">
        <f>1/7</f>
        <v>0.14285714285714285</v>
      </c>
      <c r="AX109" s="4">
        <f>1/9</f>
        <v>0.1111111111111111</v>
      </c>
      <c r="AY109" s="4">
        <f>2/17</f>
        <v>0.11764705882352941</v>
      </c>
      <c r="AZ109" s="4">
        <f>1/15</f>
        <v>6.6666666666666666E-2</v>
      </c>
      <c r="BA109" s="4">
        <f>1/17</f>
        <v>5.8823529411764705E-2</v>
      </c>
      <c r="BB109" s="4">
        <f>1/29</f>
        <v>3.4482758620689655E-2</v>
      </c>
      <c r="BC109" s="4">
        <f>1/34</f>
        <v>2.9411764705882353E-2</v>
      </c>
      <c r="BD109" s="4">
        <f>1/34</f>
        <v>2.9411764705882353E-2</v>
      </c>
      <c r="BE109" s="4">
        <f>1/67</f>
        <v>1.4925373134328358E-2</v>
      </c>
      <c r="BF109" s="4">
        <f>1/126</f>
        <v>7.9365079365079361E-3</v>
      </c>
      <c r="BG109" s="4">
        <f>1/101</f>
        <v>9.9009900990099011E-3</v>
      </c>
      <c r="BH109" s="4">
        <f>1/101</f>
        <v>9.9009900990099011E-3</v>
      </c>
      <c r="BI109" s="4">
        <f>1/201</f>
        <v>4.9751243781094526E-3</v>
      </c>
      <c r="BJ109" s="8">
        <v>0</v>
      </c>
      <c r="BK109" s="8">
        <v>0</v>
      </c>
      <c r="BL109" s="8">
        <f>1/251</f>
        <v>3.9840637450199202E-3</v>
      </c>
      <c r="BM109" s="8">
        <f>1/251</f>
        <v>3.9840637450199202E-3</v>
      </c>
      <c r="BN109" s="8">
        <f>1/301</f>
        <v>3.3222591362126247E-3</v>
      </c>
      <c r="BO109" s="8">
        <v>0</v>
      </c>
      <c r="BP109" s="8">
        <f>1/501</f>
        <v>1.996007984031936E-3</v>
      </c>
      <c r="BQ109" s="8">
        <f>1/501</f>
        <v>1.996007984031936E-3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f>SUM(AW109:BX109)</f>
        <v>0.65333318514395111</v>
      </c>
      <c r="BZ109" s="7">
        <f t="shared" si="189"/>
        <v>0.24727244436572482</v>
      </c>
      <c r="CB109" s="6">
        <f t="shared" si="190"/>
        <v>0.29697303150073706</v>
      </c>
    </row>
    <row r="110" spans="1:80" x14ac:dyDescent="0.25">
      <c r="A110" s="7">
        <v>28</v>
      </c>
      <c r="B110" s="8" t="s">
        <v>79</v>
      </c>
      <c r="C110" s="11">
        <v>0</v>
      </c>
      <c r="D110" s="4">
        <f>3/13</f>
        <v>0.23076923076923078</v>
      </c>
      <c r="E110" s="4">
        <f>5/18</f>
        <v>0.27777777777777779</v>
      </c>
      <c r="F110" s="4">
        <f>20/37</f>
        <v>0.54054054054054057</v>
      </c>
      <c r="G110" s="3">
        <f>D110+E110+F110</f>
        <v>1.0490875490875491</v>
      </c>
      <c r="H110" s="6">
        <f>((D110+(0.5*E110))/G110)</f>
        <v>0.35236155455246065</v>
      </c>
      <c r="I110" s="6">
        <f>1-H110</f>
        <v>0.64763844544753935</v>
      </c>
      <c r="J110" s="4">
        <f>1/13</f>
        <v>7.6923076923076927E-2</v>
      </c>
      <c r="K110" s="4">
        <f>1/26</f>
        <v>3.8461538461538464E-2</v>
      </c>
      <c r="L110" s="4">
        <f>1/16</f>
        <v>6.25E-2</v>
      </c>
      <c r="M110" s="4">
        <f>1/67</f>
        <v>1.4925373134328358E-2</v>
      </c>
      <c r="N110" s="4">
        <f>1/46</f>
        <v>2.1739130434782608E-2</v>
      </c>
      <c r="O110" s="4">
        <f>1/46</f>
        <v>2.1739130434782608E-2</v>
      </c>
      <c r="P110" s="4">
        <f>1/126</f>
        <v>7.9365079365079361E-3</v>
      </c>
      <c r="Q110" s="4">
        <f>1/101</f>
        <v>9.9009900990099011E-3</v>
      </c>
      <c r="R110" s="4">
        <f>1/126</f>
        <v>7.9365079365079361E-3</v>
      </c>
      <c r="S110" s="4">
        <f>1/151</f>
        <v>6.6225165562913907E-3</v>
      </c>
      <c r="T110" s="4">
        <f>1/201</f>
        <v>4.9751243781094526E-3</v>
      </c>
      <c r="U110" s="4">
        <f>1/201</f>
        <v>4.9751243781094526E-3</v>
      </c>
      <c r="V110" s="4">
        <f>1/201</f>
        <v>4.9751243781094526E-3</v>
      </c>
      <c r="W110" s="4">
        <f>1/201</f>
        <v>4.9751243781094526E-3</v>
      </c>
      <c r="X110" s="8">
        <v>0</v>
      </c>
      <c r="Y110" s="4">
        <v>0</v>
      </c>
      <c r="Z110" s="4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  <c r="AK110" s="8">
        <v>0</v>
      </c>
      <c r="AL110" s="3">
        <f>SUM(J110:AK110)</f>
        <v>0.28858526942926382</v>
      </c>
      <c r="AM110" s="3">
        <f t="shared" si="100"/>
        <v>0.25053616752680985</v>
      </c>
      <c r="AN110" s="3"/>
      <c r="AO110" s="4">
        <f>1/12</f>
        <v>8.3333333333333329E-2</v>
      </c>
      <c r="AP110" s="4">
        <f>1/8</f>
        <v>0.125</v>
      </c>
      <c r="AQ110" s="4">
        <f>1/18</f>
        <v>5.5555555555555552E-2</v>
      </c>
      <c r="AR110" s="4">
        <f>1/76</f>
        <v>1.3157894736842105E-2</v>
      </c>
      <c r="AS110" s="4">
        <f>1/201</f>
        <v>4.9751243781094526E-3</v>
      </c>
      <c r="AT110" s="8">
        <v>0</v>
      </c>
      <c r="AU110" s="8">
        <f>SUM(AO110:AT110)</f>
        <v>0.28202190800384036</v>
      </c>
      <c r="AV110" s="7">
        <f t="shared" si="188"/>
        <v>1.527886881382523E-2</v>
      </c>
      <c r="AW110" s="4">
        <f>1/8</f>
        <v>0.125</v>
      </c>
      <c r="AX110" s="4">
        <f>1/10</f>
        <v>0.1</v>
      </c>
      <c r="AY110" s="4">
        <f>2/19</f>
        <v>0.10526315789473684</v>
      </c>
      <c r="AZ110" s="4">
        <f>1/17</f>
        <v>5.8823529411764705E-2</v>
      </c>
      <c r="BA110" s="4">
        <f>1/16</f>
        <v>6.25E-2</v>
      </c>
      <c r="BB110" s="4">
        <f>1/31</f>
        <v>3.2258064516129031E-2</v>
      </c>
      <c r="BC110" s="4">
        <f>1/36</f>
        <v>2.7777777777777776E-2</v>
      </c>
      <c r="BD110" s="4">
        <f>1/36</f>
        <v>2.7777777777777776E-2</v>
      </c>
      <c r="BE110" s="4">
        <f>1/51</f>
        <v>1.9607843137254902E-2</v>
      </c>
      <c r="BF110" s="4">
        <f>1/126</f>
        <v>7.9365079365079361E-3</v>
      </c>
      <c r="BG110" s="4">
        <f>1/81</f>
        <v>1.2345679012345678E-2</v>
      </c>
      <c r="BH110" s="8">
        <f>1/81</f>
        <v>1.2345679012345678E-2</v>
      </c>
      <c r="BI110" s="8">
        <f>1/101</f>
        <v>9.9009900990099011E-3</v>
      </c>
      <c r="BJ110" s="4">
        <f>1/76</f>
        <v>1.3157894736842105E-2</v>
      </c>
      <c r="BK110" s="8">
        <v>0</v>
      </c>
      <c r="BL110" s="8">
        <f>1/151</f>
        <v>6.6225165562913907E-3</v>
      </c>
      <c r="BM110" s="8">
        <f>1/151</f>
        <v>6.6225165562913907E-3</v>
      </c>
      <c r="BN110" s="8">
        <f>1/176</f>
        <v>5.681818181818182E-3</v>
      </c>
      <c r="BO110" s="8">
        <f>1/201</f>
        <v>4.9751243781094526E-3</v>
      </c>
      <c r="BP110" s="8">
        <f>1/201</f>
        <v>4.9751243781094526E-3</v>
      </c>
      <c r="BQ110" s="8">
        <f>1/201</f>
        <v>4.9751243781094526E-3</v>
      </c>
      <c r="BR110" s="8">
        <v>0</v>
      </c>
      <c r="BS110" s="8">
        <v>0</v>
      </c>
      <c r="BT110" s="8">
        <v>0</v>
      </c>
      <c r="BU110" s="8">
        <v>0</v>
      </c>
      <c r="BV110" s="8">
        <v>0</v>
      </c>
      <c r="BW110" s="8">
        <v>0</v>
      </c>
      <c r="BX110" s="8">
        <v>0</v>
      </c>
      <c r="BY110" s="8">
        <f>SUM(AW110:BX110)</f>
        <v>0.64854712574122175</v>
      </c>
      <c r="BZ110" s="7">
        <f t="shared" si="189"/>
        <v>0.19981218262126021</v>
      </c>
      <c r="CB110" s="6">
        <f t="shared" si="190"/>
        <v>0.21915430317432594</v>
      </c>
    </row>
    <row r="111" spans="1:80" s="7" customFormat="1" x14ac:dyDescent="0.25">
      <c r="A111" s="7">
        <v>28</v>
      </c>
      <c r="B111" s="8" t="s">
        <v>78</v>
      </c>
      <c r="C111" s="11">
        <v>0</v>
      </c>
      <c r="D111" s="8">
        <f>3/13</f>
        <v>0.23076923076923078</v>
      </c>
      <c r="E111" s="8">
        <f>2/7</f>
        <v>0.2857142857142857</v>
      </c>
      <c r="F111" s="8">
        <f>11/21</f>
        <v>0.52380952380952384</v>
      </c>
      <c r="G111" s="3">
        <f>D111+E111+F111</f>
        <v>1.0402930402930401</v>
      </c>
      <c r="H111" s="6">
        <f>((D111+(0.5*E111))/G111)</f>
        <v>0.35915492957746487</v>
      </c>
      <c r="I111" s="6">
        <f>1-H111</f>
        <v>0.64084507042253513</v>
      </c>
      <c r="J111" s="8">
        <f>1/12</f>
        <v>8.3333333333333329E-2</v>
      </c>
      <c r="K111" s="8">
        <f>1/23</f>
        <v>4.3478260869565216E-2</v>
      </c>
      <c r="L111" s="8">
        <f>1/14</f>
        <v>7.1428571428571425E-2</v>
      </c>
      <c r="M111" s="8">
        <f>1/71</f>
        <v>1.4084507042253521E-2</v>
      </c>
      <c r="N111" s="8">
        <f>1/36</f>
        <v>2.7777777777777776E-2</v>
      </c>
      <c r="O111" s="8">
        <f>1/41</f>
        <v>2.4390243902439025E-2</v>
      </c>
      <c r="P111" s="8">
        <f>1/276</f>
        <v>3.6231884057971015E-3</v>
      </c>
      <c r="Q111" s="8">
        <f>1/151</f>
        <v>6.6225165562913907E-3</v>
      </c>
      <c r="R111" s="8">
        <f>1/151</f>
        <v>6.6225165562913907E-3</v>
      </c>
      <c r="S111" s="8">
        <f>1/226</f>
        <v>4.4247787610619468E-3</v>
      </c>
      <c r="T111" s="8">
        <f>1/501</f>
        <v>1.996007984031936E-3</v>
      </c>
      <c r="U111" s="8">
        <f t="shared" ref="U111:Z111" si="212">1/501</f>
        <v>1.996007984031936E-3</v>
      </c>
      <c r="V111" s="8">
        <f t="shared" si="212"/>
        <v>1.996007984031936E-3</v>
      </c>
      <c r="W111" s="8">
        <f t="shared" si="212"/>
        <v>1.996007984031936E-3</v>
      </c>
      <c r="X111" s="8">
        <f t="shared" si="212"/>
        <v>1.996007984031936E-3</v>
      </c>
      <c r="Y111" s="8">
        <f t="shared" si="212"/>
        <v>1.996007984031936E-3</v>
      </c>
      <c r="Z111" s="8">
        <f t="shared" si="212"/>
        <v>1.996007984031936E-3</v>
      </c>
      <c r="AA111" s="8">
        <v>0</v>
      </c>
      <c r="AB111" s="8">
        <v>0</v>
      </c>
      <c r="AC111" s="8">
        <f t="shared" ref="AC111:AD111" si="213">1/501</f>
        <v>1.996007984031936E-3</v>
      </c>
      <c r="AD111" s="8">
        <f t="shared" si="213"/>
        <v>1.996007984031936E-3</v>
      </c>
      <c r="AE111" s="8">
        <v>0</v>
      </c>
      <c r="AF111" s="8">
        <v>0</v>
      </c>
      <c r="AG111" s="8">
        <f t="shared" ref="AG111:AJ111" si="214">1/501</f>
        <v>1.996007984031936E-3</v>
      </c>
      <c r="AH111" s="8">
        <f t="shared" si="214"/>
        <v>1.996007984031936E-3</v>
      </c>
      <c r="AI111" s="8">
        <f t="shared" si="214"/>
        <v>1.996007984031936E-3</v>
      </c>
      <c r="AJ111" s="8">
        <f t="shared" si="214"/>
        <v>1.996007984031936E-3</v>
      </c>
      <c r="AK111" s="8">
        <v>0</v>
      </c>
      <c r="AL111" s="3">
        <f>SUM(J111:AK111)</f>
        <v>0.31173379842579729</v>
      </c>
      <c r="AM111" s="3">
        <f t="shared" si="100"/>
        <v>0.35084645984512153</v>
      </c>
      <c r="AN111" s="3"/>
      <c r="AO111" s="8">
        <f>2/19</f>
        <v>0.10526315789473684</v>
      </c>
      <c r="AP111" s="8">
        <f>1/7</f>
        <v>0.14285714285714285</v>
      </c>
      <c r="AQ111" s="8">
        <f>1/14</f>
        <v>7.1428571428571425E-2</v>
      </c>
      <c r="AR111" s="8">
        <f>1/61</f>
        <v>1.6393442622950821E-2</v>
      </c>
      <c r="AS111" s="8">
        <f>1/351</f>
        <v>2.8490028490028491E-3</v>
      </c>
      <c r="AT111" s="8">
        <v>0</v>
      </c>
      <c r="AU111" s="8">
        <f>SUM(AO111:AT111)</f>
        <v>0.33879131765240483</v>
      </c>
      <c r="AV111" s="7">
        <f t="shared" si="188"/>
        <v>0.18576961178341689</v>
      </c>
      <c r="AW111" s="8">
        <f>1/7</f>
        <v>0.14285714285714285</v>
      </c>
      <c r="AX111" s="8">
        <f>1/9</f>
        <v>0.1111111111111111</v>
      </c>
      <c r="AY111" s="8">
        <f>2/17</f>
        <v>0.11764705882352941</v>
      </c>
      <c r="AZ111" s="8">
        <f>1/15</f>
        <v>6.6666666666666666E-2</v>
      </c>
      <c r="BA111" s="8">
        <f>1/15</f>
        <v>6.6666666666666666E-2</v>
      </c>
      <c r="BB111" s="8">
        <f>1/26</f>
        <v>3.8461538461538464E-2</v>
      </c>
      <c r="BC111" s="8">
        <f>1/36</f>
        <v>2.7777777777777776E-2</v>
      </c>
      <c r="BD111" s="8">
        <f>1/36</f>
        <v>2.7777777777777776E-2</v>
      </c>
      <c r="BE111" s="8">
        <f>1/61</f>
        <v>1.6393442622950821E-2</v>
      </c>
      <c r="BF111" s="8">
        <f>1/126</f>
        <v>7.9365079365079361E-3</v>
      </c>
      <c r="BG111" s="8">
        <f>1/101</f>
        <v>9.9009900990099011E-3</v>
      </c>
      <c r="BH111" s="8">
        <f>1/101</f>
        <v>9.9009900990099011E-3</v>
      </c>
      <c r="BI111" s="8">
        <f>1/176</f>
        <v>5.681818181818182E-3</v>
      </c>
      <c r="BJ111" s="8">
        <f>1/401</f>
        <v>2.4937655860349127E-3</v>
      </c>
      <c r="BK111" s="8">
        <f>1/501</f>
        <v>1.996007984031936E-3</v>
      </c>
      <c r="BL111" s="8">
        <f>1/401</f>
        <v>2.4937655860349127E-3</v>
      </c>
      <c r="BM111" s="8">
        <f>1/326</f>
        <v>3.0674846625766872E-3</v>
      </c>
      <c r="BN111" s="8">
        <v>0</v>
      </c>
      <c r="BO111" s="8">
        <v>0</v>
      </c>
      <c r="BP111" s="8">
        <f>1/501</f>
        <v>1.996007984031936E-3</v>
      </c>
      <c r="BQ111" s="8">
        <f>1/501</f>
        <v>1.996007984031936E-3</v>
      </c>
      <c r="BR111" s="8">
        <v>0</v>
      </c>
      <c r="BS111" s="8">
        <v>0</v>
      </c>
      <c r="BT111" s="8">
        <f t="shared" ref="BT111:BW111" si="215">1/501</f>
        <v>1.996007984031936E-3</v>
      </c>
      <c r="BU111" s="8">
        <f t="shared" si="215"/>
        <v>1.996007984031936E-3</v>
      </c>
      <c r="BV111" s="8">
        <f t="shared" si="215"/>
        <v>1.996007984031936E-3</v>
      </c>
      <c r="BW111" s="8">
        <f t="shared" si="215"/>
        <v>1.996007984031936E-3</v>
      </c>
      <c r="BX111" s="8">
        <v>0</v>
      </c>
      <c r="BY111" s="8">
        <f>SUM(AW111:BX111)</f>
        <v>0.67080656080437784</v>
      </c>
      <c r="BZ111" s="7">
        <f t="shared" si="189"/>
        <v>0.28063070699017589</v>
      </c>
      <c r="CB111" s="6">
        <f t="shared" si="190"/>
        <v>0.32133167688258002</v>
      </c>
    </row>
    <row r="112" spans="1:80" x14ac:dyDescent="0.25">
      <c r="A112" s="7">
        <v>28</v>
      </c>
      <c r="B112" s="7" t="s">
        <v>84</v>
      </c>
      <c r="C112" s="11">
        <v>1</v>
      </c>
      <c r="D112" s="4">
        <f>AVERAGE(D109:D111)</f>
        <v>0.23076923076923075</v>
      </c>
      <c r="E112" s="8">
        <f t="shared" ref="E112:BM112" si="216">AVERAGE(E109:E111)</f>
        <v>0.28884078884078884</v>
      </c>
      <c r="F112" s="8">
        <f t="shared" si="216"/>
        <v>0.52938652938652941</v>
      </c>
      <c r="G112" s="8">
        <f t="shared" si="216"/>
        <v>1.0489965489965491</v>
      </c>
      <c r="H112" s="8">
        <f t="shared" si="216"/>
        <v>0.35765914710292224</v>
      </c>
      <c r="I112" s="8">
        <f t="shared" si="216"/>
        <v>0.64234085289707776</v>
      </c>
      <c r="J112" s="8">
        <f t="shared" si="216"/>
        <v>8.3721833721833727E-2</v>
      </c>
      <c r="K112" s="8">
        <f t="shared" si="216"/>
        <v>4.3186282316717096E-2</v>
      </c>
      <c r="L112" s="8">
        <f t="shared" si="216"/>
        <v>7.0283882783882784E-2</v>
      </c>
      <c r="M112" s="8">
        <f t="shared" si="216"/>
        <v>1.6205907771278928E-2</v>
      </c>
      <c r="N112" s="8">
        <f t="shared" si="216"/>
        <v>2.4635717371666466E-2</v>
      </c>
      <c r="O112" s="8">
        <f t="shared" si="216"/>
        <v>2.1912405824825509E-2</v>
      </c>
      <c r="P112" s="8">
        <f t="shared" si="216"/>
        <v>6.4987347596043238E-3</v>
      </c>
      <c r="Q112" s="8">
        <f t="shared" si="216"/>
        <v>8.8081655847703968E-3</v>
      </c>
      <c r="R112" s="8">
        <f t="shared" si="216"/>
        <v>8.1533381972697435E-3</v>
      </c>
      <c r="S112" s="8">
        <f t="shared" si="216"/>
        <v>5.8899372912149086E-3</v>
      </c>
      <c r="T112" s="8">
        <f t="shared" si="216"/>
        <v>2.9890467820577749E-3</v>
      </c>
      <c r="U112" s="8">
        <f t="shared" si="216"/>
        <v>3.4311304994513376E-3</v>
      </c>
      <c r="V112" s="8">
        <f t="shared" si="216"/>
        <v>3.4311304994513376E-3</v>
      </c>
      <c r="W112" s="8">
        <f t="shared" si="216"/>
        <v>2.323710787380463E-3</v>
      </c>
      <c r="X112" s="8">
        <f t="shared" si="216"/>
        <v>6.6533599467731195E-4</v>
      </c>
      <c r="Y112" s="8">
        <f t="shared" si="216"/>
        <v>9.9800399201596798E-4</v>
      </c>
      <c r="Z112" s="8">
        <f t="shared" si="216"/>
        <v>9.9800399201596798E-4</v>
      </c>
      <c r="AA112" s="8">
        <f t="shared" si="216"/>
        <v>0</v>
      </c>
      <c r="AB112" s="8">
        <f t="shared" si="216"/>
        <v>0</v>
      </c>
      <c r="AC112" s="8">
        <f t="shared" si="216"/>
        <v>6.6533599467731195E-4</v>
      </c>
      <c r="AD112" s="8">
        <f t="shared" si="216"/>
        <v>6.6533599467731195E-4</v>
      </c>
      <c r="AE112" s="8">
        <f t="shared" si="216"/>
        <v>0</v>
      </c>
      <c r="AF112" s="8">
        <f t="shared" si="216"/>
        <v>0</v>
      </c>
      <c r="AG112" s="8">
        <f t="shared" si="216"/>
        <v>6.6533599467731195E-4</v>
      </c>
      <c r="AH112" s="8">
        <f t="shared" si="216"/>
        <v>6.6533599467731195E-4</v>
      </c>
      <c r="AI112" s="8">
        <f t="shared" si="216"/>
        <v>6.6533599467731195E-4</v>
      </c>
      <c r="AJ112" s="8">
        <f t="shared" si="216"/>
        <v>6.6533599467731195E-4</v>
      </c>
      <c r="AK112" s="8">
        <f t="shared" si="216"/>
        <v>0</v>
      </c>
      <c r="AL112" s="8">
        <f t="shared" si="216"/>
        <v>0.30745924814350056</v>
      </c>
      <c r="AM112" s="3">
        <f t="shared" si="100"/>
        <v>0.33232340862183585</v>
      </c>
      <c r="AN112" s="3"/>
      <c r="AO112" s="8">
        <f t="shared" si="216"/>
        <v>9.6198830409356728E-2</v>
      </c>
      <c r="AP112" s="8">
        <f t="shared" si="216"/>
        <v>0.13690476190476189</v>
      </c>
      <c r="AQ112" s="8">
        <f t="shared" si="216"/>
        <v>6.1935885465297234E-2</v>
      </c>
      <c r="AR112" s="8">
        <f t="shared" si="216"/>
        <v>1.4825570164707097E-2</v>
      </c>
      <c r="AS112" s="8">
        <f t="shared" si="216"/>
        <v>4.266417201740585E-3</v>
      </c>
      <c r="AT112" s="8">
        <f t="shared" si="216"/>
        <v>0</v>
      </c>
      <c r="AU112" s="8">
        <f t="shared" si="216"/>
        <v>0.31413146514586354</v>
      </c>
      <c r="AV112" s="7">
        <f t="shared" si="188"/>
        <v>8.755922737427202E-2</v>
      </c>
      <c r="AW112" s="8">
        <f t="shared" si="216"/>
        <v>0.13690476190476189</v>
      </c>
      <c r="AX112" s="8">
        <f t="shared" si="216"/>
        <v>0.1074074074074074</v>
      </c>
      <c r="AY112" s="8">
        <f t="shared" si="216"/>
        <v>0.11351909184726522</v>
      </c>
      <c r="AZ112" s="8">
        <f t="shared" si="216"/>
        <v>6.4052287581699341E-2</v>
      </c>
      <c r="BA112" s="8">
        <f t="shared" si="216"/>
        <v>6.2663398692810457E-2</v>
      </c>
      <c r="BB112" s="8">
        <f t="shared" si="216"/>
        <v>3.506745386611905E-2</v>
      </c>
      <c r="BC112" s="8">
        <f t="shared" si="216"/>
        <v>2.8322440087145972E-2</v>
      </c>
      <c r="BD112" s="8">
        <f t="shared" si="216"/>
        <v>2.8322440087145972E-2</v>
      </c>
      <c r="BE112" s="8">
        <f t="shared" si="216"/>
        <v>1.6975552964844695E-2</v>
      </c>
      <c r="BF112" s="8">
        <f t="shared" si="216"/>
        <v>7.9365079365079361E-3</v>
      </c>
      <c r="BG112" s="8">
        <f t="shared" si="216"/>
        <v>1.0715886403455161E-2</v>
      </c>
      <c r="BH112" s="8">
        <f t="shared" si="216"/>
        <v>1.0715886403455161E-2</v>
      </c>
      <c r="BI112" s="8">
        <f t="shared" si="216"/>
        <v>6.8526442196458455E-3</v>
      </c>
      <c r="BJ112" s="8">
        <f t="shared" si="216"/>
        <v>5.217220107625673E-3</v>
      </c>
      <c r="BK112" s="8">
        <f t="shared" si="216"/>
        <v>6.6533599467731195E-4</v>
      </c>
      <c r="BL112" s="8">
        <f t="shared" si="216"/>
        <v>4.3667819624487415E-3</v>
      </c>
      <c r="BM112" s="8">
        <f t="shared" si="216"/>
        <v>4.5580216546293323E-3</v>
      </c>
      <c r="BN112" s="8">
        <f t="shared" ref="BN112:BY112" si="217">AVERAGE(BN109:BN111)</f>
        <v>3.0013591060102686E-3</v>
      </c>
      <c r="BO112" s="8">
        <f t="shared" si="217"/>
        <v>1.658374792703151E-3</v>
      </c>
      <c r="BP112" s="8">
        <f t="shared" si="217"/>
        <v>2.9890467820577749E-3</v>
      </c>
      <c r="BQ112" s="8">
        <f t="shared" si="217"/>
        <v>2.9890467820577749E-3</v>
      </c>
      <c r="BR112" s="8">
        <f t="shared" si="217"/>
        <v>0</v>
      </c>
      <c r="BS112" s="8">
        <f t="shared" si="217"/>
        <v>0</v>
      </c>
      <c r="BT112" s="8">
        <f t="shared" si="217"/>
        <v>6.6533599467731195E-4</v>
      </c>
      <c r="BU112" s="8">
        <f t="shared" si="217"/>
        <v>6.6533599467731195E-4</v>
      </c>
      <c r="BV112" s="8">
        <f t="shared" si="217"/>
        <v>6.6533599467731195E-4</v>
      </c>
      <c r="BW112" s="8">
        <f t="shared" si="217"/>
        <v>6.6533599467731195E-4</v>
      </c>
      <c r="BX112" s="8">
        <f t="shared" si="217"/>
        <v>0</v>
      </c>
      <c r="BY112" s="8">
        <f t="shared" si="217"/>
        <v>0.6575622905631836</v>
      </c>
      <c r="BZ112" s="7">
        <f t="shared" si="189"/>
        <v>0.24212131223888234</v>
      </c>
      <c r="CB112" s="6">
        <f t="shared" si="190"/>
        <v>0.2791530038525476</v>
      </c>
    </row>
    <row r="113" spans="1:80" x14ac:dyDescent="0.25">
      <c r="A113" s="8">
        <v>29</v>
      </c>
      <c r="B113" s="8" t="s">
        <v>18</v>
      </c>
      <c r="C113" s="11">
        <v>0</v>
      </c>
      <c r="D113" s="4">
        <f>10/13</f>
        <v>0.76923076923076927</v>
      </c>
      <c r="E113" s="4">
        <f>1/5</f>
        <v>0.2</v>
      </c>
      <c r="F113" s="4">
        <f>1/10</f>
        <v>0.1</v>
      </c>
      <c r="G113" s="3">
        <f>D113+E113+F113</f>
        <v>1.0692307692307694</v>
      </c>
      <c r="H113" s="6">
        <f>((D113+(0.5*E113))/G113)</f>
        <v>0.81294964028776961</v>
      </c>
      <c r="I113" s="6">
        <f>1-H113</f>
        <v>0.18705035971223039</v>
      </c>
      <c r="J113" s="4">
        <f>1/8</f>
        <v>0.125</v>
      </c>
      <c r="K113" s="4">
        <f>2/15</f>
        <v>0.13333333333333333</v>
      </c>
      <c r="L113" s="8">
        <f>2/17</f>
        <v>0.11764705882352941</v>
      </c>
      <c r="M113" s="4">
        <f>2/17</f>
        <v>0.11764705882352941</v>
      </c>
      <c r="N113" s="4">
        <f>1/11</f>
        <v>9.0909090909090912E-2</v>
      </c>
      <c r="O113" s="4">
        <f>1/26</f>
        <v>3.8461538461538464E-2</v>
      </c>
      <c r="P113" s="4">
        <f>1/13</f>
        <v>7.6923076923076927E-2</v>
      </c>
      <c r="Q113" s="4">
        <f>1/17</f>
        <v>5.8823529411764705E-2</v>
      </c>
      <c r="R113" s="8">
        <f>1/41</f>
        <v>2.4390243902439025E-2</v>
      </c>
      <c r="S113" s="4">
        <f>1/101</f>
        <v>9.9009900990099011E-3</v>
      </c>
      <c r="T113" s="4">
        <f>1/29</f>
        <v>3.4482758620689655E-2</v>
      </c>
      <c r="U113" s="4">
        <f>1/34</f>
        <v>2.9411764705882353E-2</v>
      </c>
      <c r="V113" s="4">
        <f>1/81</f>
        <v>1.2345679012345678E-2</v>
      </c>
      <c r="W113" s="4">
        <v>0</v>
      </c>
      <c r="X113" s="8">
        <v>0</v>
      </c>
      <c r="Y113" s="4">
        <f>1/67</f>
        <v>1.4925373134328358E-2</v>
      </c>
      <c r="Z113" s="4">
        <f>1/81</f>
        <v>1.2345679012345678E-2</v>
      </c>
      <c r="AA113" s="4">
        <f>1/201</f>
        <v>4.9751243781094526E-3</v>
      </c>
      <c r="AB113" s="4">
        <v>0</v>
      </c>
      <c r="AC113" s="4">
        <f>1/151</f>
        <v>6.6225165562913907E-3</v>
      </c>
      <c r="AD113" s="4">
        <f>1/201</f>
        <v>4.9751243781094526E-3</v>
      </c>
      <c r="AE113" s="4">
        <v>0</v>
      </c>
      <c r="AF113" s="8">
        <v>0</v>
      </c>
      <c r="AG113" s="4">
        <f>1/301</f>
        <v>3.3222591362126247E-3</v>
      </c>
      <c r="AH113" s="4">
        <v>0</v>
      </c>
      <c r="AI113" s="8">
        <f>1/501</f>
        <v>1.996007984031936E-3</v>
      </c>
      <c r="AJ113" s="8">
        <v>0</v>
      </c>
      <c r="AK113" s="8">
        <v>0</v>
      </c>
      <c r="AL113" s="3">
        <f>SUM(J113:AK113)</f>
        <v>0.91843820760565886</v>
      </c>
      <c r="AM113" s="3">
        <f t="shared" ref="AM113:AM173" si="218">(AL113)/D113 -1</f>
        <v>0.19396966988735653</v>
      </c>
      <c r="AN113" s="3"/>
      <c r="AO113" s="4">
        <f>1/15</f>
        <v>6.6666666666666666E-2</v>
      </c>
      <c r="AP113" s="4">
        <f>1/11</f>
        <v>9.0909090909090912E-2</v>
      </c>
      <c r="AQ113" s="8">
        <f>1/21</f>
        <v>4.7619047619047616E-2</v>
      </c>
      <c r="AR113" s="4">
        <f>1/67</f>
        <v>1.4925373134328358E-2</v>
      </c>
      <c r="AS113" s="4">
        <f>1/201</f>
        <v>4.9751243781094526E-3</v>
      </c>
      <c r="AT113" s="8">
        <v>0</v>
      </c>
      <c r="AU113" s="8">
        <f>SUM(AO113:AT113)</f>
        <v>0.22509530270724301</v>
      </c>
      <c r="AV113" s="7">
        <f t="shared" si="188"/>
        <v>0.12547651353621503</v>
      </c>
      <c r="AW113" s="4">
        <f>1/21</f>
        <v>4.7619047619047616E-2</v>
      </c>
      <c r="AX113" s="4">
        <f>1/51</f>
        <v>1.9607843137254902E-2</v>
      </c>
      <c r="AY113" s="4">
        <f>1/23</f>
        <v>4.3478260869565216E-2</v>
      </c>
      <c r="AZ113" s="4">
        <f>1/101</f>
        <v>9.9009900990099011E-3</v>
      </c>
      <c r="BA113" s="4">
        <f>1/67</f>
        <v>1.4925373134328358E-2</v>
      </c>
      <c r="BB113" s="4">
        <f>1/67</f>
        <v>1.4925373134328358E-2</v>
      </c>
      <c r="BC113" s="8">
        <f>1/201</f>
        <v>4.9751243781094526E-3</v>
      </c>
      <c r="BD113" s="4">
        <f>1/151</f>
        <v>6.6225165562913907E-3</v>
      </c>
      <c r="BE113" s="4">
        <f>1/151</f>
        <v>6.6225165562913907E-3</v>
      </c>
      <c r="BF113" s="8">
        <f>1/151</f>
        <v>6.6225165562913907E-3</v>
      </c>
      <c r="BG113" s="4">
        <v>0</v>
      </c>
      <c r="BH113" s="8">
        <f>1/501</f>
        <v>1.996007984031936E-3</v>
      </c>
      <c r="BI113" s="8">
        <f>1/501</f>
        <v>1.996007984031936E-3</v>
      </c>
      <c r="BJ113" s="8">
        <v>0</v>
      </c>
      <c r="BK113" s="8">
        <v>0</v>
      </c>
      <c r="BL113" s="8">
        <v>0</v>
      </c>
      <c r="BM113" s="8">
        <v>0</v>
      </c>
      <c r="BN113" s="8">
        <f>1/501</f>
        <v>1.996007984031936E-3</v>
      </c>
      <c r="BO113" s="8">
        <v>0</v>
      </c>
      <c r="BP113" s="8">
        <v>0</v>
      </c>
      <c r="BQ113" s="8">
        <v>0</v>
      </c>
      <c r="BR113" s="8">
        <v>0</v>
      </c>
      <c r="BS113" s="8">
        <v>0</v>
      </c>
      <c r="BT113" s="8">
        <v>0</v>
      </c>
      <c r="BU113" s="8">
        <v>0</v>
      </c>
      <c r="BV113" s="8">
        <v>0</v>
      </c>
      <c r="BW113" s="8">
        <v>0</v>
      </c>
      <c r="BX113" s="8">
        <v>0</v>
      </c>
      <c r="BY113" s="8">
        <f>SUM(AW113:BX113)</f>
        <v>0.18128758599261377</v>
      </c>
      <c r="BZ113" s="7">
        <f t="shared" si="189"/>
        <v>0.81287585992613764</v>
      </c>
      <c r="CB113" s="6">
        <f t="shared" si="190"/>
        <v>0.32482109630551559</v>
      </c>
    </row>
    <row r="114" spans="1:80" x14ac:dyDescent="0.25">
      <c r="A114" s="7">
        <v>29</v>
      </c>
      <c r="B114" s="8" t="s">
        <v>79</v>
      </c>
      <c r="C114" s="11">
        <v>0</v>
      </c>
      <c r="D114" s="4">
        <f>10/13</f>
        <v>0.76923076923076927</v>
      </c>
      <c r="E114" s="4">
        <f>2/11</f>
        <v>0.18181818181818182</v>
      </c>
      <c r="F114" s="4">
        <f>2/21</f>
        <v>9.5238095238095233E-2</v>
      </c>
      <c r="G114" s="3">
        <f>D114+E114+F114</f>
        <v>1.0462870462870462</v>
      </c>
      <c r="H114" s="6">
        <f>((D114+(0.5*E114))/G114)</f>
        <v>0.82208784213876529</v>
      </c>
      <c r="I114" s="6">
        <f>1-H114</f>
        <v>0.17791215786123471</v>
      </c>
      <c r="J114" s="4">
        <f>1/9</f>
        <v>0.1111111111111111</v>
      </c>
      <c r="K114" s="4">
        <f>2/15</f>
        <v>0.13333333333333333</v>
      </c>
      <c r="L114" s="4">
        <f>1/10</f>
        <v>0.1</v>
      </c>
      <c r="M114" s="4">
        <f>2/19</f>
        <v>0.10526315789473684</v>
      </c>
      <c r="N114" s="4">
        <f>1/12</f>
        <v>8.3333333333333329E-2</v>
      </c>
      <c r="O114" s="4">
        <f>1/31</f>
        <v>3.2258064516129031E-2</v>
      </c>
      <c r="P114" s="4">
        <f>1/15</f>
        <v>6.6666666666666666E-2</v>
      </c>
      <c r="Q114" s="4">
        <f>1/20</f>
        <v>0.05</v>
      </c>
      <c r="R114" s="4">
        <f>1/46</f>
        <v>2.1739130434782608E-2</v>
      </c>
      <c r="S114" s="4">
        <f>1/101</f>
        <v>9.9009900990099011E-3</v>
      </c>
      <c r="T114" s="4">
        <f>1/26</f>
        <v>3.8461538461538464E-2</v>
      </c>
      <c r="U114" s="4">
        <f>1/36</f>
        <v>2.7777777777777776E-2</v>
      </c>
      <c r="V114" s="4">
        <f>1/76</f>
        <v>1.3157894736842105E-2</v>
      </c>
      <c r="W114" s="4">
        <f>1/151</f>
        <v>6.6225165562913907E-3</v>
      </c>
      <c r="X114" s="8">
        <f>1/201</f>
        <v>4.9751243781094526E-3</v>
      </c>
      <c r="Y114" s="4">
        <f>1/51</f>
        <v>1.9607843137254902E-2</v>
      </c>
      <c r="Z114" s="4">
        <f>1/76</f>
        <v>1.3157894736842105E-2</v>
      </c>
      <c r="AA114" s="4">
        <f>1/126</f>
        <v>7.9365079365079361E-3</v>
      </c>
      <c r="AB114" s="4">
        <f>1/201</f>
        <v>4.9751243781094526E-3</v>
      </c>
      <c r="AC114" s="8">
        <f>1/101</f>
        <v>9.9009900990099011E-3</v>
      </c>
      <c r="AD114" s="8">
        <f>1/126</f>
        <v>7.9365079365079361E-3</v>
      </c>
      <c r="AE114" s="8">
        <f>1/176</f>
        <v>5.681818181818182E-3</v>
      </c>
      <c r="AF114" s="8">
        <v>0</v>
      </c>
      <c r="AG114" s="8">
        <f>1/176</f>
        <v>5.681818181818182E-3</v>
      </c>
      <c r="AH114" s="8">
        <f>1/176</f>
        <v>5.681818181818182E-3</v>
      </c>
      <c r="AI114" s="8">
        <f>1/201</f>
        <v>4.9751243781094526E-3</v>
      </c>
      <c r="AJ114" s="8">
        <v>0</v>
      </c>
      <c r="AK114" s="8">
        <v>0</v>
      </c>
      <c r="AL114" s="3">
        <f>SUM(J114:AK114)</f>
        <v>0.89013608644745845</v>
      </c>
      <c r="AM114" s="3">
        <f t="shared" si="218"/>
        <v>0.15717691238169595</v>
      </c>
      <c r="AN114" s="3"/>
      <c r="AO114" s="4">
        <f>1/19</f>
        <v>5.2631578947368418E-2</v>
      </c>
      <c r="AP114" s="4">
        <f>1/12</f>
        <v>8.3333333333333329E-2</v>
      </c>
      <c r="AQ114" s="4">
        <f>1/23</f>
        <v>4.3478260869565216E-2</v>
      </c>
      <c r="AR114" s="4">
        <f>1/91</f>
        <v>1.098901098901099E-2</v>
      </c>
      <c r="AS114" s="4">
        <f>1/176</f>
        <v>5.681818181818182E-3</v>
      </c>
      <c r="AT114" s="8">
        <v>0</v>
      </c>
      <c r="AU114" s="8">
        <f>SUM(AO114:AT114)</f>
        <v>0.1961140023210961</v>
      </c>
      <c r="AV114" s="7">
        <f t="shared" si="188"/>
        <v>7.8627012766028459E-2</v>
      </c>
      <c r="AW114" s="4">
        <f>1/29</f>
        <v>3.4482758620689655E-2</v>
      </c>
      <c r="AX114" s="4">
        <f>1/51</f>
        <v>1.9607843137254902E-2</v>
      </c>
      <c r="AY114" s="4">
        <f>1/31</f>
        <v>3.2258064516129031E-2</v>
      </c>
      <c r="AZ114" s="4">
        <f>1/151</f>
        <v>6.6225165562913907E-3</v>
      </c>
      <c r="BA114" s="4">
        <f>1/91</f>
        <v>1.098901098901099E-2</v>
      </c>
      <c r="BB114" s="4">
        <f>1/81</f>
        <v>1.2345679012345678E-2</v>
      </c>
      <c r="BC114" s="4">
        <f>1/201</f>
        <v>4.9751243781094526E-3</v>
      </c>
      <c r="BD114" s="4">
        <f>1/176</f>
        <v>5.681818181818182E-3</v>
      </c>
      <c r="BE114" s="4">
        <f>1/151</f>
        <v>6.6225165562913907E-3</v>
      </c>
      <c r="BF114" s="4">
        <f>1/176</f>
        <v>5.681818181818182E-3</v>
      </c>
      <c r="BG114" s="4">
        <v>0</v>
      </c>
      <c r="BH114" s="4">
        <v>0</v>
      </c>
      <c r="BI114" s="4">
        <v>0</v>
      </c>
      <c r="BJ114" s="8">
        <v>0</v>
      </c>
      <c r="BK114" s="8">
        <v>0</v>
      </c>
      <c r="BL114" s="8">
        <v>0</v>
      </c>
      <c r="BM114" s="8">
        <v>0</v>
      </c>
      <c r="BN114" s="8">
        <v>0</v>
      </c>
      <c r="BO114" s="8">
        <v>0</v>
      </c>
      <c r="BP114" s="8">
        <v>0</v>
      </c>
      <c r="BQ114" s="8">
        <v>0</v>
      </c>
      <c r="BR114" s="8">
        <v>0</v>
      </c>
      <c r="BS114" s="8">
        <v>0</v>
      </c>
      <c r="BT114" s="8">
        <v>0</v>
      </c>
      <c r="BU114" s="8">
        <v>0</v>
      </c>
      <c r="BV114" s="8">
        <v>0</v>
      </c>
      <c r="BW114" s="8">
        <v>0</v>
      </c>
      <c r="BX114" s="8">
        <v>0</v>
      </c>
      <c r="BY114" s="8">
        <f>SUM(AW114:BX114)</f>
        <v>0.13926715012975888</v>
      </c>
      <c r="BZ114" s="7">
        <f t="shared" si="189"/>
        <v>0.46230507636246831</v>
      </c>
      <c r="CB114" s="6">
        <f t="shared" si="190"/>
        <v>0.22551723889831332</v>
      </c>
    </row>
    <row r="115" spans="1:80" s="7" customFormat="1" x14ac:dyDescent="0.25">
      <c r="A115" s="7">
        <v>29</v>
      </c>
      <c r="B115" s="8" t="s">
        <v>78</v>
      </c>
      <c r="C115" s="11">
        <v>0</v>
      </c>
      <c r="D115" s="8">
        <f>3/4</f>
        <v>0.75</v>
      </c>
      <c r="E115" s="8">
        <f>1/5</f>
        <v>0.2</v>
      </c>
      <c r="F115" s="8">
        <f>1/11</f>
        <v>9.0909090909090912E-2</v>
      </c>
      <c r="G115" s="3">
        <f>D115+E115+F115</f>
        <v>1.0409090909090908</v>
      </c>
      <c r="H115" s="6">
        <f>((D115+(0.5*E115))/G115)</f>
        <v>0.81659388646288222</v>
      </c>
      <c r="I115" s="6">
        <f>1-H115</f>
        <v>0.18340611353711778</v>
      </c>
      <c r="J115" s="8">
        <f>1/8</f>
        <v>0.125</v>
      </c>
      <c r="K115" s="8">
        <f>1/7</f>
        <v>0.14285714285714285</v>
      </c>
      <c r="L115" s="8">
        <f>1/8</f>
        <v>0.125</v>
      </c>
      <c r="M115" s="8">
        <f>1/9</f>
        <v>0.1111111111111111</v>
      </c>
      <c r="N115" s="8">
        <f>1/11</f>
        <v>9.0909090909090912E-2</v>
      </c>
      <c r="O115" s="8">
        <f>1/21</f>
        <v>4.7619047619047616E-2</v>
      </c>
      <c r="P115" s="8">
        <f>1/15</f>
        <v>6.6666666666666666E-2</v>
      </c>
      <c r="Q115" s="8">
        <f>1/18</f>
        <v>5.5555555555555552E-2</v>
      </c>
      <c r="R115" s="8">
        <f>1/36</f>
        <v>2.7777777777777776E-2</v>
      </c>
      <c r="S115" s="8">
        <f>1/101</f>
        <v>9.9009900990099011E-3</v>
      </c>
      <c r="T115" s="8">
        <f>1/26</f>
        <v>3.8461538461538464E-2</v>
      </c>
      <c r="U115" s="8">
        <f>1/34</f>
        <v>2.9411764705882353E-2</v>
      </c>
      <c r="V115" s="8">
        <f>1/76</f>
        <v>1.3157894736842105E-2</v>
      </c>
      <c r="W115" s="8">
        <f>1/201</f>
        <v>4.9751243781094526E-3</v>
      </c>
      <c r="X115" s="8">
        <f>1/501</f>
        <v>1.996007984031936E-3</v>
      </c>
      <c r="Y115" s="8">
        <f>1/67</f>
        <v>1.4925373134328358E-2</v>
      </c>
      <c r="Z115" s="8">
        <f>1/76</f>
        <v>1.3157894736842105E-2</v>
      </c>
      <c r="AA115" s="8">
        <v>0</v>
      </c>
      <c r="AB115" s="8">
        <v>0</v>
      </c>
      <c r="AC115" s="8">
        <f>1/151</f>
        <v>6.6225165562913907E-3</v>
      </c>
      <c r="AD115" s="8">
        <f>1/176</f>
        <v>5.681818181818182E-3</v>
      </c>
      <c r="AE115" s="8">
        <v>0</v>
      </c>
      <c r="AF115" s="8">
        <v>0</v>
      </c>
      <c r="AG115" s="8">
        <f>1/426</f>
        <v>2.3474178403755869E-3</v>
      </c>
      <c r="AH115" s="8">
        <f>1/426</f>
        <v>2.3474178403755869E-3</v>
      </c>
      <c r="AI115" s="8">
        <f>1/501</f>
        <v>1.996007984031936E-3</v>
      </c>
      <c r="AJ115" s="8">
        <f>1/501</f>
        <v>1.996007984031936E-3</v>
      </c>
      <c r="AK115" s="8">
        <v>0</v>
      </c>
      <c r="AL115" s="3">
        <f>SUM(J115:AK115)</f>
        <v>0.93947416711990217</v>
      </c>
      <c r="AM115" s="3">
        <f t="shared" si="218"/>
        <v>0.2526322228265363</v>
      </c>
      <c r="AN115" s="3"/>
      <c r="AO115" s="8">
        <f>1/17</f>
        <v>5.8823529411764705E-2</v>
      </c>
      <c r="AP115" s="8">
        <f>1/10</f>
        <v>0.1</v>
      </c>
      <c r="AQ115" s="8">
        <f>1/18</f>
        <v>5.5555555555555552E-2</v>
      </c>
      <c r="AR115" s="8">
        <f>1/71</f>
        <v>1.4084507042253521E-2</v>
      </c>
      <c r="AS115" s="8">
        <f>1/351</f>
        <v>2.8490028490028491E-3</v>
      </c>
      <c r="AT115" s="8">
        <v>0</v>
      </c>
      <c r="AU115" s="8">
        <f>SUM(AO115:AT115)</f>
        <v>0.23131259485857664</v>
      </c>
      <c r="AV115" s="7">
        <f t="shared" si="188"/>
        <v>0.15656297429288313</v>
      </c>
      <c r="AW115" s="8">
        <f>1/31</f>
        <v>3.2258064516129031E-2</v>
      </c>
      <c r="AX115" s="8">
        <f>1/76</f>
        <v>1.3157894736842105E-2</v>
      </c>
      <c r="AY115" s="8">
        <f>1/26</f>
        <v>3.8461538461538464E-2</v>
      </c>
      <c r="AZ115" s="8">
        <f>1/276</f>
        <v>3.6231884057971015E-3</v>
      </c>
      <c r="BA115" s="8">
        <f>1/101</f>
        <v>9.9009900990099011E-3</v>
      </c>
      <c r="BB115" s="8">
        <f>1/76</f>
        <v>1.3157894736842105E-2</v>
      </c>
      <c r="BC115" s="8">
        <f>1/501</f>
        <v>1.996007984031936E-3</v>
      </c>
      <c r="BD115" s="8">
        <f>1/501</f>
        <v>1.996007984031936E-3</v>
      </c>
      <c r="BE115" s="8">
        <f>1/376</f>
        <v>2.6595744680851063E-3</v>
      </c>
      <c r="BF115" s="8">
        <f>1/376</f>
        <v>2.6595744680851063E-3</v>
      </c>
      <c r="BG115" s="8">
        <f>1/501</f>
        <v>1.996007984031936E-3</v>
      </c>
      <c r="BH115" s="8">
        <f t="shared" ref="BH115:BM115" si="219">1/501</f>
        <v>1.996007984031936E-3</v>
      </c>
      <c r="BI115" s="8">
        <f t="shared" si="219"/>
        <v>1.996007984031936E-3</v>
      </c>
      <c r="BJ115" s="8">
        <f t="shared" si="219"/>
        <v>1.996007984031936E-3</v>
      </c>
      <c r="BK115" s="8">
        <f t="shared" si="219"/>
        <v>1.996007984031936E-3</v>
      </c>
      <c r="BL115" s="8">
        <f t="shared" si="219"/>
        <v>1.996007984031936E-3</v>
      </c>
      <c r="BM115" s="8">
        <f t="shared" si="219"/>
        <v>1.996007984031936E-3</v>
      </c>
      <c r="BN115" s="8">
        <v>0</v>
      </c>
      <c r="BO115" s="8">
        <v>0</v>
      </c>
      <c r="BP115" s="8">
        <f>1/501</f>
        <v>1.996007984031936E-3</v>
      </c>
      <c r="BQ115" s="8">
        <f>1/501</f>
        <v>1.996007984031936E-3</v>
      </c>
      <c r="BR115" s="8">
        <v>0</v>
      </c>
      <c r="BS115" s="8">
        <v>0</v>
      </c>
      <c r="BT115" s="8">
        <f>1/501</f>
        <v>1.996007984031936E-3</v>
      </c>
      <c r="BU115" s="8">
        <f t="shared" ref="BU115:BW115" si="220">1/501</f>
        <v>1.996007984031936E-3</v>
      </c>
      <c r="BV115" s="8">
        <f t="shared" si="220"/>
        <v>1.996007984031936E-3</v>
      </c>
      <c r="BW115" s="8">
        <f t="shared" si="220"/>
        <v>1.996007984031936E-3</v>
      </c>
      <c r="BX115" s="8">
        <v>0</v>
      </c>
      <c r="BY115" s="8">
        <f>SUM(AW115:BX115)</f>
        <v>0.14581883965280792</v>
      </c>
      <c r="BZ115" s="7">
        <f t="shared" si="189"/>
        <v>0.60400723618088703</v>
      </c>
      <c r="CB115" s="6">
        <f t="shared" si="190"/>
        <v>0.31660560163128681</v>
      </c>
    </row>
    <row r="116" spans="1:80" x14ac:dyDescent="0.25">
      <c r="A116" s="7">
        <v>29</v>
      </c>
      <c r="B116" s="7" t="s">
        <v>84</v>
      </c>
      <c r="C116" s="11">
        <v>1</v>
      </c>
      <c r="D116" s="4">
        <f>AVERAGE(D113:D115)</f>
        <v>0.76282051282051277</v>
      </c>
      <c r="E116" s="8">
        <f t="shared" ref="E116:BM116" si="221">AVERAGE(E113:E115)</f>
        <v>0.19393939393939394</v>
      </c>
      <c r="F116" s="8">
        <f t="shared" si="221"/>
        <v>9.5382395382395388E-2</v>
      </c>
      <c r="G116" s="8">
        <f t="shared" si="221"/>
        <v>1.0521423021423022</v>
      </c>
      <c r="H116" s="8">
        <f t="shared" si="221"/>
        <v>0.81721045629647238</v>
      </c>
      <c r="I116" s="8">
        <f t="shared" si="221"/>
        <v>0.18278954370352762</v>
      </c>
      <c r="J116" s="8">
        <f t="shared" si="221"/>
        <v>0.12037037037037036</v>
      </c>
      <c r="K116" s="8">
        <f t="shared" si="221"/>
        <v>0.13650793650793649</v>
      </c>
      <c r="L116" s="8">
        <f t="shared" si="221"/>
        <v>0.1142156862745098</v>
      </c>
      <c r="M116" s="8">
        <f t="shared" si="221"/>
        <v>0.11134044260979244</v>
      </c>
      <c r="N116" s="8">
        <f t="shared" si="221"/>
        <v>8.8383838383838384E-2</v>
      </c>
      <c r="O116" s="8">
        <f t="shared" si="221"/>
        <v>3.9446216865571704E-2</v>
      </c>
      <c r="P116" s="8">
        <f t="shared" si="221"/>
        <v>7.0085470085470072E-2</v>
      </c>
      <c r="Q116" s="8">
        <f t="shared" si="221"/>
        <v>5.4793028322440089E-2</v>
      </c>
      <c r="R116" s="8">
        <f t="shared" si="221"/>
        <v>2.4635717371666466E-2</v>
      </c>
      <c r="S116" s="8">
        <f t="shared" si="221"/>
        <v>9.9009900990099011E-3</v>
      </c>
      <c r="T116" s="8">
        <f t="shared" si="221"/>
        <v>3.7135278514588858E-2</v>
      </c>
      <c r="U116" s="8">
        <f t="shared" si="221"/>
        <v>2.886710239651416E-2</v>
      </c>
      <c r="V116" s="8">
        <f t="shared" si="221"/>
        <v>1.2887156162009963E-2</v>
      </c>
      <c r="W116" s="8">
        <f t="shared" si="221"/>
        <v>3.8658803114669481E-3</v>
      </c>
      <c r="X116" s="8">
        <f t="shared" si="221"/>
        <v>2.323710787380463E-3</v>
      </c>
      <c r="Y116" s="8">
        <f t="shared" si="221"/>
        <v>1.6486196468637207E-2</v>
      </c>
      <c r="Z116" s="8">
        <f t="shared" si="221"/>
        <v>1.2887156162009963E-2</v>
      </c>
      <c r="AA116" s="8">
        <f t="shared" si="221"/>
        <v>4.3038774382057965E-3</v>
      </c>
      <c r="AB116" s="8">
        <f t="shared" si="221"/>
        <v>1.658374792703151E-3</v>
      </c>
      <c r="AC116" s="8">
        <f t="shared" si="221"/>
        <v>7.7153410705308942E-3</v>
      </c>
      <c r="AD116" s="8">
        <f t="shared" si="221"/>
        <v>6.1978168321451905E-3</v>
      </c>
      <c r="AE116" s="8">
        <f t="shared" si="221"/>
        <v>1.893939393939394E-3</v>
      </c>
      <c r="AF116" s="8">
        <f t="shared" si="221"/>
        <v>0</v>
      </c>
      <c r="AG116" s="8">
        <f t="shared" si="221"/>
        <v>3.7838317194687971E-3</v>
      </c>
      <c r="AH116" s="8">
        <f t="shared" si="221"/>
        <v>2.6764120073979234E-3</v>
      </c>
      <c r="AI116" s="8">
        <f t="shared" si="221"/>
        <v>2.9890467820577749E-3</v>
      </c>
      <c r="AJ116" s="8">
        <f t="shared" si="221"/>
        <v>6.6533599467731195E-4</v>
      </c>
      <c r="AK116" s="8">
        <f t="shared" si="221"/>
        <v>0</v>
      </c>
      <c r="AL116" s="8">
        <f t="shared" si="221"/>
        <v>0.91601615372433987</v>
      </c>
      <c r="AM116" s="3">
        <f t="shared" si="218"/>
        <v>0.200827898999975</v>
      </c>
      <c r="AN116" s="3"/>
      <c r="AO116" s="8">
        <f t="shared" si="221"/>
        <v>5.9373925008599927E-2</v>
      </c>
      <c r="AP116" s="8">
        <f t="shared" si="221"/>
        <v>9.1414141414141434E-2</v>
      </c>
      <c r="AQ116" s="8">
        <f t="shared" si="221"/>
        <v>4.8884288014722797E-2</v>
      </c>
      <c r="AR116" s="8">
        <f t="shared" si="221"/>
        <v>1.3332963721864289E-2</v>
      </c>
      <c r="AS116" s="8">
        <f t="shared" si="221"/>
        <v>4.5019818029768278E-3</v>
      </c>
      <c r="AT116" s="8">
        <f t="shared" si="221"/>
        <v>0</v>
      </c>
      <c r="AU116" s="8">
        <f t="shared" si="221"/>
        <v>0.21750729996230525</v>
      </c>
      <c r="AV116" s="7">
        <f t="shared" si="188"/>
        <v>0.12152201543063645</v>
      </c>
      <c r="AW116" s="8">
        <f t="shared" si="221"/>
        <v>3.8119956918622099E-2</v>
      </c>
      <c r="AX116" s="8">
        <f t="shared" si="221"/>
        <v>1.7457860337117301E-2</v>
      </c>
      <c r="AY116" s="8">
        <f t="shared" si="221"/>
        <v>3.8065954615744239E-2</v>
      </c>
      <c r="AZ116" s="8">
        <f t="shared" si="221"/>
        <v>6.7155650203661313E-3</v>
      </c>
      <c r="BA116" s="8">
        <f t="shared" si="221"/>
        <v>1.1938458074116415E-2</v>
      </c>
      <c r="BB116" s="8">
        <f t="shared" si="221"/>
        <v>1.3476315627838714E-2</v>
      </c>
      <c r="BC116" s="8">
        <f t="shared" si="221"/>
        <v>3.9820855800836137E-3</v>
      </c>
      <c r="BD116" s="8">
        <f t="shared" si="221"/>
        <v>4.7667809073805032E-3</v>
      </c>
      <c r="BE116" s="8">
        <f t="shared" si="221"/>
        <v>5.3015358602226288E-3</v>
      </c>
      <c r="BF116" s="8">
        <f t="shared" si="221"/>
        <v>4.9879697353982268E-3</v>
      </c>
      <c r="BG116" s="8">
        <f t="shared" si="221"/>
        <v>6.6533599467731195E-4</v>
      </c>
      <c r="BH116" s="8">
        <f t="shared" si="221"/>
        <v>1.3306719893546239E-3</v>
      </c>
      <c r="BI116" s="8">
        <f t="shared" si="221"/>
        <v>1.3306719893546239E-3</v>
      </c>
      <c r="BJ116" s="8">
        <f t="shared" si="221"/>
        <v>6.6533599467731195E-4</v>
      </c>
      <c r="BK116" s="8">
        <f t="shared" si="221"/>
        <v>6.6533599467731195E-4</v>
      </c>
      <c r="BL116" s="8">
        <f t="shared" si="221"/>
        <v>6.6533599467731195E-4</v>
      </c>
      <c r="BM116" s="8">
        <f t="shared" si="221"/>
        <v>6.6533599467731195E-4</v>
      </c>
      <c r="BN116" s="8">
        <f t="shared" ref="BN116:BY116" si="222">AVERAGE(BN113:BN115)</f>
        <v>6.6533599467731195E-4</v>
      </c>
      <c r="BO116" s="8">
        <f t="shared" si="222"/>
        <v>0</v>
      </c>
      <c r="BP116" s="8">
        <f t="shared" si="222"/>
        <v>6.6533599467731195E-4</v>
      </c>
      <c r="BQ116" s="8">
        <f t="shared" si="222"/>
        <v>6.6533599467731195E-4</v>
      </c>
      <c r="BR116" s="8">
        <f t="shared" si="222"/>
        <v>0</v>
      </c>
      <c r="BS116" s="8">
        <f t="shared" si="222"/>
        <v>0</v>
      </c>
      <c r="BT116" s="8">
        <f t="shared" si="222"/>
        <v>6.6533599467731195E-4</v>
      </c>
      <c r="BU116" s="8">
        <f t="shared" si="222"/>
        <v>6.6533599467731195E-4</v>
      </c>
      <c r="BV116" s="8">
        <f t="shared" si="222"/>
        <v>6.6533599467731195E-4</v>
      </c>
      <c r="BW116" s="8">
        <f t="shared" si="222"/>
        <v>6.6533599467731195E-4</v>
      </c>
      <c r="BX116" s="8">
        <f t="shared" si="222"/>
        <v>0</v>
      </c>
      <c r="BY116" s="8">
        <f t="shared" si="222"/>
        <v>0.15545785859172687</v>
      </c>
      <c r="BZ116" s="7">
        <f t="shared" si="189"/>
        <v>0.62983806360161432</v>
      </c>
      <c r="CB116" s="6">
        <f t="shared" si="190"/>
        <v>0.28898131227837198</v>
      </c>
    </row>
    <row r="117" spans="1:80" x14ac:dyDescent="0.25">
      <c r="A117" s="8">
        <v>30</v>
      </c>
      <c r="B117" s="1" t="s">
        <v>18</v>
      </c>
      <c r="C117" s="11">
        <v>0</v>
      </c>
      <c r="D117" s="4">
        <f>5/24</f>
        <v>0.20833333333333334</v>
      </c>
      <c r="E117" s="4">
        <f>5/17</f>
        <v>0.29411764705882354</v>
      </c>
      <c r="F117" s="4">
        <f>5/9</f>
        <v>0.55555555555555558</v>
      </c>
      <c r="G117" s="3">
        <f>D117+E117+F117</f>
        <v>1.0580065359477124</v>
      </c>
      <c r="H117" s="6">
        <f>((D117+(0.5*E117))/G117)</f>
        <v>0.3359073359073359</v>
      </c>
      <c r="I117" s="6">
        <f>1-H117</f>
        <v>0.6640926640926641</v>
      </c>
      <c r="J117" s="4">
        <f>1/12</f>
        <v>8.3333333333333329E-2</v>
      </c>
      <c r="K117" s="4">
        <f>1/23</f>
        <v>4.3478260869565216E-2</v>
      </c>
      <c r="L117" s="4">
        <f>1/15</f>
        <v>6.6666666666666666E-2</v>
      </c>
      <c r="M117" s="4">
        <f>1/51</f>
        <v>1.9607843137254902E-2</v>
      </c>
      <c r="N117" s="4">
        <f>1/34</f>
        <v>2.9411764705882353E-2</v>
      </c>
      <c r="O117" s="4">
        <f>1/41</f>
        <v>2.4390243902439025E-2</v>
      </c>
      <c r="P117" s="4">
        <f>1/126</f>
        <v>7.9365079365079361E-3</v>
      </c>
      <c r="Q117" s="4">
        <f>1/101</f>
        <v>9.9009900990099011E-3</v>
      </c>
      <c r="R117" s="4">
        <f>1/101</f>
        <v>9.9009900990099011E-3</v>
      </c>
      <c r="S117" s="4">
        <f>1/126</f>
        <v>7.9365079365079361E-3</v>
      </c>
      <c r="T117" s="4">
        <f>1/501</f>
        <v>1.996007984031936E-3</v>
      </c>
      <c r="U117" s="4">
        <f>1/301</f>
        <v>3.3222591362126247E-3</v>
      </c>
      <c r="V117" s="4">
        <f>1/301</f>
        <v>3.3222591362126247E-3</v>
      </c>
      <c r="W117" s="4">
        <v>0</v>
      </c>
      <c r="X117" s="8">
        <v>0</v>
      </c>
      <c r="Y117" s="4">
        <f>1/501</f>
        <v>1.996007984031936E-3</v>
      </c>
      <c r="Z117" s="8">
        <v>0</v>
      </c>
      <c r="AA117" s="8">
        <f>1/501</f>
        <v>1.996007984031936E-3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3">
        <f>SUM(J117:AK117)</f>
        <v>0.31519565091069829</v>
      </c>
      <c r="AM117" s="3">
        <f t="shared" si="218"/>
        <v>0.5129391243713517</v>
      </c>
      <c r="AN117" s="3"/>
      <c r="AO117" s="4">
        <f>1/12</f>
        <v>8.3333333333333329E-2</v>
      </c>
      <c r="AP117" s="4">
        <f>2/15</f>
        <v>0.13333333333333333</v>
      </c>
      <c r="AQ117" s="4">
        <f>1/17</f>
        <v>5.8823529411764705E-2</v>
      </c>
      <c r="AR117" s="4">
        <f>1/67</f>
        <v>1.4925373134328358E-2</v>
      </c>
      <c r="AS117" s="4">
        <f>1/201</f>
        <v>4.9751243781094526E-3</v>
      </c>
      <c r="AT117" s="8">
        <v>0</v>
      </c>
      <c r="AU117" s="8">
        <f>SUM(AO117:AT117)</f>
        <v>0.29539069359086917</v>
      </c>
      <c r="AV117" s="7">
        <f t="shared" si="188"/>
        <v>4.3283582089550521E-3</v>
      </c>
      <c r="AW117" s="4">
        <f>2/15</f>
        <v>0.13333333333333333</v>
      </c>
      <c r="AX117" s="4">
        <f>1/9</f>
        <v>0.1111111111111111</v>
      </c>
      <c r="AY117" s="4">
        <f>2/17</f>
        <v>0.11764705882352941</v>
      </c>
      <c r="AZ117" s="4">
        <f>1/15</f>
        <v>6.6666666666666666E-2</v>
      </c>
      <c r="BA117" s="4">
        <f>1/15</f>
        <v>6.6666666666666666E-2</v>
      </c>
      <c r="BB117" s="4">
        <f>1/26</f>
        <v>3.8461538461538464E-2</v>
      </c>
      <c r="BC117" s="4">
        <f>1/29</f>
        <v>3.4482758620689655E-2</v>
      </c>
      <c r="BD117" s="4">
        <f>1/29</f>
        <v>3.4482758620689655E-2</v>
      </c>
      <c r="BE117" s="4">
        <f>1/51</f>
        <v>1.9607843137254902E-2</v>
      </c>
      <c r="BF117" s="4">
        <f>1/101</f>
        <v>9.9009900990099011E-3</v>
      </c>
      <c r="BG117" s="8">
        <f>1/81</f>
        <v>1.2345679012345678E-2</v>
      </c>
      <c r="BH117" s="4">
        <f>1/81</f>
        <v>1.2345679012345678E-2</v>
      </c>
      <c r="BI117" s="4">
        <f>1/126</f>
        <v>7.9365079365079361E-3</v>
      </c>
      <c r="BJ117" s="8">
        <v>0</v>
      </c>
      <c r="BK117" s="8">
        <v>0</v>
      </c>
      <c r="BL117" s="8">
        <f>1/201</f>
        <v>4.9751243781094526E-3</v>
      </c>
      <c r="BM117" s="8">
        <f>1/201</f>
        <v>4.9751243781094526E-3</v>
      </c>
      <c r="BN117" s="8">
        <f>1/251</f>
        <v>3.9840637450199202E-3</v>
      </c>
      <c r="BO117" s="8">
        <v>0</v>
      </c>
      <c r="BP117" s="8">
        <f>1/501</f>
        <v>1.996007984031936E-3</v>
      </c>
      <c r="BQ117" s="8">
        <f>1/501</f>
        <v>1.996007984031936E-3</v>
      </c>
      <c r="BR117" s="8">
        <v>0</v>
      </c>
      <c r="BS117" s="8">
        <v>0</v>
      </c>
      <c r="BT117" s="8">
        <f>1/501</f>
        <v>1.996007984031936E-3</v>
      </c>
      <c r="BU117" s="8">
        <v>0</v>
      </c>
      <c r="BV117" s="8">
        <v>0</v>
      </c>
      <c r="BW117" s="8">
        <v>0</v>
      </c>
      <c r="BX117" s="8">
        <v>0</v>
      </c>
      <c r="BY117" s="8">
        <f>SUM(AW117:BX117)</f>
        <v>0.68491092795502384</v>
      </c>
      <c r="BZ117" s="7">
        <f t="shared" si="189"/>
        <v>0.23283967031904296</v>
      </c>
      <c r="CB117" s="6">
        <f t="shared" si="190"/>
        <v>0.29549727245659119</v>
      </c>
    </row>
    <row r="118" spans="1:80" x14ac:dyDescent="0.25">
      <c r="A118" s="7">
        <v>30</v>
      </c>
      <c r="B118" s="8" t="s">
        <v>79</v>
      </c>
      <c r="C118" s="11">
        <v>0</v>
      </c>
      <c r="D118" s="4">
        <f>1/5</f>
        <v>0.2</v>
      </c>
      <c r="E118" s="4">
        <f>4/15</f>
        <v>0.26666666666666666</v>
      </c>
      <c r="F118" s="4">
        <f>11/19</f>
        <v>0.57894736842105265</v>
      </c>
      <c r="G118" s="3">
        <f>D118+E118+F118</f>
        <v>1.0456140350877194</v>
      </c>
      <c r="H118" s="6">
        <f>((D118+(0.5*E118))/G118)</f>
        <v>0.31879194630872482</v>
      </c>
      <c r="I118" s="6">
        <f>1-H118</f>
        <v>0.68120805369127524</v>
      </c>
      <c r="J118" s="4">
        <f>1/14</f>
        <v>7.1428571428571425E-2</v>
      </c>
      <c r="K118" s="4">
        <f>1/29</f>
        <v>3.4482758620689655E-2</v>
      </c>
      <c r="L118" s="4">
        <f>1/17</f>
        <v>5.8823529411764705E-2</v>
      </c>
      <c r="M118" s="4">
        <f>1/67</f>
        <v>1.4925373134328358E-2</v>
      </c>
      <c r="N118" s="4">
        <f>1/46</f>
        <v>2.1739130434782608E-2</v>
      </c>
      <c r="O118" s="4">
        <f>1/46</f>
        <v>2.1739130434782608E-2</v>
      </c>
      <c r="P118" s="4">
        <f>1/151</f>
        <v>6.6225165562913907E-3</v>
      </c>
      <c r="Q118" s="4">
        <f>1/101</f>
        <v>9.9009900990099011E-3</v>
      </c>
      <c r="R118" s="4">
        <f>1/126</f>
        <v>7.9365079365079361E-3</v>
      </c>
      <c r="S118" s="4">
        <f>1/151</f>
        <v>6.6225165562913907E-3</v>
      </c>
      <c r="T118" s="4">
        <f>1/201</f>
        <v>4.9751243781094526E-3</v>
      </c>
      <c r="U118" s="8">
        <f>1/201</f>
        <v>4.9751243781094526E-3</v>
      </c>
      <c r="V118" s="4">
        <f>1/201</f>
        <v>4.9751243781094526E-3</v>
      </c>
      <c r="W118" s="4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0</v>
      </c>
      <c r="AF118" s="8">
        <v>0</v>
      </c>
      <c r="AG118" s="8">
        <v>0</v>
      </c>
      <c r="AH118" s="8">
        <v>0</v>
      </c>
      <c r="AI118" s="8">
        <v>0</v>
      </c>
      <c r="AJ118" s="8">
        <v>0</v>
      </c>
      <c r="AK118" s="8">
        <v>0</v>
      </c>
      <c r="AL118" s="3">
        <f>SUM(J118:AK118)</f>
        <v>0.26914639774734822</v>
      </c>
      <c r="AM118" s="3">
        <f t="shared" si="218"/>
        <v>0.34573198873674094</v>
      </c>
      <c r="AN118" s="3"/>
      <c r="AO118" s="4">
        <f>1/13</f>
        <v>7.6923076923076927E-2</v>
      </c>
      <c r="AP118" s="4">
        <f>1/8</f>
        <v>0.125</v>
      </c>
      <c r="AQ118" s="4">
        <f>1/18</f>
        <v>5.5555555555555552E-2</v>
      </c>
      <c r="AR118" s="8">
        <f>1/67</f>
        <v>1.4925373134328358E-2</v>
      </c>
      <c r="AS118" s="4">
        <f>1/176</f>
        <v>5.681818181818182E-3</v>
      </c>
      <c r="AT118" s="8">
        <v>0</v>
      </c>
      <c r="AU118" s="8">
        <f>SUM(AO118:AT118)</f>
        <v>0.27808582379477897</v>
      </c>
      <c r="AV118" s="7">
        <f t="shared" si="188"/>
        <v>4.2821839230421155E-2</v>
      </c>
      <c r="AW118" s="4">
        <f>2/17</f>
        <v>0.11764705882352941</v>
      </c>
      <c r="AX118" s="4">
        <f>2/19</f>
        <v>0.10526315789473684</v>
      </c>
      <c r="AY118" s="4">
        <f>2/19</f>
        <v>0.10526315789473684</v>
      </c>
      <c r="AZ118" s="4">
        <f>1/15</f>
        <v>6.6666666666666666E-2</v>
      </c>
      <c r="BA118" s="4">
        <f>1/16</f>
        <v>6.25E-2</v>
      </c>
      <c r="BB118" s="4">
        <f>1/31</f>
        <v>3.2258064516129031E-2</v>
      </c>
      <c r="BC118" s="8">
        <f>1/34</f>
        <v>2.9411764705882353E-2</v>
      </c>
      <c r="BD118" s="4">
        <f>1/34</f>
        <v>2.9411764705882353E-2</v>
      </c>
      <c r="BE118" s="4">
        <f>1/51</f>
        <v>1.9607843137254902E-2</v>
      </c>
      <c r="BF118" s="4">
        <f>1/101</f>
        <v>9.9009900990099011E-3</v>
      </c>
      <c r="BG118" s="4">
        <f>1/76</f>
        <v>1.3157894736842105E-2</v>
      </c>
      <c r="BH118" s="4">
        <f>1/76</f>
        <v>1.3157894736842105E-2</v>
      </c>
      <c r="BI118" s="4">
        <f>1/101</f>
        <v>9.9009900990099011E-3</v>
      </c>
      <c r="BJ118" s="8">
        <f>1/151</f>
        <v>6.6225165562913907E-3</v>
      </c>
      <c r="BK118" s="8">
        <v>0</v>
      </c>
      <c r="BL118" s="4">
        <f>1/151</f>
        <v>6.6225165562913907E-3</v>
      </c>
      <c r="BM118" s="8">
        <f>1/151</f>
        <v>6.6225165562913907E-3</v>
      </c>
      <c r="BN118" s="8">
        <f>1/176</f>
        <v>5.681818181818182E-3</v>
      </c>
      <c r="BO118" s="8">
        <f>1/201</f>
        <v>4.9751243781094526E-3</v>
      </c>
      <c r="BP118" s="8">
        <f>1/201</f>
        <v>4.9751243781094526E-3</v>
      </c>
      <c r="BQ118" s="8">
        <f>1/201</f>
        <v>4.9751243781094526E-3</v>
      </c>
      <c r="BR118" s="8">
        <v>0</v>
      </c>
      <c r="BS118" s="8">
        <v>0</v>
      </c>
      <c r="BT118" s="8">
        <v>0</v>
      </c>
      <c r="BU118" s="8">
        <v>0</v>
      </c>
      <c r="BV118" s="8">
        <v>0</v>
      </c>
      <c r="BW118" s="8">
        <v>0</v>
      </c>
      <c r="BX118" s="8">
        <v>0</v>
      </c>
      <c r="BY118" s="8">
        <f>SUM(AW118:BX118)</f>
        <v>0.65462198900154334</v>
      </c>
      <c r="BZ118" s="7">
        <f t="shared" si="189"/>
        <v>0.13071070827539288</v>
      </c>
      <c r="CB118" s="6">
        <f t="shared" si="190"/>
        <v>0.20185421054367048</v>
      </c>
    </row>
    <row r="119" spans="1:80" s="7" customFormat="1" x14ac:dyDescent="0.25">
      <c r="A119" s="7">
        <v>30</v>
      </c>
      <c r="B119" s="8" t="s">
        <v>78</v>
      </c>
      <c r="C119" s="11">
        <v>0</v>
      </c>
      <c r="D119" s="8">
        <f>2/9</f>
        <v>0.22222222222222221</v>
      </c>
      <c r="E119" s="8">
        <f>5/19</f>
        <v>0.26315789473684209</v>
      </c>
      <c r="F119" s="8">
        <f>5/9</f>
        <v>0.55555555555555558</v>
      </c>
      <c r="G119" s="3">
        <f>D119+E119+F119</f>
        <v>1.0409356725146199</v>
      </c>
      <c r="H119" s="6">
        <f>((D119+(0.5*E119))/G119)</f>
        <v>0.33988764044943814</v>
      </c>
      <c r="I119" s="6">
        <f>1-H119</f>
        <v>0.6601123595505618</v>
      </c>
      <c r="J119" s="8">
        <f>1/13</f>
        <v>7.6923076923076927E-2</v>
      </c>
      <c r="K119" s="8">
        <f>1/26</f>
        <v>3.8461538461538464E-2</v>
      </c>
      <c r="L119" s="8">
        <f>1/14</f>
        <v>7.1428571428571425E-2</v>
      </c>
      <c r="M119" s="8">
        <f>1/76</f>
        <v>1.3157894736842105E-2</v>
      </c>
      <c r="N119" s="8">
        <f>1/41</f>
        <v>2.4390243902439025E-2</v>
      </c>
      <c r="O119" s="8">
        <f>1/41</f>
        <v>2.4390243902439025E-2</v>
      </c>
      <c r="P119" s="8">
        <f>1/301</f>
        <v>3.3222591362126247E-3</v>
      </c>
      <c r="Q119" s="8">
        <f>1/151</f>
        <v>6.6225165562913907E-3</v>
      </c>
      <c r="R119" s="8">
        <f>1/151</f>
        <v>6.6225165562913907E-3</v>
      </c>
      <c r="S119" s="8">
        <f>1/201</f>
        <v>4.9751243781094526E-3</v>
      </c>
      <c r="T119" s="8">
        <f>1/501</f>
        <v>1.996007984031936E-3</v>
      </c>
      <c r="U119" s="8">
        <f t="shared" ref="U119:Z119" si="223">1/501</f>
        <v>1.996007984031936E-3</v>
      </c>
      <c r="V119" s="8">
        <f t="shared" si="223"/>
        <v>1.996007984031936E-3</v>
      </c>
      <c r="W119" s="8">
        <f t="shared" si="223"/>
        <v>1.996007984031936E-3</v>
      </c>
      <c r="X119" s="8">
        <f t="shared" si="223"/>
        <v>1.996007984031936E-3</v>
      </c>
      <c r="Y119" s="8">
        <f t="shared" si="223"/>
        <v>1.996007984031936E-3</v>
      </c>
      <c r="Z119" s="8">
        <f t="shared" si="223"/>
        <v>1.996007984031936E-3</v>
      </c>
      <c r="AA119" s="8">
        <v>0</v>
      </c>
      <c r="AB119" s="8">
        <v>0</v>
      </c>
      <c r="AC119" s="8">
        <f>1/501</f>
        <v>1.996007984031936E-3</v>
      </c>
      <c r="AD119" s="8">
        <f>1/501</f>
        <v>1.996007984031936E-3</v>
      </c>
      <c r="AE119" s="8">
        <v>0</v>
      </c>
      <c r="AF119" s="8">
        <v>0</v>
      </c>
      <c r="AG119" s="8">
        <f>1/501</f>
        <v>1.996007984031936E-3</v>
      </c>
      <c r="AH119" s="8">
        <f t="shared" ref="AH119:AJ119" si="224">1/501</f>
        <v>1.996007984031936E-3</v>
      </c>
      <c r="AI119" s="8">
        <f t="shared" si="224"/>
        <v>1.996007984031936E-3</v>
      </c>
      <c r="AJ119" s="8">
        <f t="shared" si="224"/>
        <v>1.996007984031936E-3</v>
      </c>
      <c r="AK119" s="8">
        <v>0</v>
      </c>
      <c r="AL119" s="3">
        <f>SUM(J119:AK119)</f>
        <v>0.29624208977422689</v>
      </c>
      <c r="AM119" s="3">
        <f t="shared" si="218"/>
        <v>0.33308940398402109</v>
      </c>
      <c r="AN119" s="3"/>
      <c r="AO119" s="8">
        <f>1/10</f>
        <v>0.1</v>
      </c>
      <c r="AP119" s="8">
        <f>1/7</f>
        <v>0.14285714285714285</v>
      </c>
      <c r="AQ119" s="8">
        <f>1/14</f>
        <v>7.1428571428571425E-2</v>
      </c>
      <c r="AR119" s="8">
        <f>1/56</f>
        <v>1.7857142857142856E-2</v>
      </c>
      <c r="AS119" s="8">
        <f>1/326</f>
        <v>3.0674846625766872E-3</v>
      </c>
      <c r="AT119" s="8">
        <v>0</v>
      </c>
      <c r="AU119" s="8">
        <f>SUM(AO119:AT119)</f>
        <v>0.3352103418054338</v>
      </c>
      <c r="AV119" s="7">
        <f t="shared" si="188"/>
        <v>0.27379929886064858</v>
      </c>
      <c r="AW119" s="8">
        <f>2/15</f>
        <v>0.13333333333333333</v>
      </c>
      <c r="AX119" s="8">
        <f>1/9</f>
        <v>0.1111111111111111</v>
      </c>
      <c r="AY119" s="8">
        <f>2/17</f>
        <v>0.11764705882352941</v>
      </c>
      <c r="AZ119" s="8">
        <f>1/15</f>
        <v>6.6666666666666666E-2</v>
      </c>
      <c r="BA119" s="8">
        <f>1/14</f>
        <v>7.1428571428571425E-2</v>
      </c>
      <c r="BB119" s="8">
        <f>1/23</f>
        <v>4.3478260869565216E-2</v>
      </c>
      <c r="BC119" s="8">
        <f>1/34</f>
        <v>2.9411764705882353E-2</v>
      </c>
      <c r="BD119" s="8">
        <f>1/31</f>
        <v>3.2258064516129031E-2</v>
      </c>
      <c r="BE119" s="8">
        <f>1/56</f>
        <v>1.7857142857142856E-2</v>
      </c>
      <c r="BF119" s="8">
        <f>1/101</f>
        <v>9.9009900990099011E-3</v>
      </c>
      <c r="BG119" s="8">
        <f>1/91</f>
        <v>1.098901098901099E-2</v>
      </c>
      <c r="BH119" s="8">
        <f>1/81</f>
        <v>1.2345679012345678E-2</v>
      </c>
      <c r="BI119" s="8">
        <f>1/126</f>
        <v>7.9365079365079361E-3</v>
      </c>
      <c r="BJ119" s="8">
        <f>1/301</f>
        <v>3.3222591362126247E-3</v>
      </c>
      <c r="BK119" s="8">
        <f>1/501</f>
        <v>1.996007984031936E-3</v>
      </c>
      <c r="BL119" s="8">
        <f>1/301</f>
        <v>3.3222591362126247E-3</v>
      </c>
      <c r="BM119" s="8">
        <f>1/251</f>
        <v>3.9840637450199202E-3</v>
      </c>
      <c r="BN119" s="8">
        <v>0</v>
      </c>
      <c r="BO119" s="8">
        <v>0</v>
      </c>
      <c r="BP119" s="8">
        <f>1/501</f>
        <v>1.996007984031936E-3</v>
      </c>
      <c r="BQ119" s="8">
        <f>1/501</f>
        <v>1.996007984031936E-3</v>
      </c>
      <c r="BR119" s="8">
        <v>0</v>
      </c>
      <c r="BS119" s="8">
        <v>0</v>
      </c>
      <c r="BT119" s="8">
        <f>1/501</f>
        <v>1.996007984031936E-3</v>
      </c>
      <c r="BU119" s="8">
        <f t="shared" ref="BU119:BW119" si="225">1/501</f>
        <v>1.996007984031936E-3</v>
      </c>
      <c r="BV119" s="8">
        <f t="shared" si="225"/>
        <v>1.996007984031936E-3</v>
      </c>
      <c r="BW119" s="8">
        <f t="shared" si="225"/>
        <v>1.996007984031936E-3</v>
      </c>
      <c r="BX119" s="8">
        <v>0</v>
      </c>
      <c r="BY119" s="8">
        <f>SUM(AW119:BX119)</f>
        <v>0.68896480025447504</v>
      </c>
      <c r="BZ119" s="7">
        <f t="shared" si="189"/>
        <v>0.24013664045805494</v>
      </c>
      <c r="CB119" s="6">
        <f t="shared" si="190"/>
        <v>0.32041723183413584</v>
      </c>
    </row>
    <row r="120" spans="1:80" x14ac:dyDescent="0.25">
      <c r="A120" s="7">
        <v>30</v>
      </c>
      <c r="B120" s="7" t="s">
        <v>84</v>
      </c>
      <c r="C120" s="11">
        <v>1</v>
      </c>
      <c r="D120" s="4">
        <f>AVERAGE(D117:D119)</f>
        <v>0.21018518518518517</v>
      </c>
      <c r="E120" s="8">
        <f t="shared" ref="E120:BM120" si="226">AVERAGE(E117:E119)</f>
        <v>0.27464740282077743</v>
      </c>
      <c r="F120" s="8">
        <f t="shared" si="226"/>
        <v>0.56335282651072127</v>
      </c>
      <c r="G120" s="8">
        <f t="shared" si="226"/>
        <v>1.048185414516684</v>
      </c>
      <c r="H120" s="8">
        <f t="shared" si="226"/>
        <v>0.33152897422183297</v>
      </c>
      <c r="I120" s="8">
        <f t="shared" si="226"/>
        <v>0.66847102577816708</v>
      </c>
      <c r="J120" s="8">
        <f t="shared" si="226"/>
        <v>7.7228327228327232E-2</v>
      </c>
      <c r="K120" s="8">
        <f t="shared" si="226"/>
        <v>3.8807519317264443E-2</v>
      </c>
      <c r="L120" s="8">
        <f t="shared" si="226"/>
        <v>6.5639589169000936E-2</v>
      </c>
      <c r="M120" s="8">
        <f t="shared" si="226"/>
        <v>1.5897037002808454E-2</v>
      </c>
      <c r="N120" s="8">
        <f t="shared" si="226"/>
        <v>2.5180379681034662E-2</v>
      </c>
      <c r="O120" s="8">
        <f t="shared" si="226"/>
        <v>2.3506539413220218E-2</v>
      </c>
      <c r="P120" s="8">
        <f t="shared" si="226"/>
        <v>5.9604278763373169E-3</v>
      </c>
      <c r="Q120" s="8">
        <f t="shared" si="226"/>
        <v>8.8081655847703968E-3</v>
      </c>
      <c r="R120" s="8">
        <f t="shared" si="226"/>
        <v>8.1533381972697435E-3</v>
      </c>
      <c r="S120" s="8">
        <f t="shared" si="226"/>
        <v>6.5113829569695926E-3</v>
      </c>
      <c r="T120" s="8">
        <f t="shared" si="226"/>
        <v>2.9890467820577749E-3</v>
      </c>
      <c r="U120" s="8">
        <f t="shared" si="226"/>
        <v>3.4311304994513376E-3</v>
      </c>
      <c r="V120" s="8">
        <f t="shared" si="226"/>
        <v>3.4311304994513376E-3</v>
      </c>
      <c r="W120" s="8">
        <f t="shared" si="226"/>
        <v>6.6533599467731195E-4</v>
      </c>
      <c r="X120" s="8">
        <f t="shared" si="226"/>
        <v>6.6533599467731195E-4</v>
      </c>
      <c r="Y120" s="8">
        <f t="shared" si="226"/>
        <v>1.3306719893546239E-3</v>
      </c>
      <c r="Z120" s="8">
        <f t="shared" si="226"/>
        <v>6.6533599467731195E-4</v>
      </c>
      <c r="AA120" s="8">
        <f t="shared" si="226"/>
        <v>6.6533599467731195E-4</v>
      </c>
      <c r="AB120" s="8">
        <f t="shared" si="226"/>
        <v>0</v>
      </c>
      <c r="AC120" s="8">
        <f t="shared" si="226"/>
        <v>6.6533599467731195E-4</v>
      </c>
      <c r="AD120" s="8">
        <f t="shared" si="226"/>
        <v>6.6533599467731195E-4</v>
      </c>
      <c r="AE120" s="8">
        <f t="shared" si="226"/>
        <v>0</v>
      </c>
      <c r="AF120" s="8">
        <f t="shared" si="226"/>
        <v>0</v>
      </c>
      <c r="AG120" s="8">
        <f t="shared" si="226"/>
        <v>6.6533599467731195E-4</v>
      </c>
      <c r="AH120" s="8">
        <f t="shared" si="226"/>
        <v>6.6533599467731195E-4</v>
      </c>
      <c r="AI120" s="8">
        <f t="shared" si="226"/>
        <v>6.6533599467731195E-4</v>
      </c>
      <c r="AJ120" s="8">
        <f t="shared" si="226"/>
        <v>6.6533599467731195E-4</v>
      </c>
      <c r="AK120" s="8">
        <f t="shared" si="226"/>
        <v>0</v>
      </c>
      <c r="AL120" s="8">
        <f t="shared" si="226"/>
        <v>0.29352804614409117</v>
      </c>
      <c r="AM120" s="3">
        <f t="shared" si="218"/>
        <v>0.39652110059743828</v>
      </c>
      <c r="AN120" s="3"/>
      <c r="AO120" s="8">
        <f t="shared" si="226"/>
        <v>8.6752136752136735E-2</v>
      </c>
      <c r="AP120" s="8">
        <f t="shared" si="226"/>
        <v>0.13373015873015873</v>
      </c>
      <c r="AQ120" s="8">
        <f t="shared" si="226"/>
        <v>6.1935885465297234E-2</v>
      </c>
      <c r="AR120" s="8">
        <f t="shared" si="226"/>
        <v>1.5902629708599857E-2</v>
      </c>
      <c r="AS120" s="8">
        <f t="shared" si="226"/>
        <v>4.5748090741681074E-3</v>
      </c>
      <c r="AT120" s="8">
        <f t="shared" si="226"/>
        <v>0</v>
      </c>
      <c r="AU120" s="8">
        <f t="shared" si="226"/>
        <v>0.30289561973036067</v>
      </c>
      <c r="AV120" s="7">
        <f t="shared" si="188"/>
        <v>0.10285266352224265</v>
      </c>
      <c r="AW120" s="8">
        <f t="shared" si="226"/>
        <v>0.12810457516339868</v>
      </c>
      <c r="AX120" s="8">
        <f t="shared" si="226"/>
        <v>0.10916179337231968</v>
      </c>
      <c r="AY120" s="8">
        <f t="shared" si="226"/>
        <v>0.11351909184726522</v>
      </c>
      <c r="AZ120" s="8">
        <f t="shared" si="226"/>
        <v>6.6666666666666666E-2</v>
      </c>
      <c r="BA120" s="8">
        <f t="shared" si="226"/>
        <v>6.6865079365079363E-2</v>
      </c>
      <c r="BB120" s="8">
        <f t="shared" si="226"/>
        <v>3.8065954615744239E-2</v>
      </c>
      <c r="BC120" s="8">
        <f t="shared" si="226"/>
        <v>3.110209601081812E-2</v>
      </c>
      <c r="BD120" s="8">
        <f t="shared" si="226"/>
        <v>3.2050862614233677E-2</v>
      </c>
      <c r="BE120" s="8">
        <f t="shared" si="226"/>
        <v>1.9024276377217552E-2</v>
      </c>
      <c r="BF120" s="8">
        <f t="shared" si="226"/>
        <v>9.9009900990099011E-3</v>
      </c>
      <c r="BG120" s="8">
        <f t="shared" si="226"/>
        <v>1.2164194912732925E-2</v>
      </c>
      <c r="BH120" s="8">
        <f t="shared" si="226"/>
        <v>1.261641758717782E-2</v>
      </c>
      <c r="BI120" s="8">
        <f t="shared" si="226"/>
        <v>8.5913353240085911E-3</v>
      </c>
      <c r="BJ120" s="8">
        <f t="shared" si="226"/>
        <v>3.3149252308346719E-3</v>
      </c>
      <c r="BK120" s="8">
        <f t="shared" si="226"/>
        <v>6.6533599467731195E-4</v>
      </c>
      <c r="BL120" s="8">
        <f t="shared" si="226"/>
        <v>4.9733000235378235E-3</v>
      </c>
      <c r="BM120" s="8">
        <f t="shared" si="226"/>
        <v>5.1939015598069212E-3</v>
      </c>
      <c r="BN120" s="8">
        <f t="shared" ref="BN120:BY120" si="227">AVERAGE(BN117:BN119)</f>
        <v>3.2219606422793676E-3</v>
      </c>
      <c r="BO120" s="8">
        <f t="shared" si="227"/>
        <v>1.658374792703151E-3</v>
      </c>
      <c r="BP120" s="8">
        <f t="shared" si="227"/>
        <v>2.9890467820577749E-3</v>
      </c>
      <c r="BQ120" s="8">
        <f t="shared" si="227"/>
        <v>2.9890467820577749E-3</v>
      </c>
      <c r="BR120" s="8">
        <f t="shared" si="227"/>
        <v>0</v>
      </c>
      <c r="BS120" s="8">
        <f t="shared" si="227"/>
        <v>0</v>
      </c>
      <c r="BT120" s="8">
        <f t="shared" si="227"/>
        <v>1.3306719893546239E-3</v>
      </c>
      <c r="BU120" s="8">
        <f t="shared" si="227"/>
        <v>6.6533599467731195E-4</v>
      </c>
      <c r="BV120" s="8">
        <f t="shared" si="227"/>
        <v>6.6533599467731195E-4</v>
      </c>
      <c r="BW120" s="8">
        <f t="shared" si="227"/>
        <v>6.6533599467731195E-4</v>
      </c>
      <c r="BX120" s="8">
        <f t="shared" si="227"/>
        <v>0</v>
      </c>
      <c r="BY120" s="8">
        <f t="shared" si="227"/>
        <v>0.67616590573701407</v>
      </c>
      <c r="BZ120" s="7">
        <f t="shared" si="189"/>
        <v>0.20025297454355773</v>
      </c>
      <c r="CB120" s="6">
        <f t="shared" si="190"/>
        <v>0.27258957161146591</v>
      </c>
    </row>
    <row r="121" spans="1:80" s="7" customFormat="1" x14ac:dyDescent="0.25">
      <c r="A121" s="7">
        <v>31</v>
      </c>
      <c r="B121" s="8" t="s">
        <v>79</v>
      </c>
      <c r="C121" s="11">
        <v>0</v>
      </c>
      <c r="D121" s="8">
        <f>20/39</f>
        <v>0.51282051282051277</v>
      </c>
      <c r="E121" s="8">
        <f>5/17</f>
        <v>0.29411764705882354</v>
      </c>
      <c r="F121" s="8">
        <f>1/4</f>
        <v>0.25</v>
      </c>
      <c r="G121" s="3">
        <f>D121+E121+F121</f>
        <v>1.0569381598793364</v>
      </c>
      <c r="H121" s="6">
        <f>((D121+(0.5*E121))/G121)</f>
        <v>0.62433107384944697</v>
      </c>
      <c r="I121" s="6">
        <f>1-H121</f>
        <v>0.37566892615055303</v>
      </c>
      <c r="J121" s="8">
        <f>2/15</f>
        <v>0.13333333333333333</v>
      </c>
      <c r="K121" s="8">
        <f>1/10</f>
        <v>0.1</v>
      </c>
      <c r="L121" s="8">
        <f>1/10</f>
        <v>0.1</v>
      </c>
      <c r="M121" s="8">
        <f>1/18</f>
        <v>5.5555555555555552E-2</v>
      </c>
      <c r="N121" s="8">
        <f>1/18</f>
        <v>5.5555555555555552E-2</v>
      </c>
      <c r="O121" s="8">
        <f>1/34</f>
        <v>2.9411764705882353E-2</v>
      </c>
      <c r="P121" s="8">
        <f>1/36</f>
        <v>2.7777777777777776E-2</v>
      </c>
      <c r="Q121" s="8">
        <f>1/41</f>
        <v>2.4390243902439025E-2</v>
      </c>
      <c r="R121" s="8">
        <f>1/76</f>
        <v>1.3157894736842105E-2</v>
      </c>
      <c r="S121" s="8">
        <f>1/126</f>
        <v>7.9365079365079361E-3</v>
      </c>
      <c r="T121" s="8">
        <f>1/91</f>
        <v>1.098901098901099E-2</v>
      </c>
      <c r="U121" s="8">
        <f>1/101</f>
        <v>9.9009900990099011E-3</v>
      </c>
      <c r="V121" s="8">
        <f>1/126</f>
        <v>7.9365079365079361E-3</v>
      </c>
      <c r="W121" s="8">
        <f>1/176</f>
        <v>5.681818181818182E-3</v>
      </c>
      <c r="X121" s="8">
        <v>0</v>
      </c>
      <c r="Y121" s="8">
        <f>1/151</f>
        <v>6.6225165562913907E-3</v>
      </c>
      <c r="Z121" s="8">
        <f>1/176</f>
        <v>5.681818181818182E-3</v>
      </c>
      <c r="AA121" s="8">
        <f>1/201</f>
        <v>4.9751243781094526E-3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v>0</v>
      </c>
      <c r="AJ121" s="8">
        <v>0</v>
      </c>
      <c r="AK121" s="8">
        <v>0</v>
      </c>
      <c r="AL121" s="3">
        <f>SUM(J121:AK121)</f>
        <v>0.59890641982645987</v>
      </c>
      <c r="AM121" s="3">
        <f t="shared" si="218"/>
        <v>0.16786751866159677</v>
      </c>
      <c r="AN121" s="3"/>
      <c r="AO121" s="8">
        <f>1/10</f>
        <v>0.1</v>
      </c>
      <c r="AP121" s="8">
        <f>2/15</f>
        <v>0.13333333333333333</v>
      </c>
      <c r="AQ121" s="8">
        <f>1/19</f>
        <v>5.2631578947368418E-2</v>
      </c>
      <c r="AR121" s="8">
        <f>1/81</f>
        <v>1.2345679012345678E-2</v>
      </c>
      <c r="AS121" s="8">
        <f>1/201</f>
        <v>4.9751243781094526E-3</v>
      </c>
      <c r="AT121" s="8">
        <v>0</v>
      </c>
      <c r="AU121" s="8">
        <f>SUM(AO121:AT121)</f>
        <v>0.30328571567115686</v>
      </c>
      <c r="AV121" s="7">
        <f t="shared" si="188"/>
        <v>3.1171433281933281E-2</v>
      </c>
      <c r="AW121" s="8">
        <f>1/12</f>
        <v>8.3333333333333329E-2</v>
      </c>
      <c r="AX121" s="8">
        <f>1/23</f>
        <v>4.3478260869565216E-2</v>
      </c>
      <c r="AY121" s="8">
        <f>1/16</f>
        <v>6.25E-2</v>
      </c>
      <c r="AZ121" s="8">
        <f>1/51</f>
        <v>1.9607843137254902E-2</v>
      </c>
      <c r="BA121" s="8">
        <f>1/41</f>
        <v>2.4390243902439025E-2</v>
      </c>
      <c r="BB121" s="8">
        <f>1/51</f>
        <v>1.9607843137254902E-2</v>
      </c>
      <c r="BC121" s="8">
        <f>1/126</f>
        <v>7.9365079365079361E-3</v>
      </c>
      <c r="BD121" s="8">
        <f>1/101</f>
        <v>9.9009900990099011E-3</v>
      </c>
      <c r="BE121" s="8">
        <f>1/126</f>
        <v>7.9365079365079361E-3</v>
      </c>
      <c r="BF121" s="8">
        <f>1/151</f>
        <v>6.6225165562913907E-3</v>
      </c>
      <c r="BG121" s="8">
        <f>1/201</f>
        <v>4.9751243781094526E-3</v>
      </c>
      <c r="BH121" s="8">
        <f>1/201</f>
        <v>4.9751243781094526E-3</v>
      </c>
      <c r="BI121" s="8">
        <f>1/201</f>
        <v>4.9751243781094526E-3</v>
      </c>
      <c r="BJ121" s="8">
        <v>0</v>
      </c>
      <c r="BK121" s="8">
        <v>0</v>
      </c>
      <c r="BL121" s="8">
        <v>0</v>
      </c>
      <c r="BM121" s="8">
        <v>0</v>
      </c>
      <c r="BN121" s="8">
        <v>0</v>
      </c>
      <c r="BO121" s="8">
        <v>0</v>
      </c>
      <c r="BP121" s="8">
        <v>0</v>
      </c>
      <c r="BQ121" s="8">
        <v>0</v>
      </c>
      <c r="BR121" s="8">
        <v>0</v>
      </c>
      <c r="BS121" s="8">
        <v>0</v>
      </c>
      <c r="BT121" s="8">
        <v>0</v>
      </c>
      <c r="BU121" s="8">
        <v>0</v>
      </c>
      <c r="BV121" s="8">
        <v>0</v>
      </c>
      <c r="BW121" s="8">
        <v>0</v>
      </c>
      <c r="BX121" s="8">
        <v>0</v>
      </c>
      <c r="BY121" s="8">
        <f>SUM(AW121:BX121)</f>
        <v>0.30023942004249277</v>
      </c>
      <c r="BZ121" s="7">
        <f t="shared" si="189"/>
        <v>0.20095768016997106</v>
      </c>
      <c r="CB121" s="6">
        <f t="shared" si="190"/>
        <v>0.2024315555401095</v>
      </c>
    </row>
    <row r="122" spans="1:80" x14ac:dyDescent="0.25">
      <c r="A122" s="8">
        <v>31</v>
      </c>
      <c r="B122" s="8" t="s">
        <v>18</v>
      </c>
      <c r="C122" s="11">
        <v>0</v>
      </c>
      <c r="D122" s="8">
        <f>20/41</f>
        <v>0.48780487804878048</v>
      </c>
      <c r="E122" s="8">
        <f>10/31</f>
        <v>0.32258064516129031</v>
      </c>
      <c r="F122" s="8">
        <f>1/4</f>
        <v>0.25</v>
      </c>
      <c r="G122" s="3">
        <f>D122+E122+F122</f>
        <v>1.0603855232100707</v>
      </c>
      <c r="H122" s="6">
        <f>((D122+(0.5*E122))/G122)</f>
        <v>0.6121313299944352</v>
      </c>
      <c r="I122" s="6">
        <f>1-H122</f>
        <v>0.3878686700055648</v>
      </c>
      <c r="J122" s="8">
        <f>1/6</f>
        <v>0.16666666666666666</v>
      </c>
      <c r="K122" s="8">
        <f>1/9</f>
        <v>0.1111111111111111</v>
      </c>
      <c r="L122" s="8">
        <f>1/9</f>
        <v>0.1111111111111111</v>
      </c>
      <c r="M122" s="8">
        <f>1/19</f>
        <v>5.2631578947368418E-2</v>
      </c>
      <c r="N122" s="8">
        <f>1/19</f>
        <v>5.2631578947368418E-2</v>
      </c>
      <c r="O122" s="8">
        <f>1/41</f>
        <v>2.4390243902439025E-2</v>
      </c>
      <c r="P122" s="8">
        <f>1/41</f>
        <v>2.4390243902439025E-2</v>
      </c>
      <c r="Q122" s="8">
        <f>1/51</f>
        <v>1.9607843137254902E-2</v>
      </c>
      <c r="R122" s="8">
        <f>1/81</f>
        <v>1.2345679012345678E-2</v>
      </c>
      <c r="S122" s="8">
        <f>1/151</f>
        <v>6.6225165562913907E-3</v>
      </c>
      <c r="T122" s="8">
        <f>1/151</f>
        <v>6.6225165562913907E-3</v>
      </c>
      <c r="U122" s="8">
        <f>1/151</f>
        <v>6.6225165562913907E-3</v>
      </c>
      <c r="V122" s="8">
        <f>1/251</f>
        <v>3.9840637450199202E-3</v>
      </c>
      <c r="W122" s="4">
        <v>0</v>
      </c>
      <c r="X122" s="4">
        <v>0</v>
      </c>
      <c r="Y122" s="4">
        <f>1/301</f>
        <v>3.3222591362126247E-3</v>
      </c>
      <c r="Z122" s="4">
        <f>1/301</f>
        <v>3.3222591362126247E-3</v>
      </c>
      <c r="AA122" s="4">
        <f>1/501</f>
        <v>1.996007984031936E-3</v>
      </c>
      <c r="AB122" s="4">
        <v>0</v>
      </c>
      <c r="AC122" s="4">
        <f>1/501</f>
        <v>1.996007984031936E-3</v>
      </c>
      <c r="AD122" s="8">
        <f>1/501</f>
        <v>1.996007984031936E-3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3">
        <f>SUM(J122:AK122)</f>
        <v>0.61137021237651989</v>
      </c>
      <c r="AM122" s="3">
        <f t="shared" si="218"/>
        <v>0.25330893537186583</v>
      </c>
      <c r="AN122" s="3"/>
      <c r="AO122" s="4">
        <f>1/8</f>
        <v>0.125</v>
      </c>
      <c r="AP122" s="4">
        <f>1/7</f>
        <v>0.14285714285714285</v>
      </c>
      <c r="AQ122" s="4">
        <f>1/19</f>
        <v>5.2631578947368418E-2</v>
      </c>
      <c r="AR122" s="4">
        <f>1/81</f>
        <v>1.2345679012345678E-2</v>
      </c>
      <c r="AS122" s="4">
        <f>1/201</f>
        <v>4.9751243781094526E-3</v>
      </c>
      <c r="AT122" s="4">
        <v>0</v>
      </c>
      <c r="AU122" s="8">
        <f>SUM(AO122:AT122)</f>
        <v>0.33780952519496638</v>
      </c>
      <c r="AV122" s="7">
        <f t="shared" si="188"/>
        <v>4.7209528104395826E-2</v>
      </c>
      <c r="AW122" s="4">
        <f>1/9</f>
        <v>0.1111111111111111</v>
      </c>
      <c r="AX122" s="4">
        <f>1/19</f>
        <v>5.2631578947368418E-2</v>
      </c>
      <c r="AY122" s="4">
        <f>1/13</f>
        <v>7.6923076923076927E-2</v>
      </c>
      <c r="AZ122" s="4">
        <f>1/51</f>
        <v>1.9607843137254902E-2</v>
      </c>
      <c r="BA122" s="4">
        <f>1/41</f>
        <v>2.4390243902439025E-2</v>
      </c>
      <c r="BB122" s="4">
        <f>1/51</f>
        <v>1.9607843137254902E-2</v>
      </c>
      <c r="BC122" s="4">
        <f>1/126</f>
        <v>7.9365079365079361E-3</v>
      </c>
      <c r="BD122" s="4">
        <f>1/101</f>
        <v>9.9009900990099011E-3</v>
      </c>
      <c r="BE122" s="4">
        <f>1/126</f>
        <v>7.9365079365079361E-3</v>
      </c>
      <c r="BF122" s="4">
        <f>1/151</f>
        <v>6.6225165562913907E-3</v>
      </c>
      <c r="BG122" s="4">
        <f>1/501</f>
        <v>1.996007984031936E-3</v>
      </c>
      <c r="BH122" s="4">
        <f>1/301</f>
        <v>3.3222591362126247E-3</v>
      </c>
      <c r="BI122" s="8">
        <f>1/501</f>
        <v>1.996007984031936E-3</v>
      </c>
      <c r="BJ122" s="8">
        <v>0</v>
      </c>
      <c r="BK122" s="8">
        <v>0</v>
      </c>
      <c r="BL122" s="8">
        <f>1/501</f>
        <v>1.996007984031936E-3</v>
      </c>
      <c r="BM122" s="8">
        <f>1/501</f>
        <v>1.996007984031936E-3</v>
      </c>
      <c r="BN122" s="8">
        <f>1/501</f>
        <v>1.996007984031936E-3</v>
      </c>
      <c r="BO122" s="8">
        <v>0</v>
      </c>
      <c r="BP122" s="8">
        <v>0</v>
      </c>
      <c r="BQ122" s="8">
        <v>0</v>
      </c>
      <c r="BR122" s="8">
        <v>0</v>
      </c>
      <c r="BS122" s="8">
        <v>0</v>
      </c>
      <c r="BT122" s="8">
        <v>0</v>
      </c>
      <c r="BU122" s="8">
        <v>0</v>
      </c>
      <c r="BV122" s="8">
        <v>0</v>
      </c>
      <c r="BW122" s="8">
        <v>0</v>
      </c>
      <c r="BX122" s="8">
        <v>0</v>
      </c>
      <c r="BY122" s="8">
        <f>SUM(AW122:BX122)</f>
        <v>0.34997051874319474</v>
      </c>
      <c r="BZ122" s="7">
        <f t="shared" si="189"/>
        <v>0.39988207497277894</v>
      </c>
      <c r="CB122" s="6">
        <f t="shared" si="190"/>
        <v>0.29915025631468106</v>
      </c>
    </row>
    <row r="123" spans="1:80" s="7" customFormat="1" x14ac:dyDescent="0.25">
      <c r="A123" s="8">
        <v>31</v>
      </c>
      <c r="B123" s="8" t="s">
        <v>78</v>
      </c>
      <c r="C123" s="11">
        <v>0</v>
      </c>
      <c r="D123" s="8">
        <f>10/21</f>
        <v>0.47619047619047616</v>
      </c>
      <c r="E123" s="8">
        <f>5/17</f>
        <v>0.29411764705882354</v>
      </c>
      <c r="F123" s="8">
        <f>5/19</f>
        <v>0.26315789473684209</v>
      </c>
      <c r="G123" s="3">
        <f>D123+E123+F123</f>
        <v>1.0334660179861417</v>
      </c>
      <c r="H123" s="6">
        <f>((D123+(0.5*E123))/G123)</f>
        <v>0.60306704707560632</v>
      </c>
      <c r="I123" s="6">
        <f>1-H123</f>
        <v>0.39693295292439368</v>
      </c>
      <c r="J123" s="8">
        <f>1/6</f>
        <v>0.16666666666666666</v>
      </c>
      <c r="K123" s="8">
        <f>2/19</f>
        <v>0.10526315789473684</v>
      </c>
      <c r="L123" s="8">
        <f>1/9</f>
        <v>0.1111111111111111</v>
      </c>
      <c r="M123" s="8">
        <f>1/20</f>
        <v>0.05</v>
      </c>
      <c r="N123" s="8">
        <f>1/20</f>
        <v>0.05</v>
      </c>
      <c r="O123" s="8">
        <f>1/34</f>
        <v>2.9411764705882353E-2</v>
      </c>
      <c r="P123" s="8">
        <f>1/56</f>
        <v>1.7857142857142856E-2</v>
      </c>
      <c r="Q123" s="8">
        <f>1/56</f>
        <v>1.7857142857142856E-2</v>
      </c>
      <c r="R123" s="8">
        <f>1/101</f>
        <v>9.9009900990099011E-3</v>
      </c>
      <c r="S123" s="8">
        <f>1/226</f>
        <v>4.4247787610619468E-3</v>
      </c>
      <c r="T123" s="8">
        <f>1/201</f>
        <v>4.9751243781094526E-3</v>
      </c>
      <c r="U123" s="8">
        <f>1/176</f>
        <v>5.681818181818182E-3</v>
      </c>
      <c r="V123" s="8">
        <f>1/326</f>
        <v>3.0674846625766872E-3</v>
      </c>
      <c r="W123" s="8">
        <f>1/501</f>
        <v>1.996007984031936E-3</v>
      </c>
      <c r="X123" s="8">
        <f t="shared" ref="X123:Z123" si="228">1/501</f>
        <v>1.996007984031936E-3</v>
      </c>
      <c r="Y123" s="8">
        <f t="shared" si="228"/>
        <v>1.996007984031936E-3</v>
      </c>
      <c r="Z123" s="8">
        <f t="shared" si="228"/>
        <v>1.996007984031936E-3</v>
      </c>
      <c r="AA123" s="8">
        <v>0</v>
      </c>
      <c r="AB123" s="8">
        <v>0</v>
      </c>
      <c r="AC123" s="8">
        <f>1/501</f>
        <v>1.996007984031936E-3</v>
      </c>
      <c r="AD123" s="8">
        <f>1/501</f>
        <v>1.996007984031936E-3</v>
      </c>
      <c r="AE123" s="8">
        <v>0</v>
      </c>
      <c r="AF123" s="8">
        <v>0</v>
      </c>
      <c r="AG123" s="8">
        <f>1/501</f>
        <v>1.996007984031936E-3</v>
      </c>
      <c r="AH123" s="8">
        <f t="shared" ref="AH123:AJ123" si="229">1/501</f>
        <v>1.996007984031936E-3</v>
      </c>
      <c r="AI123" s="8">
        <f t="shared" si="229"/>
        <v>1.996007984031936E-3</v>
      </c>
      <c r="AJ123" s="8">
        <f t="shared" si="229"/>
        <v>1.996007984031936E-3</v>
      </c>
      <c r="AK123" s="8">
        <v>0</v>
      </c>
      <c r="AL123" s="3">
        <f>SUM(J123:AK123)</f>
        <v>0.59617726201557875</v>
      </c>
      <c r="AM123" s="3">
        <f t="shared" si="218"/>
        <v>0.25197225023271552</v>
      </c>
      <c r="AN123" s="3"/>
      <c r="AO123" s="8">
        <f>1/7</f>
        <v>0.14285714285714285</v>
      </c>
      <c r="AP123" s="8">
        <f>2/13</f>
        <v>0.15384615384615385</v>
      </c>
      <c r="AQ123" s="8">
        <f>1/17</f>
        <v>5.8823529411764705E-2</v>
      </c>
      <c r="AR123" s="8">
        <f>1/91</f>
        <v>1.098901098901099E-2</v>
      </c>
      <c r="AS123" s="8">
        <f>1/351</f>
        <v>2.8490028490028491E-3</v>
      </c>
      <c r="AT123" s="8">
        <v>0</v>
      </c>
      <c r="AU123" s="8">
        <f>SUM(AO123:AT123)</f>
        <v>0.36936483995307529</v>
      </c>
      <c r="AV123" s="7">
        <f t="shared" si="188"/>
        <v>0.25584045584045589</v>
      </c>
      <c r="AW123" s="8">
        <f>2/19</f>
        <v>0.10526315789473684</v>
      </c>
      <c r="AX123" s="8">
        <f>1/19</f>
        <v>5.2631578947368418E-2</v>
      </c>
      <c r="AY123" s="8">
        <f>1/13</f>
        <v>7.6923076923076927E-2</v>
      </c>
      <c r="AZ123" s="8">
        <f>1/56</f>
        <v>1.7857142857142856E-2</v>
      </c>
      <c r="BA123" s="8">
        <f>1/41</f>
        <v>2.4390243902439025E-2</v>
      </c>
      <c r="BB123" s="8">
        <f>1/51</f>
        <v>1.9607843137254902E-2</v>
      </c>
      <c r="BC123" s="8">
        <f>1/226</f>
        <v>4.4247787610619468E-3</v>
      </c>
      <c r="BD123" s="8">
        <f>1/151</f>
        <v>6.6225165562913907E-3</v>
      </c>
      <c r="BE123" s="8">
        <f>1/201</f>
        <v>4.9751243781094526E-3</v>
      </c>
      <c r="BF123" s="8">
        <f>1/326</f>
        <v>3.0674846625766872E-3</v>
      </c>
      <c r="BG123" s="8">
        <f>1/501</f>
        <v>1.996007984031936E-3</v>
      </c>
      <c r="BH123" s="8">
        <f t="shared" ref="BH123:BM123" si="230">1/501</f>
        <v>1.996007984031936E-3</v>
      </c>
      <c r="BI123" s="8">
        <f t="shared" si="230"/>
        <v>1.996007984031936E-3</v>
      </c>
      <c r="BJ123" s="8">
        <f t="shared" si="230"/>
        <v>1.996007984031936E-3</v>
      </c>
      <c r="BK123" s="8">
        <f t="shared" si="230"/>
        <v>1.996007984031936E-3</v>
      </c>
      <c r="BL123" s="8">
        <f t="shared" si="230"/>
        <v>1.996007984031936E-3</v>
      </c>
      <c r="BM123" s="8">
        <f t="shared" si="230"/>
        <v>1.996007984031936E-3</v>
      </c>
      <c r="BN123" s="8">
        <v>0</v>
      </c>
      <c r="BO123" s="8">
        <v>0</v>
      </c>
      <c r="BP123" s="8">
        <f>1/501</f>
        <v>1.996007984031936E-3</v>
      </c>
      <c r="BQ123" s="8">
        <f>1/501</f>
        <v>1.996007984031936E-3</v>
      </c>
      <c r="BR123" s="8">
        <v>0</v>
      </c>
      <c r="BS123" s="8">
        <v>0</v>
      </c>
      <c r="BT123" s="8">
        <f t="shared" ref="BT123:BW123" si="231">1/501</f>
        <v>1.996007984031936E-3</v>
      </c>
      <c r="BU123" s="8">
        <f t="shared" si="231"/>
        <v>1.996007984031936E-3</v>
      </c>
      <c r="BV123" s="8">
        <f t="shared" si="231"/>
        <v>1.996007984031936E-3</v>
      </c>
      <c r="BW123" s="8">
        <f t="shared" si="231"/>
        <v>1.996007984031936E-3</v>
      </c>
      <c r="BX123" s="8">
        <v>0</v>
      </c>
      <c r="BY123" s="8">
        <f>SUM(AW123:BX123)</f>
        <v>0.34171105181247352</v>
      </c>
      <c r="BZ123" s="7">
        <f t="shared" si="189"/>
        <v>0.29850199688739942</v>
      </c>
      <c r="CB123" s="6">
        <f t="shared" si="190"/>
        <v>0.30725315378112761</v>
      </c>
    </row>
    <row r="124" spans="1:80" x14ac:dyDescent="0.25">
      <c r="A124" s="7">
        <v>31</v>
      </c>
      <c r="B124" s="7" t="s">
        <v>84</v>
      </c>
      <c r="C124" s="11">
        <v>1</v>
      </c>
      <c r="D124" s="4">
        <f>AVERAGE(D121:D123)</f>
        <v>0.49227195568658982</v>
      </c>
      <c r="E124" s="8">
        <f t="shared" ref="E124:BM124" si="232">AVERAGE(E121:E123)</f>
        <v>0.30360531309297917</v>
      </c>
      <c r="F124" s="8">
        <f t="shared" si="232"/>
        <v>0.25438596491228066</v>
      </c>
      <c r="G124" s="8">
        <f t="shared" si="232"/>
        <v>1.0502632336918496</v>
      </c>
      <c r="H124" s="8">
        <f t="shared" si="232"/>
        <v>0.61317648363982957</v>
      </c>
      <c r="I124" s="8">
        <f t="shared" si="232"/>
        <v>0.38682351636017048</v>
      </c>
      <c r="J124" s="8">
        <f t="shared" si="232"/>
        <v>0.15555555555555556</v>
      </c>
      <c r="K124" s="8">
        <f t="shared" si="232"/>
        <v>0.10545808966861599</v>
      </c>
      <c r="L124" s="8">
        <f t="shared" si="232"/>
        <v>0.1074074074074074</v>
      </c>
      <c r="M124" s="8">
        <f t="shared" si="232"/>
        <v>5.2729044834307993E-2</v>
      </c>
      <c r="N124" s="8">
        <f t="shared" si="232"/>
        <v>5.2729044834307993E-2</v>
      </c>
      <c r="O124" s="8">
        <f t="shared" si="232"/>
        <v>2.7737924438067912E-2</v>
      </c>
      <c r="P124" s="8">
        <f t="shared" si="232"/>
        <v>2.3341721512453218E-2</v>
      </c>
      <c r="Q124" s="8">
        <f t="shared" si="232"/>
        <v>2.0618409965612261E-2</v>
      </c>
      <c r="R124" s="8">
        <f t="shared" si="232"/>
        <v>1.1801521282732562E-2</v>
      </c>
      <c r="S124" s="8">
        <f t="shared" si="232"/>
        <v>6.3279344179537579E-3</v>
      </c>
      <c r="T124" s="8">
        <f t="shared" si="232"/>
        <v>7.5288839744706111E-3</v>
      </c>
      <c r="U124" s="8">
        <f t="shared" si="232"/>
        <v>7.4017749457064921E-3</v>
      </c>
      <c r="V124" s="8">
        <f t="shared" si="232"/>
        <v>4.9960187813681807E-3</v>
      </c>
      <c r="W124" s="8">
        <f t="shared" si="232"/>
        <v>2.5592753886167058E-3</v>
      </c>
      <c r="X124" s="8">
        <f t="shared" si="232"/>
        <v>6.6533599467731195E-4</v>
      </c>
      <c r="Y124" s="8">
        <f t="shared" si="232"/>
        <v>3.9802612255119838E-3</v>
      </c>
      <c r="Z124" s="8">
        <f t="shared" si="232"/>
        <v>3.6666951006875809E-3</v>
      </c>
      <c r="AA124" s="8">
        <f t="shared" si="232"/>
        <v>2.323710787380463E-3</v>
      </c>
      <c r="AB124" s="8">
        <f t="shared" si="232"/>
        <v>0</v>
      </c>
      <c r="AC124" s="8">
        <f t="shared" si="232"/>
        <v>1.3306719893546239E-3</v>
      </c>
      <c r="AD124" s="8">
        <f t="shared" si="232"/>
        <v>1.3306719893546239E-3</v>
      </c>
      <c r="AE124" s="8">
        <f t="shared" si="232"/>
        <v>0</v>
      </c>
      <c r="AF124" s="8">
        <f t="shared" si="232"/>
        <v>0</v>
      </c>
      <c r="AG124" s="8">
        <f t="shared" si="232"/>
        <v>6.6533599467731195E-4</v>
      </c>
      <c r="AH124" s="8">
        <f t="shared" si="232"/>
        <v>6.6533599467731195E-4</v>
      </c>
      <c r="AI124" s="8">
        <f t="shared" si="232"/>
        <v>6.6533599467731195E-4</v>
      </c>
      <c r="AJ124" s="8">
        <f t="shared" si="232"/>
        <v>6.6533599467731195E-4</v>
      </c>
      <c r="AK124" s="8">
        <f t="shared" si="232"/>
        <v>0</v>
      </c>
      <c r="AL124" s="8">
        <f t="shared" si="232"/>
        <v>0.60215129807285284</v>
      </c>
      <c r="AM124" s="3">
        <f t="shared" si="218"/>
        <v>0.22320861693819283</v>
      </c>
      <c r="AN124" s="3"/>
      <c r="AO124" s="8">
        <f t="shared" si="232"/>
        <v>0.12261904761904763</v>
      </c>
      <c r="AP124" s="8">
        <f t="shared" si="232"/>
        <v>0.14334554334554336</v>
      </c>
      <c r="AQ124" s="8">
        <f t="shared" si="232"/>
        <v>5.4695562435500521E-2</v>
      </c>
      <c r="AR124" s="8">
        <f t="shared" si="232"/>
        <v>1.1893456337900782E-2</v>
      </c>
      <c r="AS124" s="8">
        <f t="shared" si="232"/>
        <v>4.266417201740585E-3</v>
      </c>
      <c r="AT124" s="8">
        <f t="shared" si="232"/>
        <v>0</v>
      </c>
      <c r="AU124" s="8">
        <f t="shared" si="232"/>
        <v>0.33682002693973284</v>
      </c>
      <c r="AV124" s="7">
        <f t="shared" si="188"/>
        <v>0.10940096373274488</v>
      </c>
      <c r="AW124" s="8">
        <f t="shared" si="232"/>
        <v>9.9902534113060423E-2</v>
      </c>
      <c r="AX124" s="8">
        <f t="shared" si="232"/>
        <v>4.958047292143402E-2</v>
      </c>
      <c r="AY124" s="8">
        <f t="shared" si="232"/>
        <v>7.2115384615384623E-2</v>
      </c>
      <c r="AZ124" s="8">
        <f t="shared" si="232"/>
        <v>1.9024276377217552E-2</v>
      </c>
      <c r="BA124" s="8">
        <f t="shared" si="232"/>
        <v>2.4390243902439029E-2</v>
      </c>
      <c r="BB124" s="8">
        <f t="shared" si="232"/>
        <v>1.9607843137254902E-2</v>
      </c>
      <c r="BC124" s="8">
        <f t="shared" si="232"/>
        <v>6.7659315446926063E-3</v>
      </c>
      <c r="BD124" s="8">
        <f t="shared" si="232"/>
        <v>8.8081655847703968E-3</v>
      </c>
      <c r="BE124" s="8">
        <f t="shared" si="232"/>
        <v>6.949380083708441E-3</v>
      </c>
      <c r="BF124" s="8">
        <f t="shared" si="232"/>
        <v>5.4375059250531569E-3</v>
      </c>
      <c r="BG124" s="8">
        <f t="shared" si="232"/>
        <v>2.9890467820577749E-3</v>
      </c>
      <c r="BH124" s="8">
        <f t="shared" si="232"/>
        <v>3.4311304994513376E-3</v>
      </c>
      <c r="BI124" s="8">
        <f t="shared" si="232"/>
        <v>2.9890467820577749E-3</v>
      </c>
      <c r="BJ124" s="8">
        <f t="shared" si="232"/>
        <v>6.6533599467731195E-4</v>
      </c>
      <c r="BK124" s="8">
        <f t="shared" si="232"/>
        <v>6.6533599467731195E-4</v>
      </c>
      <c r="BL124" s="8">
        <f t="shared" si="232"/>
        <v>1.3306719893546239E-3</v>
      </c>
      <c r="BM124" s="8">
        <f t="shared" si="232"/>
        <v>1.3306719893546239E-3</v>
      </c>
      <c r="BN124" s="8">
        <f t="shared" ref="BN124:BY124" si="233">AVERAGE(BN121:BN123)</f>
        <v>6.6533599467731195E-4</v>
      </c>
      <c r="BO124" s="8">
        <f t="shared" si="233"/>
        <v>0</v>
      </c>
      <c r="BP124" s="8">
        <f t="shared" si="233"/>
        <v>6.6533599467731195E-4</v>
      </c>
      <c r="BQ124" s="8">
        <f t="shared" si="233"/>
        <v>6.6533599467731195E-4</v>
      </c>
      <c r="BR124" s="8">
        <f t="shared" si="233"/>
        <v>0</v>
      </c>
      <c r="BS124" s="8">
        <f t="shared" si="233"/>
        <v>0</v>
      </c>
      <c r="BT124" s="8">
        <f t="shared" si="233"/>
        <v>6.6533599467731195E-4</v>
      </c>
      <c r="BU124" s="8">
        <f t="shared" si="233"/>
        <v>6.6533599467731195E-4</v>
      </c>
      <c r="BV124" s="8">
        <f t="shared" si="233"/>
        <v>6.6533599467731195E-4</v>
      </c>
      <c r="BW124" s="8">
        <f t="shared" si="233"/>
        <v>6.6533599467731195E-4</v>
      </c>
      <c r="BX124" s="8">
        <f t="shared" si="233"/>
        <v>0</v>
      </c>
      <c r="BY124" s="8">
        <f t="shared" si="233"/>
        <v>0.33064033019938699</v>
      </c>
      <c r="BZ124" s="7">
        <f t="shared" si="189"/>
        <v>0.29975853940448705</v>
      </c>
      <c r="CB124" s="6">
        <f t="shared" si="190"/>
        <v>0.26961165521197272</v>
      </c>
    </row>
    <row r="125" spans="1:80" x14ac:dyDescent="0.25">
      <c r="A125" s="8">
        <v>32</v>
      </c>
      <c r="B125" s="1" t="s">
        <v>18</v>
      </c>
      <c r="C125" s="11">
        <v>0</v>
      </c>
      <c r="D125" s="4">
        <f>5/12</f>
        <v>0.41666666666666669</v>
      </c>
      <c r="E125" s="4">
        <f>10/31</f>
        <v>0.32258064516129031</v>
      </c>
      <c r="F125" s="4">
        <f>10/31</f>
        <v>0.32258064516129031</v>
      </c>
      <c r="G125" s="3">
        <f>D125+E125+F125</f>
        <v>1.0618279569892473</v>
      </c>
      <c r="H125" s="6">
        <f>((D125+(0.5*E125))/G125)</f>
        <v>0.54430379746835444</v>
      </c>
      <c r="I125" s="6">
        <f>1-H125</f>
        <v>0.45569620253164556</v>
      </c>
      <c r="J125" s="4">
        <f>2/15</f>
        <v>0.13333333333333333</v>
      </c>
      <c r="K125" s="4">
        <f>1/12</f>
        <v>8.3333333333333329E-2</v>
      </c>
      <c r="L125" s="4">
        <f>2/19</f>
        <v>0.10526315789473684</v>
      </c>
      <c r="M125" s="4">
        <f>1/23</f>
        <v>4.3478260869565216E-2</v>
      </c>
      <c r="N125" s="4">
        <f>1/21</f>
        <v>4.7619047619047616E-2</v>
      </c>
      <c r="O125" s="4">
        <f>1/34</f>
        <v>2.9411764705882353E-2</v>
      </c>
      <c r="P125" s="4">
        <f>1/67</f>
        <v>1.4925373134328358E-2</v>
      </c>
      <c r="Q125" s="4">
        <f>1/51</f>
        <v>1.9607843137254902E-2</v>
      </c>
      <c r="R125" s="4">
        <f>1/81</f>
        <v>1.2345679012345678E-2</v>
      </c>
      <c r="S125" s="4">
        <f>1/126</f>
        <v>7.9365079365079361E-3</v>
      </c>
      <c r="T125" s="4">
        <f>1/201</f>
        <v>4.9751243781094526E-3</v>
      </c>
      <c r="U125" s="4">
        <f>1/201</f>
        <v>4.9751243781094526E-3</v>
      </c>
      <c r="V125" s="4">
        <f>1/251</f>
        <v>3.9840637450199202E-3</v>
      </c>
      <c r="W125" s="4">
        <v>0</v>
      </c>
      <c r="X125" s="4">
        <v>0</v>
      </c>
      <c r="Y125" s="4">
        <f>1/501</f>
        <v>1.996007984031936E-3</v>
      </c>
      <c r="Z125" s="4">
        <f>1/501</f>
        <v>1.996007984031936E-3</v>
      </c>
      <c r="AA125" s="4">
        <f>1/501</f>
        <v>1.996007984031936E-3</v>
      </c>
      <c r="AB125" s="4">
        <v>0</v>
      </c>
      <c r="AC125" s="4">
        <f>1/501</f>
        <v>1.996007984031936E-3</v>
      </c>
      <c r="AD125" s="4">
        <f>1/501</f>
        <v>1.996007984031936E-3</v>
      </c>
      <c r="AE125" s="4">
        <v>0</v>
      </c>
      <c r="AF125" s="4">
        <v>0</v>
      </c>
      <c r="AG125" s="4">
        <v>0</v>
      </c>
      <c r="AH125" s="4">
        <v>0</v>
      </c>
      <c r="AI125" s="4">
        <v>0</v>
      </c>
      <c r="AJ125" s="4">
        <v>0</v>
      </c>
      <c r="AK125" s="4">
        <v>0</v>
      </c>
      <c r="AL125" s="3">
        <f>SUM(J125:AK125)</f>
        <v>0.52116865339773422</v>
      </c>
      <c r="AM125" s="3">
        <f t="shared" si="218"/>
        <v>0.25080476815456199</v>
      </c>
      <c r="AN125" s="3"/>
      <c r="AO125" s="4">
        <f>1/9</f>
        <v>0.1111111111111111</v>
      </c>
      <c r="AP125" s="4">
        <f>2/13</f>
        <v>0.15384615384615385</v>
      </c>
      <c r="AQ125" s="4">
        <f>1/17</f>
        <v>5.8823529411764705E-2</v>
      </c>
      <c r="AR125" s="4">
        <f>1/67</f>
        <v>1.4925373134328358E-2</v>
      </c>
      <c r="AS125" s="4">
        <f>1/201</f>
        <v>4.9751243781094526E-3</v>
      </c>
      <c r="AT125" s="4">
        <v>0</v>
      </c>
      <c r="AU125" s="4">
        <f>SUM(AO125:AT125)</f>
        <v>0.34368129188146745</v>
      </c>
      <c r="AV125" s="7">
        <f t="shared" si="188"/>
        <v>6.5412004832549053E-2</v>
      </c>
      <c r="AW125" s="4">
        <f>2/17</f>
        <v>0.11764705882352941</v>
      </c>
      <c r="AX125" s="4">
        <f>1/15</f>
        <v>6.6666666666666666E-2</v>
      </c>
      <c r="AY125" s="4">
        <f>1/11</f>
        <v>9.0909090909090912E-2</v>
      </c>
      <c r="AZ125" s="4">
        <f>1/34</f>
        <v>2.9411764705882353E-2</v>
      </c>
      <c r="BA125" s="4">
        <f>1/26</f>
        <v>3.8461538461538464E-2</v>
      </c>
      <c r="BB125" s="4">
        <f>1/41</f>
        <v>2.4390243902439025E-2</v>
      </c>
      <c r="BC125" s="4">
        <f>1/81</f>
        <v>1.2345679012345678E-2</v>
      </c>
      <c r="BD125" s="4">
        <f>1/67</f>
        <v>1.4925373134328358E-2</v>
      </c>
      <c r="BE125" s="4">
        <f>1/101</f>
        <v>9.9009900990099011E-3</v>
      </c>
      <c r="BF125" s="4">
        <f>1/151</f>
        <v>6.6225165562913907E-3</v>
      </c>
      <c r="BG125" s="4">
        <f>1/251</f>
        <v>3.9840637450199202E-3</v>
      </c>
      <c r="BH125" s="4">
        <f>1/251</f>
        <v>3.9840637450199202E-3</v>
      </c>
      <c r="BI125" s="4">
        <f>1/301</f>
        <v>3.3222591362126247E-3</v>
      </c>
      <c r="BJ125" s="4">
        <v>0</v>
      </c>
      <c r="BK125" s="4">
        <v>0</v>
      </c>
      <c r="BL125" s="4">
        <f>1/501</f>
        <v>1.996007984031936E-3</v>
      </c>
      <c r="BM125" s="4">
        <f>1/501</f>
        <v>1.996007984031936E-3</v>
      </c>
      <c r="BN125" s="4">
        <f>1/501</f>
        <v>1.996007984031936E-3</v>
      </c>
      <c r="BO125" s="4">
        <v>0</v>
      </c>
      <c r="BP125" s="4">
        <v>0</v>
      </c>
      <c r="BQ125" s="4">
        <v>0</v>
      </c>
      <c r="BR125" s="4">
        <v>0</v>
      </c>
      <c r="BS125" s="4">
        <v>0</v>
      </c>
      <c r="BT125" s="4">
        <v>0</v>
      </c>
      <c r="BU125" s="4">
        <v>0</v>
      </c>
      <c r="BV125" s="4">
        <v>0</v>
      </c>
      <c r="BW125" s="4">
        <v>0</v>
      </c>
      <c r="BX125" s="4">
        <v>0</v>
      </c>
      <c r="BY125" s="4">
        <f>SUM(AW125:BX125)</f>
        <v>0.42855933284947045</v>
      </c>
      <c r="BZ125" s="7">
        <f t="shared" si="189"/>
        <v>0.32853393183335844</v>
      </c>
      <c r="CB125" s="6">
        <f t="shared" si="190"/>
        <v>0.29340927812867212</v>
      </c>
    </row>
    <row r="126" spans="1:80" s="7" customFormat="1" x14ac:dyDescent="0.25">
      <c r="A126" s="8">
        <v>32</v>
      </c>
      <c r="B126" s="1" t="s">
        <v>79</v>
      </c>
      <c r="C126" s="11">
        <v>0</v>
      </c>
      <c r="D126" s="8">
        <f>10/23</f>
        <v>0.43478260869565216</v>
      </c>
      <c r="E126" s="8">
        <f>5/16</f>
        <v>0.3125</v>
      </c>
      <c r="F126" s="8">
        <f>10/33</f>
        <v>0.30303030303030304</v>
      </c>
      <c r="G126" s="3">
        <f>D126+E126+F126</f>
        <v>1.0503129117259551</v>
      </c>
      <c r="H126" s="6">
        <f>((D126+(0.5*E126))/G126)</f>
        <v>0.56272050176401411</v>
      </c>
      <c r="I126" s="6">
        <f>1-H126</f>
        <v>0.43727949823598589</v>
      </c>
      <c r="J126" s="8">
        <f>2/15</f>
        <v>0.13333333333333333</v>
      </c>
      <c r="K126" s="8">
        <f>1/12</f>
        <v>8.3333333333333329E-2</v>
      </c>
      <c r="L126" s="8">
        <f>1/11</f>
        <v>9.0909090909090912E-2</v>
      </c>
      <c r="M126" s="8">
        <f>1/26</f>
        <v>3.8461538461538464E-2</v>
      </c>
      <c r="N126" s="8">
        <f>1/23</f>
        <v>4.3478260869565216E-2</v>
      </c>
      <c r="O126" s="8">
        <f>1/41</f>
        <v>2.4390243902439025E-2</v>
      </c>
      <c r="P126" s="8">
        <f>1/67</f>
        <v>1.4925373134328358E-2</v>
      </c>
      <c r="Q126" s="8">
        <f>1/51</f>
        <v>1.9607843137254902E-2</v>
      </c>
      <c r="R126" s="8">
        <f>1/91</f>
        <v>1.098901098901099E-2</v>
      </c>
      <c r="S126" s="8">
        <f>1/151</f>
        <v>6.6225165562913907E-3</v>
      </c>
      <c r="T126" s="8">
        <f>1/126</f>
        <v>7.9365079365079361E-3</v>
      </c>
      <c r="U126" s="8">
        <f>1/126</f>
        <v>7.9365079365079361E-3</v>
      </c>
      <c r="V126" s="8">
        <f>1/151</f>
        <v>6.6225165562913907E-3</v>
      </c>
      <c r="W126" s="8">
        <f>1/201</f>
        <v>4.9751243781094526E-3</v>
      </c>
      <c r="X126" s="8">
        <v>0</v>
      </c>
      <c r="Y126" s="8">
        <f>1/201</f>
        <v>4.9751243781094526E-3</v>
      </c>
      <c r="Z126" s="8">
        <f>1/201</f>
        <v>4.9751243781094526E-3</v>
      </c>
      <c r="AA126" s="8">
        <v>0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v>0</v>
      </c>
      <c r="AJ126" s="8">
        <v>0</v>
      </c>
      <c r="AK126" s="8">
        <v>0</v>
      </c>
      <c r="AL126" s="3">
        <f>SUM(J126:AK126)</f>
        <v>0.50347145018982142</v>
      </c>
      <c r="AM126" s="3">
        <f t="shared" si="218"/>
        <v>0.1579843354365893</v>
      </c>
      <c r="AN126" s="3"/>
      <c r="AO126" s="8">
        <f>1/9</f>
        <v>0.1111111111111111</v>
      </c>
      <c r="AP126" s="8">
        <f>1/7</f>
        <v>0.14285714285714285</v>
      </c>
      <c r="AQ126" s="8">
        <f>1/19</f>
        <v>5.2631578947368418E-2</v>
      </c>
      <c r="AR126" s="8">
        <f>1/81</f>
        <v>1.2345679012345678E-2</v>
      </c>
      <c r="AS126" s="8">
        <f>1/201</f>
        <v>4.9751243781094526E-3</v>
      </c>
      <c r="AT126" s="8">
        <v>0</v>
      </c>
      <c r="AU126" s="8">
        <f>SUM(AO126:AT126)</f>
        <v>0.32392063630607748</v>
      </c>
      <c r="AV126" s="7">
        <f t="shared" ref="AV126:AV135" si="234">(AU126/E126)-1</f>
        <v>3.6546036179447849E-2</v>
      </c>
      <c r="AW126" s="8">
        <f>2/19</f>
        <v>0.10526315789473684</v>
      </c>
      <c r="AX126" s="8">
        <f>1/18</f>
        <v>5.5555555555555552E-2</v>
      </c>
      <c r="AY126" s="8">
        <f>1/14</f>
        <v>7.1428571428571425E-2</v>
      </c>
      <c r="AZ126" s="8">
        <f>1/41</f>
        <v>2.4390243902439025E-2</v>
      </c>
      <c r="BA126" s="8">
        <f>1/36</f>
        <v>2.7777777777777776E-2</v>
      </c>
      <c r="BB126" s="8">
        <f>1/46</f>
        <v>2.1739130434782608E-2</v>
      </c>
      <c r="BC126" s="8">
        <f>1/101</f>
        <v>9.9009900990099011E-3</v>
      </c>
      <c r="BD126" s="8">
        <f>1/91</f>
        <v>1.098901098901099E-2</v>
      </c>
      <c r="BE126" s="8">
        <f>1/126</f>
        <v>7.9365079365079361E-3</v>
      </c>
      <c r="BF126" s="8">
        <f>1/151</f>
        <v>6.6225165562913907E-3</v>
      </c>
      <c r="BG126" s="8">
        <f>1/176</f>
        <v>5.681818181818182E-3</v>
      </c>
      <c r="BH126" s="8">
        <f>1/176</f>
        <v>5.681818181818182E-3</v>
      </c>
      <c r="BI126" s="8">
        <f>1/201</f>
        <v>4.9751243781094526E-3</v>
      </c>
      <c r="BJ126" s="8">
        <v>0</v>
      </c>
      <c r="BK126" s="8">
        <v>0</v>
      </c>
      <c r="BL126" s="8">
        <v>0</v>
      </c>
      <c r="BM126" s="8">
        <v>0</v>
      </c>
      <c r="BN126" s="8">
        <v>0</v>
      </c>
      <c r="BO126" s="8">
        <v>0</v>
      </c>
      <c r="BP126" s="8">
        <v>0</v>
      </c>
      <c r="BQ126" s="8">
        <v>0</v>
      </c>
      <c r="BR126" s="8">
        <v>0</v>
      </c>
      <c r="BS126" s="8">
        <v>0</v>
      </c>
      <c r="BT126" s="8">
        <v>0</v>
      </c>
      <c r="BU126" s="8">
        <v>0</v>
      </c>
      <c r="BV126" s="8">
        <v>0</v>
      </c>
      <c r="BW126" s="8">
        <v>0</v>
      </c>
      <c r="BX126" s="8">
        <v>0</v>
      </c>
      <c r="BY126" s="8">
        <f>SUM(AW126:BX126)</f>
        <v>0.35794222331642928</v>
      </c>
      <c r="BZ126" s="7">
        <f t="shared" ref="BZ126:BZ135" si="235">BY126/F126 -1</f>
        <v>0.18120933694421648</v>
      </c>
      <c r="CB126" s="6">
        <f t="shared" ref="CB126:CB135" si="236">AL126 + AU126 + BY126 - 1</f>
        <v>0.18533430981232812</v>
      </c>
    </row>
    <row r="127" spans="1:80" s="7" customFormat="1" x14ac:dyDescent="0.25">
      <c r="A127" s="8">
        <v>32</v>
      </c>
      <c r="B127" s="1" t="s">
        <v>78</v>
      </c>
      <c r="C127" s="11">
        <v>0</v>
      </c>
      <c r="D127" s="8">
        <f>4/10</f>
        <v>0.4</v>
      </c>
      <c r="E127" s="8">
        <f>4/13</f>
        <v>0.30769230769230771</v>
      </c>
      <c r="F127" s="8">
        <f>1/3</f>
        <v>0.33333333333333331</v>
      </c>
      <c r="G127" s="3">
        <f>D127+E127+F127</f>
        <v>1.0410256410256411</v>
      </c>
      <c r="H127" s="6">
        <f>((D127+(0.5*E127))/G127)</f>
        <v>0.53201970443349755</v>
      </c>
      <c r="I127" s="6">
        <f>1-H127</f>
        <v>0.46798029556650245</v>
      </c>
      <c r="J127" s="8">
        <f>2/15</f>
        <v>0.13333333333333333</v>
      </c>
      <c r="K127" s="8">
        <f>1/11</f>
        <v>9.0909090909090912E-2</v>
      </c>
      <c r="L127" s="8">
        <f>2/19</f>
        <v>0.10526315789473684</v>
      </c>
      <c r="M127" s="8">
        <f>1/26</f>
        <v>3.8461538461538464E-2</v>
      </c>
      <c r="N127" s="8">
        <f>1/21</f>
        <v>4.7619047619047616E-2</v>
      </c>
      <c r="O127" s="8">
        <f>1/31</f>
        <v>3.2258064516129031E-2</v>
      </c>
      <c r="P127" s="8">
        <f>1/76</f>
        <v>1.3157894736842105E-2</v>
      </c>
      <c r="Q127" s="8">
        <f>1/67</f>
        <v>1.4925373134328358E-2</v>
      </c>
      <c r="R127" s="8">
        <f>1/91</f>
        <v>1.098901098901099E-2</v>
      </c>
      <c r="S127" s="8">
        <f>1/176</f>
        <v>5.681818181818182E-3</v>
      </c>
      <c r="T127" s="8">
        <f>1/276</f>
        <v>3.6231884057971015E-3</v>
      </c>
      <c r="U127" s="8">
        <f>1/226</f>
        <v>4.4247787610619468E-3</v>
      </c>
      <c r="V127" s="8">
        <f>1/326</f>
        <v>3.0674846625766872E-3</v>
      </c>
      <c r="W127" s="8">
        <f>1/501</f>
        <v>1.996007984031936E-3</v>
      </c>
      <c r="X127" s="8">
        <f t="shared" ref="X127:Z127" si="237">1/501</f>
        <v>1.996007984031936E-3</v>
      </c>
      <c r="Y127" s="8">
        <f t="shared" si="237"/>
        <v>1.996007984031936E-3</v>
      </c>
      <c r="Z127" s="8">
        <f t="shared" si="237"/>
        <v>1.996007984031936E-3</v>
      </c>
      <c r="AA127" s="8">
        <v>0</v>
      </c>
      <c r="AB127" s="8">
        <v>0</v>
      </c>
      <c r="AC127" s="8">
        <f>1/501</f>
        <v>1.996007984031936E-3</v>
      </c>
      <c r="AD127" s="8">
        <f>1/501</f>
        <v>1.996007984031936E-3</v>
      </c>
      <c r="AE127" s="8">
        <v>0</v>
      </c>
      <c r="AF127" s="8">
        <v>0</v>
      </c>
      <c r="AG127" s="8">
        <f t="shared" ref="AG127:AJ127" si="238">1/501</f>
        <v>1.996007984031936E-3</v>
      </c>
      <c r="AH127" s="8">
        <f t="shared" si="238"/>
        <v>1.996007984031936E-3</v>
      </c>
      <c r="AI127" s="8">
        <f t="shared" si="238"/>
        <v>1.996007984031936E-3</v>
      </c>
      <c r="AJ127" s="8">
        <f t="shared" si="238"/>
        <v>1.996007984031936E-3</v>
      </c>
      <c r="AK127" s="8">
        <v>0</v>
      </c>
      <c r="AL127" s="3">
        <f>SUM(J127:AK127)</f>
        <v>0.52367386144563144</v>
      </c>
      <c r="AM127" s="3">
        <f t="shared" si="218"/>
        <v>0.30918465361407854</v>
      </c>
      <c r="AN127" s="3"/>
      <c r="AO127" s="8">
        <f>1/8</f>
        <v>0.125</v>
      </c>
      <c r="AP127" s="8">
        <f>1/6</f>
        <v>0.16666666666666666</v>
      </c>
      <c r="AQ127" s="8">
        <f>1/15</f>
        <v>6.6666666666666666E-2</v>
      </c>
      <c r="AR127" s="8">
        <f>1/71</f>
        <v>1.4084507042253521E-2</v>
      </c>
      <c r="AS127" s="8">
        <f>1/351</f>
        <v>2.8490028490028491E-3</v>
      </c>
      <c r="AT127" s="8">
        <v>0</v>
      </c>
      <c r="AU127" s="8">
        <f>SUM(AO127:AT127)</f>
        <v>0.37526684322458964</v>
      </c>
      <c r="AV127" s="7">
        <f t="shared" si="234"/>
        <v>0.21961724047991638</v>
      </c>
      <c r="AW127" s="8">
        <f>1/9</f>
        <v>0.1111111111111111</v>
      </c>
      <c r="AX127" s="8">
        <f>1/15</f>
        <v>6.6666666666666666E-2</v>
      </c>
      <c r="AY127" s="8">
        <f>1/11</f>
        <v>9.0909090909090912E-2</v>
      </c>
      <c r="AZ127" s="8">
        <f>1/36</f>
        <v>2.7777777777777776E-2</v>
      </c>
      <c r="BA127" s="8">
        <f>1/26</f>
        <v>3.8461538461538464E-2</v>
      </c>
      <c r="BB127" s="8">
        <f>1/36</f>
        <v>2.7777777777777776E-2</v>
      </c>
      <c r="BC127" s="8">
        <f>1/126</f>
        <v>7.9365079365079361E-3</v>
      </c>
      <c r="BD127" s="8">
        <f>1/91</f>
        <v>1.098901098901099E-2</v>
      </c>
      <c r="BE127" s="8">
        <f>1/126</f>
        <v>7.9365079365079361E-3</v>
      </c>
      <c r="BF127" s="8">
        <f>1/226</f>
        <v>4.4247787610619468E-3</v>
      </c>
      <c r="BG127" s="8">
        <f>1/501</f>
        <v>1.996007984031936E-3</v>
      </c>
      <c r="BH127" s="8">
        <f>1/426</f>
        <v>2.3474178403755869E-3</v>
      </c>
      <c r="BI127" s="8">
        <f>1/501</f>
        <v>1.996007984031936E-3</v>
      </c>
      <c r="BJ127" s="8">
        <f t="shared" ref="BJ127:BM127" si="239">1/501</f>
        <v>1.996007984031936E-3</v>
      </c>
      <c r="BK127" s="8">
        <f t="shared" si="239"/>
        <v>1.996007984031936E-3</v>
      </c>
      <c r="BL127" s="8">
        <f t="shared" si="239"/>
        <v>1.996007984031936E-3</v>
      </c>
      <c r="BM127" s="8">
        <f t="shared" si="239"/>
        <v>1.996007984031936E-3</v>
      </c>
      <c r="BN127" s="8">
        <v>0</v>
      </c>
      <c r="BO127" s="8">
        <v>0</v>
      </c>
      <c r="BP127" s="8">
        <f t="shared" ref="BP127:BQ127" si="240">1/501</f>
        <v>1.996007984031936E-3</v>
      </c>
      <c r="BQ127" s="8">
        <f t="shared" si="240"/>
        <v>1.996007984031936E-3</v>
      </c>
      <c r="BR127" s="8">
        <v>0</v>
      </c>
      <c r="BS127" s="8">
        <v>0</v>
      </c>
      <c r="BT127" s="8">
        <f t="shared" ref="BT127:BW127" si="241">1/501</f>
        <v>1.996007984031936E-3</v>
      </c>
      <c r="BU127" s="8">
        <f t="shared" si="241"/>
        <v>1.996007984031936E-3</v>
      </c>
      <c r="BV127" s="8">
        <f t="shared" si="241"/>
        <v>1.996007984031936E-3</v>
      </c>
      <c r="BW127" s="8">
        <f t="shared" si="241"/>
        <v>1.996007984031936E-3</v>
      </c>
      <c r="BX127" s="8">
        <v>0</v>
      </c>
      <c r="BY127" s="8">
        <f>SUM(AW127:BX127)</f>
        <v>0.42029028197581025</v>
      </c>
      <c r="BZ127" s="7">
        <f t="shared" si="235"/>
        <v>0.26087084592743093</v>
      </c>
      <c r="CB127" s="6">
        <f t="shared" si="236"/>
        <v>0.31923098664603144</v>
      </c>
    </row>
    <row r="128" spans="1:80" s="7" customFormat="1" x14ac:dyDescent="0.25">
      <c r="A128" s="7">
        <v>32</v>
      </c>
      <c r="B128" s="7" t="s">
        <v>84</v>
      </c>
      <c r="C128" s="11">
        <v>1</v>
      </c>
      <c r="D128" s="8">
        <f>AVERAGE(D125:D127)</f>
        <v>0.41714975845410623</v>
      </c>
      <c r="E128" s="8">
        <f t="shared" ref="E128:BM128" si="242">AVERAGE(E125:E127)</f>
        <v>0.31425765095119934</v>
      </c>
      <c r="F128" s="8">
        <f t="shared" si="242"/>
        <v>0.31964809384164222</v>
      </c>
      <c r="G128" s="8">
        <f t="shared" si="242"/>
        <v>1.0510555032469477</v>
      </c>
      <c r="H128" s="8">
        <f t="shared" si="242"/>
        <v>0.54634800122195537</v>
      </c>
      <c r="I128" s="8">
        <f t="shared" si="242"/>
        <v>0.45365199877804468</v>
      </c>
      <c r="J128" s="8">
        <f t="shared" si="242"/>
        <v>0.13333333333333333</v>
      </c>
      <c r="K128" s="8">
        <f t="shared" si="242"/>
        <v>8.5858585858585856E-2</v>
      </c>
      <c r="L128" s="8">
        <f t="shared" si="242"/>
        <v>0.10047846889952154</v>
      </c>
      <c r="M128" s="8">
        <f t="shared" si="242"/>
        <v>4.0133779264214048E-2</v>
      </c>
      <c r="N128" s="8">
        <f t="shared" si="242"/>
        <v>4.6238785369220152E-2</v>
      </c>
      <c r="O128" s="8">
        <f t="shared" si="242"/>
        <v>2.868669104148347E-2</v>
      </c>
      <c r="P128" s="8">
        <f t="shared" si="242"/>
        <v>1.4336213668499609E-2</v>
      </c>
      <c r="Q128" s="8">
        <f t="shared" si="242"/>
        <v>1.8047019802946054E-2</v>
      </c>
      <c r="R128" s="8">
        <f t="shared" si="242"/>
        <v>1.1441233663455888E-2</v>
      </c>
      <c r="S128" s="8">
        <f t="shared" si="242"/>
        <v>6.7469475582058363E-3</v>
      </c>
      <c r="T128" s="8">
        <f t="shared" si="242"/>
        <v>5.5116069068048305E-3</v>
      </c>
      <c r="U128" s="8">
        <f t="shared" si="242"/>
        <v>5.7788036918931113E-3</v>
      </c>
      <c r="V128" s="8">
        <f t="shared" si="242"/>
        <v>4.5580216546293323E-3</v>
      </c>
      <c r="W128" s="8">
        <f t="shared" si="242"/>
        <v>2.323710787380463E-3</v>
      </c>
      <c r="X128" s="8">
        <f t="shared" si="242"/>
        <v>6.6533599467731195E-4</v>
      </c>
      <c r="Y128" s="8">
        <f t="shared" si="242"/>
        <v>2.9890467820577749E-3</v>
      </c>
      <c r="Z128" s="8">
        <f t="shared" si="242"/>
        <v>2.9890467820577749E-3</v>
      </c>
      <c r="AA128" s="8">
        <f t="shared" si="242"/>
        <v>6.6533599467731195E-4</v>
      </c>
      <c r="AB128" s="8">
        <f t="shared" si="242"/>
        <v>0</v>
      </c>
      <c r="AC128" s="8">
        <f t="shared" si="242"/>
        <v>1.3306719893546239E-3</v>
      </c>
      <c r="AD128" s="8">
        <f t="shared" si="242"/>
        <v>1.3306719893546239E-3</v>
      </c>
      <c r="AE128" s="8">
        <f t="shared" si="242"/>
        <v>0</v>
      </c>
      <c r="AF128" s="8">
        <f t="shared" si="242"/>
        <v>0</v>
      </c>
      <c r="AG128" s="8">
        <f t="shared" si="242"/>
        <v>6.6533599467731195E-4</v>
      </c>
      <c r="AH128" s="8">
        <f t="shared" si="242"/>
        <v>6.6533599467731195E-4</v>
      </c>
      <c r="AI128" s="8">
        <f t="shared" si="242"/>
        <v>6.6533599467731195E-4</v>
      </c>
      <c r="AJ128" s="8">
        <f t="shared" si="242"/>
        <v>6.6533599467731195E-4</v>
      </c>
      <c r="AK128" s="8">
        <f t="shared" si="242"/>
        <v>0</v>
      </c>
      <c r="AL128" s="8">
        <f t="shared" si="242"/>
        <v>0.51610465501106229</v>
      </c>
      <c r="AM128" s="3">
        <f t="shared" si="218"/>
        <v>0.2372167178609137</v>
      </c>
      <c r="AN128" s="3"/>
      <c r="AO128" s="8">
        <f t="shared" si="242"/>
        <v>0.11574074074074074</v>
      </c>
      <c r="AP128" s="8">
        <f t="shared" si="242"/>
        <v>0.15445665445665446</v>
      </c>
      <c r="AQ128" s="8">
        <f t="shared" si="242"/>
        <v>5.9373925008599927E-2</v>
      </c>
      <c r="AR128" s="8">
        <f t="shared" si="242"/>
        <v>1.3785186396309186E-2</v>
      </c>
      <c r="AS128" s="8">
        <f t="shared" si="242"/>
        <v>4.266417201740585E-3</v>
      </c>
      <c r="AT128" s="8">
        <f t="shared" si="242"/>
        <v>0</v>
      </c>
      <c r="AU128" s="8">
        <f t="shared" si="242"/>
        <v>0.34762292380404486</v>
      </c>
      <c r="AV128" s="7">
        <f t="shared" si="234"/>
        <v>0.10617171213447008</v>
      </c>
      <c r="AW128" s="8">
        <f t="shared" si="242"/>
        <v>0.11134044260979244</v>
      </c>
      <c r="AX128" s="8">
        <f t="shared" si="242"/>
        <v>6.2962962962962957E-2</v>
      </c>
      <c r="AY128" s="8">
        <f t="shared" si="242"/>
        <v>8.441558441558443E-2</v>
      </c>
      <c r="AZ128" s="8">
        <f t="shared" si="242"/>
        <v>2.7193262128699717E-2</v>
      </c>
      <c r="BA128" s="8">
        <f t="shared" si="242"/>
        <v>3.4900284900284899E-2</v>
      </c>
      <c r="BB128" s="8">
        <f t="shared" si="242"/>
        <v>2.4635717371666466E-2</v>
      </c>
      <c r="BC128" s="8">
        <f t="shared" si="242"/>
        <v>1.0061059015954506E-2</v>
      </c>
      <c r="BD128" s="8">
        <f t="shared" si="242"/>
        <v>1.2301131704116779E-2</v>
      </c>
      <c r="BE128" s="8">
        <f t="shared" si="242"/>
        <v>8.5913353240085911E-3</v>
      </c>
      <c r="BF128" s="8">
        <f t="shared" si="242"/>
        <v>5.8899372912149086E-3</v>
      </c>
      <c r="BG128" s="8">
        <f t="shared" si="242"/>
        <v>3.887296636956679E-3</v>
      </c>
      <c r="BH128" s="8">
        <f t="shared" si="242"/>
        <v>4.004433255737897E-3</v>
      </c>
      <c r="BI128" s="8">
        <f t="shared" si="242"/>
        <v>3.4311304994513376E-3</v>
      </c>
      <c r="BJ128" s="8">
        <f t="shared" si="242"/>
        <v>6.6533599467731195E-4</v>
      </c>
      <c r="BK128" s="8">
        <f t="shared" si="242"/>
        <v>6.6533599467731195E-4</v>
      </c>
      <c r="BL128" s="8">
        <f t="shared" si="242"/>
        <v>1.3306719893546239E-3</v>
      </c>
      <c r="BM128" s="8">
        <f t="shared" si="242"/>
        <v>1.3306719893546239E-3</v>
      </c>
      <c r="BN128" s="8">
        <f t="shared" ref="BN128:BY128" si="243">AVERAGE(BN125:BN127)</f>
        <v>6.6533599467731195E-4</v>
      </c>
      <c r="BO128" s="8">
        <f t="shared" si="243"/>
        <v>0</v>
      </c>
      <c r="BP128" s="8">
        <f t="shared" si="243"/>
        <v>6.6533599467731195E-4</v>
      </c>
      <c r="BQ128" s="8">
        <f t="shared" si="243"/>
        <v>6.6533599467731195E-4</v>
      </c>
      <c r="BR128" s="8">
        <f t="shared" si="243"/>
        <v>0</v>
      </c>
      <c r="BS128" s="8">
        <f t="shared" si="243"/>
        <v>0</v>
      </c>
      <c r="BT128" s="8">
        <f t="shared" si="243"/>
        <v>6.6533599467731195E-4</v>
      </c>
      <c r="BU128" s="8">
        <f t="shared" si="243"/>
        <v>6.6533599467731195E-4</v>
      </c>
      <c r="BV128" s="8">
        <f t="shared" si="243"/>
        <v>6.6533599467731195E-4</v>
      </c>
      <c r="BW128" s="8">
        <f t="shared" si="243"/>
        <v>6.6533599467731195E-4</v>
      </c>
      <c r="BX128" s="8">
        <f t="shared" si="243"/>
        <v>0</v>
      </c>
      <c r="BY128" s="8">
        <f t="shared" si="243"/>
        <v>0.40226394604723664</v>
      </c>
      <c r="BZ128" s="7">
        <f t="shared" si="235"/>
        <v>0.25845876699181369</v>
      </c>
      <c r="CB128" s="6">
        <f t="shared" si="236"/>
        <v>0.26599152486234368</v>
      </c>
    </row>
    <row r="129" spans="1:80" s="7" customFormat="1" x14ac:dyDescent="0.25">
      <c r="A129" s="7">
        <v>33</v>
      </c>
      <c r="B129" s="8" t="s">
        <v>79</v>
      </c>
      <c r="C129" s="11">
        <v>0</v>
      </c>
      <c r="D129" s="8">
        <f>1/19</f>
        <v>5.2631578947368418E-2</v>
      </c>
      <c r="E129" s="8">
        <f>1/8</f>
        <v>0.125</v>
      </c>
      <c r="F129" s="8">
        <f>7/8</f>
        <v>0.875</v>
      </c>
      <c r="G129" s="3">
        <f>D129+E129+F129</f>
        <v>1.0526315789473684</v>
      </c>
      <c r="H129" s="6">
        <f>((D129+(0.5*E129))/G129)</f>
        <v>0.109375</v>
      </c>
      <c r="I129" s="6">
        <f>1-H129</f>
        <v>0.890625</v>
      </c>
      <c r="J129" s="8">
        <f>1/41</f>
        <v>2.4390243902439025E-2</v>
      </c>
      <c r="K129" s="8">
        <f>1/101</f>
        <v>9.9009900990099011E-3</v>
      </c>
      <c r="L129" s="8">
        <f>1/51</f>
        <v>1.9607843137254902E-2</v>
      </c>
      <c r="M129" s="8">
        <f>1/201</f>
        <v>4.9751243781094526E-3</v>
      </c>
      <c r="N129" s="8">
        <f>1/126</f>
        <v>7.9365079365079361E-3</v>
      </c>
      <c r="O129" s="8">
        <f>1/126</f>
        <v>7.9365079365079361E-3</v>
      </c>
      <c r="P129" s="8">
        <v>0</v>
      </c>
      <c r="Q129" s="8">
        <v>0</v>
      </c>
      <c r="R129" s="8">
        <v>0</v>
      </c>
      <c r="S129" s="8">
        <f>1/201</f>
        <v>4.9751243781094526E-3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  <c r="AK129" s="8">
        <v>0</v>
      </c>
      <c r="AL129" s="3">
        <f>SUM(J129:AK129)</f>
        <v>7.9722341767938604E-2</v>
      </c>
      <c r="AM129" s="3">
        <f t="shared" si="218"/>
        <v>0.5147244935908335</v>
      </c>
      <c r="AN129" s="3"/>
      <c r="AO129" s="8">
        <f>1/23</f>
        <v>4.3478260869565216E-2</v>
      </c>
      <c r="AP129" s="8">
        <f>1/17</f>
        <v>5.8823529411764705E-2</v>
      </c>
      <c r="AQ129" s="8">
        <f>1/41</f>
        <v>2.4390243902439025E-2</v>
      </c>
      <c r="AR129" s="8">
        <f>1/126</f>
        <v>7.9365079365079361E-3</v>
      </c>
      <c r="AS129" s="8">
        <f>1/201</f>
        <v>4.9751243781094526E-3</v>
      </c>
      <c r="AT129" s="8">
        <v>0</v>
      </c>
      <c r="AU129" s="8">
        <f>SUM(AO129:AT129)</f>
        <v>0.13960366649838635</v>
      </c>
      <c r="AV129" s="7">
        <f t="shared" si="234"/>
        <v>0.11682933198709078</v>
      </c>
      <c r="AW129" s="8">
        <f>1/9</f>
        <v>0.1111111111111111</v>
      </c>
      <c r="AX129" s="8">
        <f>1/7</f>
        <v>0.14285714285714285</v>
      </c>
      <c r="AY129" s="8">
        <f>1/12</f>
        <v>8.3333333333333329E-2</v>
      </c>
      <c r="AZ129" s="8">
        <f>1/7</f>
        <v>0.14285714285714285</v>
      </c>
      <c r="BA129" s="8">
        <f>1/13</f>
        <v>7.6923076923076927E-2</v>
      </c>
      <c r="BB129" s="8">
        <f>1/41</f>
        <v>2.4390243902439025E-2</v>
      </c>
      <c r="BC129" s="8">
        <f>1/10</f>
        <v>0.1</v>
      </c>
      <c r="BD129" s="8">
        <f>1/18</f>
        <v>5.5555555555555552E-2</v>
      </c>
      <c r="BE129" s="8">
        <f>1/51</f>
        <v>1.9607843137254902E-2</v>
      </c>
      <c r="BF129" s="8">
        <f>1/151</f>
        <v>6.6225165562913907E-3</v>
      </c>
      <c r="BG129" s="8">
        <f>1/17</f>
        <v>5.8823529411764705E-2</v>
      </c>
      <c r="BH129" s="8">
        <f>1/31</f>
        <v>3.2258064516129031E-2</v>
      </c>
      <c r="BI129" s="8">
        <f>1/81</f>
        <v>1.2345679012345678E-2</v>
      </c>
      <c r="BJ129" s="8">
        <f>1/151</f>
        <v>6.6225165562913907E-3</v>
      </c>
      <c r="BK129" s="8">
        <v>0</v>
      </c>
      <c r="BL129" s="8">
        <f>1/36</f>
        <v>2.7777777777777776E-2</v>
      </c>
      <c r="BM129" s="8">
        <f>1/51</f>
        <v>1.9607843137254902E-2</v>
      </c>
      <c r="BN129" s="8">
        <f>1/126</f>
        <v>7.9365079365079361E-3</v>
      </c>
      <c r="BO129" s="8">
        <f>1/201</f>
        <v>4.9751243781094526E-3</v>
      </c>
      <c r="BP129" s="8">
        <f>1/67</f>
        <v>1.4925373134328358E-2</v>
      </c>
      <c r="BQ129" s="8">
        <f>1/101</f>
        <v>9.9009900990099011E-3</v>
      </c>
      <c r="BR129" s="8">
        <f>1/176</f>
        <v>5.681818181818182E-3</v>
      </c>
      <c r="BS129" s="8">
        <v>0</v>
      </c>
      <c r="BT129" s="8">
        <f>1/126</f>
        <v>7.9365079365079361E-3</v>
      </c>
      <c r="BU129" s="8">
        <f>1/151</f>
        <v>6.6225165562913907E-3</v>
      </c>
      <c r="BV129" s="8">
        <f>1/176</f>
        <v>5.681818181818182E-3</v>
      </c>
      <c r="BW129" s="8">
        <v>0</v>
      </c>
      <c r="BX129" s="8">
        <v>0</v>
      </c>
      <c r="BY129" s="8">
        <f>SUM(AW129:BX129)</f>
        <v>0.98435403304930313</v>
      </c>
      <c r="BZ129" s="7">
        <f t="shared" si="235"/>
        <v>0.12497603777063215</v>
      </c>
      <c r="CB129" s="6">
        <f t="shared" si="236"/>
        <v>0.20368004131562811</v>
      </c>
    </row>
    <row r="130" spans="1:80" x14ac:dyDescent="0.25">
      <c r="A130" s="8">
        <v>33</v>
      </c>
      <c r="B130" s="8" t="s">
        <v>18</v>
      </c>
      <c r="C130" s="11">
        <v>0</v>
      </c>
      <c r="D130" s="4">
        <f>1/21</f>
        <v>4.7619047619047616E-2</v>
      </c>
      <c r="E130" s="4">
        <f>1/8</f>
        <v>0.125</v>
      </c>
      <c r="F130" s="4">
        <f>7/8</f>
        <v>0.875</v>
      </c>
      <c r="G130" s="3">
        <f>D130+E130+F130</f>
        <v>1.0476190476190477</v>
      </c>
      <c r="H130" s="6">
        <f>((D130+(0.5*E130))/G130)</f>
        <v>0.10511363636363635</v>
      </c>
      <c r="I130" s="6">
        <f>1-H130</f>
        <v>0.89488636363636365</v>
      </c>
      <c r="J130" s="4">
        <f>1/34</f>
        <v>2.9411764705882353E-2</v>
      </c>
      <c r="K130" s="4">
        <f>1/81</f>
        <v>1.2345679012345678E-2</v>
      </c>
      <c r="L130" s="4">
        <f>1/41</f>
        <v>2.4390243902439025E-2</v>
      </c>
      <c r="M130" s="4">
        <f>1/151</f>
        <v>6.6225165562913907E-3</v>
      </c>
      <c r="N130" s="4">
        <f>1/126</f>
        <v>7.9365079365079361E-3</v>
      </c>
      <c r="O130" s="4">
        <f>1/101</f>
        <v>9.9009900990099011E-3</v>
      </c>
      <c r="P130" s="4">
        <f>1/201</f>
        <v>4.9751243781094526E-3</v>
      </c>
      <c r="Q130" s="4">
        <f>1/201</f>
        <v>4.9751243781094526E-3</v>
      </c>
      <c r="R130" s="4">
        <f>1/201</f>
        <v>4.9751243781094526E-3</v>
      </c>
      <c r="S130" s="4">
        <f>1/201</f>
        <v>4.9751243781094526E-3</v>
      </c>
      <c r="T130" s="4">
        <v>0</v>
      </c>
      <c r="U130" s="4">
        <v>0</v>
      </c>
      <c r="V130" s="4">
        <f>1/501</f>
        <v>1.996007984031936E-3</v>
      </c>
      <c r="W130" s="4">
        <v>0</v>
      </c>
      <c r="X130" s="4">
        <v>0</v>
      </c>
      <c r="Y130" s="4">
        <v>0</v>
      </c>
      <c r="Z130" s="4">
        <v>0</v>
      </c>
      <c r="AA130" s="4">
        <f>1/501</f>
        <v>1.996007984031936E-3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0</v>
      </c>
      <c r="AJ130" s="4">
        <v>0</v>
      </c>
      <c r="AK130" s="4">
        <v>0</v>
      </c>
      <c r="AL130" s="3">
        <f>SUM(J130:AK130)</f>
        <v>0.11450021569297798</v>
      </c>
      <c r="AM130" s="3">
        <f t="shared" si="218"/>
        <v>1.4045045295525376</v>
      </c>
      <c r="AN130" s="3"/>
      <c r="AO130" s="4">
        <f>1/17</f>
        <v>5.8823529411764705E-2</v>
      </c>
      <c r="AP130" s="4">
        <f>1/15</f>
        <v>6.6666666666666666E-2</v>
      </c>
      <c r="AQ130" s="4">
        <f>1/34</f>
        <v>2.9411764705882353E-2</v>
      </c>
      <c r="AR130" s="4">
        <f>1/101</f>
        <v>9.9009900990099011E-3</v>
      </c>
      <c r="AS130" s="4">
        <f>1/201</f>
        <v>4.9751243781094526E-3</v>
      </c>
      <c r="AT130" s="4">
        <v>0</v>
      </c>
      <c r="AU130" s="4">
        <f>SUM(AO130:AT130)</f>
        <v>0.1697780752614331</v>
      </c>
      <c r="AV130" s="7">
        <f t="shared" si="234"/>
        <v>0.35822460209146478</v>
      </c>
      <c r="AW130" s="4">
        <f>1/8</f>
        <v>0.125</v>
      </c>
      <c r="AX130" s="4">
        <f>1/6</f>
        <v>0.16666666666666666</v>
      </c>
      <c r="AY130" s="4">
        <f>1/11</f>
        <v>9.0909090909090912E-2</v>
      </c>
      <c r="AZ130" s="4">
        <f>2/13</f>
        <v>0.15384615384615385</v>
      </c>
      <c r="BA130" s="4">
        <f>1/12</f>
        <v>8.3333333333333329E-2</v>
      </c>
      <c r="BB130" s="4">
        <f>1/41</f>
        <v>2.4390243902439025E-2</v>
      </c>
      <c r="BC130" s="4">
        <f>1/8</f>
        <v>0.125</v>
      </c>
      <c r="BD130" s="4">
        <f>1/15</f>
        <v>6.6666666666666666E-2</v>
      </c>
      <c r="BE130" s="4">
        <f>1/51</f>
        <v>1.9607843137254902E-2</v>
      </c>
      <c r="BF130" s="4">
        <f>1/126</f>
        <v>7.9365079365079361E-3</v>
      </c>
      <c r="BG130" s="4">
        <f>1/15</f>
        <v>6.6666666666666666E-2</v>
      </c>
      <c r="BH130" s="4">
        <f>1/29</f>
        <v>3.4482758620689655E-2</v>
      </c>
      <c r="BI130" s="4">
        <f>1/101</f>
        <v>9.9009900990099011E-3</v>
      </c>
      <c r="BJ130" s="4">
        <v>0</v>
      </c>
      <c r="BK130" s="4">
        <v>0</v>
      </c>
      <c r="BL130" s="4">
        <f>1/34</f>
        <v>2.9411764705882353E-2</v>
      </c>
      <c r="BM130" s="4">
        <f>1/67</f>
        <v>1.4925373134328358E-2</v>
      </c>
      <c r="BN130" s="4">
        <f>1/201</f>
        <v>4.9751243781094526E-3</v>
      </c>
      <c r="BO130" s="4">
        <v>0</v>
      </c>
      <c r="BP130" s="4">
        <f>1/81</f>
        <v>1.2345679012345678E-2</v>
      </c>
      <c r="BQ130" s="4">
        <f>1/126</f>
        <v>7.9365079365079361E-3</v>
      </c>
      <c r="BR130" s="4">
        <v>0</v>
      </c>
      <c r="BS130" s="4">
        <v>0</v>
      </c>
      <c r="BT130" s="4">
        <f>1/201</f>
        <v>4.9751243781094526E-3</v>
      </c>
      <c r="BU130" s="4">
        <v>0</v>
      </c>
      <c r="BV130" s="4">
        <f>1/301</f>
        <v>3.3222591362126247E-3</v>
      </c>
      <c r="BW130" s="4">
        <f>1/501</f>
        <v>1.996007984031936E-3</v>
      </c>
      <c r="BX130" s="4">
        <v>0</v>
      </c>
      <c r="BY130" s="4">
        <f>SUM(AW130:BX130)</f>
        <v>1.0542947624500074</v>
      </c>
      <c r="BZ130" s="7">
        <f t="shared" si="235"/>
        <v>0.20490829994286552</v>
      </c>
      <c r="CB130" s="6">
        <f t="shared" si="236"/>
        <v>0.33857305340441846</v>
      </c>
    </row>
    <row r="131" spans="1:80" s="7" customFormat="1" x14ac:dyDescent="0.25">
      <c r="A131" s="8">
        <v>33</v>
      </c>
      <c r="B131" s="8" t="s">
        <v>78</v>
      </c>
      <c r="C131" s="11">
        <v>0</v>
      </c>
      <c r="D131" s="8">
        <f>1/19</f>
        <v>5.2631578947368418E-2</v>
      </c>
      <c r="E131" s="8">
        <f>1/8</f>
        <v>0.125</v>
      </c>
      <c r="F131" s="8">
        <f>6/7</f>
        <v>0.8571428571428571</v>
      </c>
      <c r="G131" s="3">
        <f>D131+E131+F131</f>
        <v>1.0347744360902256</v>
      </c>
      <c r="H131" s="6">
        <f>((D131+(0.5*E131))/G131)</f>
        <v>0.11126248864668482</v>
      </c>
      <c r="I131" s="6">
        <f>1-H131</f>
        <v>0.88873751135331513</v>
      </c>
      <c r="J131" s="8">
        <f>1/56</f>
        <v>1.7857142857142856E-2</v>
      </c>
      <c r="K131" s="8">
        <f>1/176</f>
        <v>5.681818181818182E-3</v>
      </c>
      <c r="L131" s="8">
        <f>1/61</f>
        <v>1.6393442622950821E-2</v>
      </c>
      <c r="M131" s="8">
        <f>1/501</f>
        <v>1.996007984031936E-3</v>
      </c>
      <c r="N131" s="8">
        <f>1/326</f>
        <v>3.0674846625766872E-3</v>
      </c>
      <c r="O131" s="8">
        <f>1/176</f>
        <v>5.681818181818182E-3</v>
      </c>
      <c r="P131" s="8">
        <f>1/501</f>
        <v>1.996007984031936E-3</v>
      </c>
      <c r="Q131" s="8">
        <f t="shared" ref="Q131:Z131" si="244">1/501</f>
        <v>1.996007984031936E-3</v>
      </c>
      <c r="R131" s="8">
        <f t="shared" si="244"/>
        <v>1.996007984031936E-3</v>
      </c>
      <c r="S131" s="8">
        <f t="shared" si="244"/>
        <v>1.996007984031936E-3</v>
      </c>
      <c r="T131" s="8">
        <f t="shared" si="244"/>
        <v>1.996007984031936E-3</v>
      </c>
      <c r="U131" s="8">
        <f t="shared" si="244"/>
        <v>1.996007984031936E-3</v>
      </c>
      <c r="V131" s="8">
        <f t="shared" si="244"/>
        <v>1.996007984031936E-3</v>
      </c>
      <c r="W131" s="8">
        <f t="shared" si="244"/>
        <v>1.996007984031936E-3</v>
      </c>
      <c r="X131" s="8">
        <f t="shared" si="244"/>
        <v>1.996007984031936E-3</v>
      </c>
      <c r="Y131" s="8">
        <f t="shared" si="244"/>
        <v>1.996007984031936E-3</v>
      </c>
      <c r="Z131" s="8">
        <f t="shared" si="244"/>
        <v>1.996007984031936E-3</v>
      </c>
      <c r="AA131" s="8">
        <v>0</v>
      </c>
      <c r="AB131" s="8">
        <v>0</v>
      </c>
      <c r="AC131" s="8">
        <f t="shared" ref="AC131:AD131" si="245">1/501</f>
        <v>1.996007984031936E-3</v>
      </c>
      <c r="AD131" s="8">
        <f t="shared" si="245"/>
        <v>1.996007984031936E-3</v>
      </c>
      <c r="AE131" s="8">
        <v>0</v>
      </c>
      <c r="AF131" s="8">
        <v>0</v>
      </c>
      <c r="AG131" s="8">
        <f t="shared" ref="AG131:AJ131" si="246">1/501</f>
        <v>1.996007984031936E-3</v>
      </c>
      <c r="AH131" s="8">
        <f t="shared" si="246"/>
        <v>1.996007984031936E-3</v>
      </c>
      <c r="AI131" s="8">
        <f t="shared" si="246"/>
        <v>1.996007984031936E-3</v>
      </c>
      <c r="AJ131" s="8">
        <f t="shared" si="246"/>
        <v>1.996007984031936E-3</v>
      </c>
      <c r="AK131" s="8">
        <v>0</v>
      </c>
      <c r="AL131" s="3">
        <f>SUM(J131:AK131)</f>
        <v>8.4609850218881538E-2</v>
      </c>
      <c r="AM131" s="3">
        <f t="shared" si="218"/>
        <v>0.60758715415874942</v>
      </c>
      <c r="AN131" s="3"/>
      <c r="AO131" s="8">
        <f>1/20</f>
        <v>0.05</v>
      </c>
      <c r="AP131" s="8">
        <f>1/14</f>
        <v>7.1428571428571425E-2</v>
      </c>
      <c r="AQ131" s="8">
        <f>1/31</f>
        <v>3.2258064516129031E-2</v>
      </c>
      <c r="AR131" s="8">
        <f>1/151</f>
        <v>6.6225165562913907E-3</v>
      </c>
      <c r="AS131" s="8">
        <f>1/351</f>
        <v>2.8490028490028491E-3</v>
      </c>
      <c r="AT131" s="8">
        <v>0</v>
      </c>
      <c r="AU131" s="8">
        <f>SUM(AO131:AT131)</f>
        <v>0.1631581553499947</v>
      </c>
      <c r="AV131" s="7">
        <f t="shared" si="234"/>
        <v>0.30526524279995759</v>
      </c>
      <c r="AW131" s="8">
        <f>1/8</f>
        <v>0.125</v>
      </c>
      <c r="AX131" s="8">
        <f>1/6</f>
        <v>0.16666666666666666</v>
      </c>
      <c r="AY131" s="8">
        <f>1/10</f>
        <v>0.1</v>
      </c>
      <c r="AZ131" s="8">
        <f>1/7</f>
        <v>0.14285714285714285</v>
      </c>
      <c r="BA131" s="8">
        <f>1/11</f>
        <v>9.0909090909090912E-2</v>
      </c>
      <c r="BB131" s="8">
        <f>1/31</f>
        <v>3.2258064516129031E-2</v>
      </c>
      <c r="BC131" s="8">
        <f>2/19</f>
        <v>0.10526315789473684</v>
      </c>
      <c r="BD131" s="8">
        <f>1/15</f>
        <v>6.6666666666666666E-2</v>
      </c>
      <c r="BE131" s="8">
        <f>1/46</f>
        <v>2.1739130434782608E-2</v>
      </c>
      <c r="BF131" s="8">
        <f>1/201</f>
        <v>4.9751243781094526E-3</v>
      </c>
      <c r="BG131" s="8">
        <f>1/15</f>
        <v>6.6666666666666666E-2</v>
      </c>
      <c r="BH131" s="8">
        <f>1/26</f>
        <v>3.8461538461538464E-2</v>
      </c>
      <c r="BI131" s="8">
        <f>1/81</f>
        <v>1.2345679012345678E-2</v>
      </c>
      <c r="BJ131" s="8">
        <f>1/326</f>
        <v>3.0674846625766872E-3</v>
      </c>
      <c r="BK131" s="8">
        <f>1/501</f>
        <v>1.996007984031936E-3</v>
      </c>
      <c r="BL131" s="8">
        <f>1/31</f>
        <v>3.2258064516129031E-2</v>
      </c>
      <c r="BM131" s="8">
        <f>1/51</f>
        <v>1.9607843137254902E-2</v>
      </c>
      <c r="BN131" s="8">
        <v>0</v>
      </c>
      <c r="BO131" s="8">
        <v>0</v>
      </c>
      <c r="BP131" s="8">
        <f>1/71</f>
        <v>1.4084507042253521E-2</v>
      </c>
      <c r="BQ131" s="8">
        <f>1/101</f>
        <v>9.9009900990099011E-3</v>
      </c>
      <c r="BR131" s="8">
        <v>0</v>
      </c>
      <c r="BS131" s="8">
        <v>0</v>
      </c>
      <c r="BT131" s="8">
        <f>1/151</f>
        <v>6.6225165562913907E-3</v>
      </c>
      <c r="BU131" s="8">
        <f>1/226</f>
        <v>4.4247787610619468E-3</v>
      </c>
      <c r="BV131" s="8">
        <f>1/401</f>
        <v>2.4937655860349127E-3</v>
      </c>
      <c r="BW131" s="8">
        <f>1/501</f>
        <v>1.996007984031936E-3</v>
      </c>
      <c r="BX131" s="8">
        <v>0</v>
      </c>
      <c r="BY131" s="8">
        <f>SUM(AW131:BX131)</f>
        <v>1.0702608947925516</v>
      </c>
      <c r="BZ131" s="7">
        <f t="shared" si="235"/>
        <v>0.24863771059131023</v>
      </c>
      <c r="CB131" s="6">
        <f t="shared" si="236"/>
        <v>0.31802890036142784</v>
      </c>
    </row>
    <row r="132" spans="1:80" x14ac:dyDescent="0.25">
      <c r="A132" s="7">
        <v>33</v>
      </c>
      <c r="B132" s="7" t="s">
        <v>84</v>
      </c>
      <c r="C132" s="11">
        <v>1</v>
      </c>
      <c r="D132" s="4">
        <f>AVERAGE(D129:D131)</f>
        <v>5.0960735171261484E-2</v>
      </c>
      <c r="E132" s="8">
        <f t="shared" ref="E132:BM132" si="247">AVERAGE(E129:E131)</f>
        <v>0.125</v>
      </c>
      <c r="F132" s="8">
        <f t="shared" si="247"/>
        <v>0.86904761904761907</v>
      </c>
      <c r="G132" s="8">
        <f t="shared" si="247"/>
        <v>1.0450083542188804</v>
      </c>
      <c r="H132" s="8">
        <f t="shared" si="247"/>
        <v>0.10858370833677372</v>
      </c>
      <c r="I132" s="8">
        <f t="shared" si="247"/>
        <v>0.89141629166322633</v>
      </c>
      <c r="J132" s="8">
        <f t="shared" si="247"/>
        <v>2.388638382182141E-2</v>
      </c>
      <c r="K132" s="8">
        <f t="shared" si="247"/>
        <v>9.3094957643912544E-3</v>
      </c>
      <c r="L132" s="8">
        <f t="shared" si="247"/>
        <v>2.0130509887548248E-2</v>
      </c>
      <c r="M132" s="8">
        <f t="shared" si="247"/>
        <v>4.5312163061442604E-3</v>
      </c>
      <c r="N132" s="8">
        <f t="shared" si="247"/>
        <v>6.313500178530853E-3</v>
      </c>
      <c r="O132" s="8">
        <f t="shared" si="247"/>
        <v>7.8397720724453415E-3</v>
      </c>
      <c r="P132" s="8">
        <f t="shared" si="247"/>
        <v>2.323710787380463E-3</v>
      </c>
      <c r="Q132" s="8">
        <f t="shared" si="247"/>
        <v>2.323710787380463E-3</v>
      </c>
      <c r="R132" s="8">
        <f t="shared" si="247"/>
        <v>2.323710787380463E-3</v>
      </c>
      <c r="S132" s="8">
        <f t="shared" si="247"/>
        <v>3.9820855800836137E-3</v>
      </c>
      <c r="T132" s="8">
        <f t="shared" si="247"/>
        <v>6.6533599467731195E-4</v>
      </c>
      <c r="U132" s="8">
        <f t="shared" si="247"/>
        <v>6.6533599467731195E-4</v>
      </c>
      <c r="V132" s="8">
        <f t="shared" si="247"/>
        <v>1.3306719893546239E-3</v>
      </c>
      <c r="W132" s="8">
        <f t="shared" si="247"/>
        <v>6.6533599467731195E-4</v>
      </c>
      <c r="X132" s="8">
        <f t="shared" si="247"/>
        <v>6.6533599467731195E-4</v>
      </c>
      <c r="Y132" s="8">
        <f t="shared" si="247"/>
        <v>6.6533599467731195E-4</v>
      </c>
      <c r="Z132" s="8">
        <f t="shared" si="247"/>
        <v>6.6533599467731195E-4</v>
      </c>
      <c r="AA132" s="8">
        <f t="shared" si="247"/>
        <v>6.6533599467731195E-4</v>
      </c>
      <c r="AB132" s="8">
        <f t="shared" si="247"/>
        <v>0</v>
      </c>
      <c r="AC132" s="8">
        <f t="shared" si="247"/>
        <v>6.6533599467731195E-4</v>
      </c>
      <c r="AD132" s="8">
        <f t="shared" si="247"/>
        <v>6.6533599467731195E-4</v>
      </c>
      <c r="AE132" s="8">
        <f t="shared" si="247"/>
        <v>0</v>
      </c>
      <c r="AF132" s="8">
        <f t="shared" si="247"/>
        <v>0</v>
      </c>
      <c r="AG132" s="8">
        <f t="shared" si="247"/>
        <v>6.6533599467731195E-4</v>
      </c>
      <c r="AH132" s="8">
        <f t="shared" si="247"/>
        <v>6.6533599467731195E-4</v>
      </c>
      <c r="AI132" s="8">
        <f t="shared" si="247"/>
        <v>6.6533599467731195E-4</v>
      </c>
      <c r="AJ132" s="8">
        <f t="shared" si="247"/>
        <v>6.6533599467731195E-4</v>
      </c>
      <c r="AK132" s="8">
        <f t="shared" si="247"/>
        <v>0</v>
      </c>
      <c r="AL132" s="8">
        <f t="shared" si="247"/>
        <v>9.2944135893266042E-2</v>
      </c>
      <c r="AM132" s="3">
        <f t="shared" si="218"/>
        <v>0.82383820761048288</v>
      </c>
      <c r="AN132" s="3"/>
      <c r="AO132" s="8">
        <f t="shared" si="247"/>
        <v>5.0767263427109972E-2</v>
      </c>
      <c r="AP132" s="8">
        <f t="shared" si="247"/>
        <v>6.5639589169000936E-2</v>
      </c>
      <c r="AQ132" s="8">
        <f t="shared" si="247"/>
        <v>2.868669104148347E-2</v>
      </c>
      <c r="AR132" s="8">
        <f t="shared" si="247"/>
        <v>8.1533381972697435E-3</v>
      </c>
      <c r="AS132" s="8">
        <f t="shared" si="247"/>
        <v>4.266417201740585E-3</v>
      </c>
      <c r="AT132" s="8">
        <f t="shared" si="247"/>
        <v>0</v>
      </c>
      <c r="AU132" s="8">
        <f t="shared" si="247"/>
        <v>0.15751329903660471</v>
      </c>
      <c r="AV132" s="7">
        <f t="shared" si="234"/>
        <v>0.26010639229283772</v>
      </c>
      <c r="AW132" s="8">
        <f t="shared" si="247"/>
        <v>0.12037037037037036</v>
      </c>
      <c r="AX132" s="8">
        <f t="shared" si="247"/>
        <v>0.15873015873015872</v>
      </c>
      <c r="AY132" s="8">
        <f t="shared" si="247"/>
        <v>9.1414141414141434E-2</v>
      </c>
      <c r="AZ132" s="8">
        <f t="shared" si="247"/>
        <v>0.14652014652014653</v>
      </c>
      <c r="BA132" s="8">
        <f t="shared" si="247"/>
        <v>8.3721833721833727E-2</v>
      </c>
      <c r="BB132" s="8">
        <f t="shared" si="247"/>
        <v>2.7012850773669026E-2</v>
      </c>
      <c r="BC132" s="8">
        <f t="shared" si="247"/>
        <v>0.11008771929824561</v>
      </c>
      <c r="BD132" s="8">
        <f t="shared" si="247"/>
        <v>6.2962962962962957E-2</v>
      </c>
      <c r="BE132" s="8">
        <f t="shared" si="247"/>
        <v>2.0318272236430804E-2</v>
      </c>
      <c r="BF132" s="8">
        <f t="shared" si="247"/>
        <v>6.5113829569695926E-3</v>
      </c>
      <c r="BG132" s="8">
        <f t="shared" si="247"/>
        <v>6.4052287581699341E-2</v>
      </c>
      <c r="BH132" s="8">
        <f t="shared" si="247"/>
        <v>3.506745386611905E-2</v>
      </c>
      <c r="BI132" s="8">
        <f t="shared" si="247"/>
        <v>1.153078270790042E-2</v>
      </c>
      <c r="BJ132" s="8">
        <f t="shared" si="247"/>
        <v>3.2300004062893596E-3</v>
      </c>
      <c r="BK132" s="8">
        <f t="shared" si="247"/>
        <v>6.6533599467731195E-4</v>
      </c>
      <c r="BL132" s="8">
        <f t="shared" si="247"/>
        <v>2.9815868999929718E-2</v>
      </c>
      <c r="BM132" s="8">
        <f t="shared" si="247"/>
        <v>1.8047019802946054E-2</v>
      </c>
      <c r="BN132" s="8">
        <f t="shared" ref="BN132:BY132" si="248">AVERAGE(BN129:BN131)</f>
        <v>4.3038774382057965E-3</v>
      </c>
      <c r="BO132" s="8">
        <f t="shared" si="248"/>
        <v>1.658374792703151E-3</v>
      </c>
      <c r="BP132" s="8">
        <f t="shared" si="248"/>
        <v>1.3785186396309186E-2</v>
      </c>
      <c r="BQ132" s="8">
        <f t="shared" si="248"/>
        <v>9.2461627115092478E-3</v>
      </c>
      <c r="BR132" s="8">
        <f t="shared" si="248"/>
        <v>1.893939393939394E-3</v>
      </c>
      <c r="BS132" s="8">
        <f t="shared" si="248"/>
        <v>0</v>
      </c>
      <c r="BT132" s="8">
        <f t="shared" si="248"/>
        <v>6.5113829569695934E-3</v>
      </c>
      <c r="BU132" s="8">
        <f t="shared" si="248"/>
        <v>3.6824317724511121E-3</v>
      </c>
      <c r="BV132" s="8">
        <f t="shared" si="248"/>
        <v>3.8326143013552396E-3</v>
      </c>
      <c r="BW132" s="8">
        <f t="shared" si="248"/>
        <v>1.3306719893546239E-3</v>
      </c>
      <c r="BX132" s="8">
        <f t="shared" si="248"/>
        <v>0</v>
      </c>
      <c r="BY132" s="8">
        <f t="shared" si="248"/>
        <v>1.0363032300972874</v>
      </c>
      <c r="BZ132" s="7">
        <f t="shared" si="235"/>
        <v>0.19245851134482383</v>
      </c>
      <c r="CB132" s="6">
        <f t="shared" si="236"/>
        <v>0.28676066502715813</v>
      </c>
    </row>
    <row r="133" spans="1:80" x14ac:dyDescent="0.25">
      <c r="A133" s="8">
        <v>34</v>
      </c>
      <c r="B133" s="1" t="s">
        <v>18</v>
      </c>
      <c r="C133" s="11">
        <v>0</v>
      </c>
      <c r="D133" s="4">
        <f>8/21</f>
        <v>0.38095238095238093</v>
      </c>
      <c r="E133" s="4">
        <f>10/31</f>
        <v>0.32258064516129031</v>
      </c>
      <c r="F133" s="4">
        <f>5/14</f>
        <v>0.35714285714285715</v>
      </c>
      <c r="G133" s="3">
        <f>D133+E133+F133</f>
        <v>1.0606758832565284</v>
      </c>
      <c r="H133" s="6">
        <f>((D133+(0.5*E133))/G133)</f>
        <v>0.51122375090514116</v>
      </c>
      <c r="I133" s="6">
        <f>1-H133</f>
        <v>0.48877624909485884</v>
      </c>
      <c r="J133" s="4">
        <f>1/8</f>
        <v>0.125</v>
      </c>
      <c r="K133" s="4">
        <f>1/13</f>
        <v>7.6923076923076927E-2</v>
      </c>
      <c r="L133" s="4">
        <f>1/10</f>
        <v>0.1</v>
      </c>
      <c r="M133" s="4">
        <f>1/29</f>
        <v>3.4482758620689655E-2</v>
      </c>
      <c r="N133" s="4">
        <f>1/23</f>
        <v>4.3478260869565216E-2</v>
      </c>
      <c r="O133" s="4">
        <f>1/34</f>
        <v>2.9411764705882353E-2</v>
      </c>
      <c r="P133" s="4">
        <f>1/67</f>
        <v>1.4925373134328358E-2</v>
      </c>
      <c r="Q133" s="4">
        <f>1/67</f>
        <v>1.4925373134328358E-2</v>
      </c>
      <c r="R133" s="4">
        <f>1/81</f>
        <v>1.2345679012345678E-2</v>
      </c>
      <c r="S133" s="4">
        <f>1/126</f>
        <v>7.9365079365079361E-3</v>
      </c>
      <c r="T133" s="4">
        <f>1/201</f>
        <v>4.9751243781094526E-3</v>
      </c>
      <c r="U133" s="4">
        <f>1/201</f>
        <v>4.9751243781094526E-3</v>
      </c>
      <c r="V133" s="4">
        <f>1/251</f>
        <v>3.9840637450199202E-3</v>
      </c>
      <c r="W133" s="4">
        <v>0</v>
      </c>
      <c r="X133" s="4">
        <v>0</v>
      </c>
      <c r="Y133" s="4">
        <f>1/501</f>
        <v>1.996007984031936E-3</v>
      </c>
      <c r="Z133" s="4">
        <f>1/501</f>
        <v>1.996007984031936E-3</v>
      </c>
      <c r="AA133" s="4">
        <f>1/501</f>
        <v>1.996007984031936E-3</v>
      </c>
      <c r="AB133" s="4">
        <v>0</v>
      </c>
      <c r="AC133" s="4">
        <v>0</v>
      </c>
      <c r="AD133" s="4">
        <f>1/501</f>
        <v>1.996007984031936E-3</v>
      </c>
      <c r="AE133" s="4">
        <v>0</v>
      </c>
      <c r="AF133" s="4">
        <v>0</v>
      </c>
      <c r="AG133" s="4">
        <v>0</v>
      </c>
      <c r="AH133" s="4">
        <v>0</v>
      </c>
      <c r="AI133" s="4">
        <v>0</v>
      </c>
      <c r="AJ133" s="4">
        <v>0</v>
      </c>
      <c r="AK133" s="4">
        <v>0</v>
      </c>
      <c r="AL133" s="3">
        <f t="shared" ref="AL133:AL139" si="249">SUM(J133:AK133)</f>
        <v>0.48134713877409108</v>
      </c>
      <c r="AM133" s="3">
        <f t="shared" si="218"/>
        <v>0.2635362392819891</v>
      </c>
      <c r="AN133" s="3"/>
      <c r="AO133" s="4">
        <f>1/9</f>
        <v>0.1111111111111111</v>
      </c>
      <c r="AP133" s="4">
        <f>2/13</f>
        <v>0.15384615384615385</v>
      </c>
      <c r="AQ133" s="4">
        <f>1/17</f>
        <v>5.8823529411764705E-2</v>
      </c>
      <c r="AR133" s="4">
        <f>1/67</f>
        <v>1.4925373134328358E-2</v>
      </c>
      <c r="AS133" s="4">
        <f>1/201</f>
        <v>4.9751243781094526E-3</v>
      </c>
      <c r="AT133" s="4">
        <v>0</v>
      </c>
      <c r="AU133" s="4">
        <f t="shared" ref="AU133:AU139" si="250">SUM(AO133:AT133)</f>
        <v>0.34368129188146745</v>
      </c>
      <c r="AV133" s="7">
        <f t="shared" si="234"/>
        <v>6.5412004832549053E-2</v>
      </c>
      <c r="AW133" s="4">
        <f>1/8</f>
        <v>0.125</v>
      </c>
      <c r="AX133" s="4">
        <f>1/13</f>
        <v>7.6923076923076927E-2</v>
      </c>
      <c r="AY133" s="4">
        <f>1/10</f>
        <v>0.1</v>
      </c>
      <c r="AZ133" s="4">
        <f>1/29</f>
        <v>3.4482758620689655E-2</v>
      </c>
      <c r="BA133" s="4">
        <f>1/23</f>
        <v>4.3478260869565216E-2</v>
      </c>
      <c r="BB133" s="4">
        <f>1/34</f>
        <v>2.9411764705882353E-2</v>
      </c>
      <c r="BC133" s="4">
        <f>1/67</f>
        <v>1.4925373134328358E-2</v>
      </c>
      <c r="BD133" s="4">
        <f>1/67</f>
        <v>1.4925373134328358E-2</v>
      </c>
      <c r="BE133" s="4">
        <f>1/81</f>
        <v>1.2345679012345678E-2</v>
      </c>
      <c r="BF133" s="4">
        <f>1/126</f>
        <v>7.9365079365079361E-3</v>
      </c>
      <c r="BG133" s="4">
        <f>1/201</f>
        <v>4.9751243781094526E-3</v>
      </c>
      <c r="BH133" s="4">
        <f>1/201</f>
        <v>4.9751243781094526E-3</v>
      </c>
      <c r="BI133" s="4">
        <f>1/251</f>
        <v>3.9840637450199202E-3</v>
      </c>
      <c r="BJ133" s="4">
        <v>0</v>
      </c>
      <c r="BK133" s="4">
        <v>0</v>
      </c>
      <c r="BL133" s="4">
        <f>1/501</f>
        <v>1.996007984031936E-3</v>
      </c>
      <c r="BM133" s="4">
        <f>1/501</f>
        <v>1.996007984031936E-3</v>
      </c>
      <c r="BN133" s="4">
        <f>1/501</f>
        <v>1.996007984031936E-3</v>
      </c>
      <c r="BO133" s="4">
        <v>0</v>
      </c>
      <c r="BP133" s="4">
        <v>0</v>
      </c>
      <c r="BQ133" s="4">
        <f>1/501</f>
        <v>1.996007984031936E-3</v>
      </c>
      <c r="BR133" s="4">
        <v>0</v>
      </c>
      <c r="BS133" s="4">
        <v>0</v>
      </c>
      <c r="BT133" s="4">
        <v>0</v>
      </c>
      <c r="BU133" s="4">
        <v>0</v>
      </c>
      <c r="BV133" s="4">
        <v>0</v>
      </c>
      <c r="BW133" s="4">
        <v>0</v>
      </c>
      <c r="BX133" s="4">
        <v>0</v>
      </c>
      <c r="BY133" s="4">
        <f t="shared" ref="BY133:BY139" si="251">SUM(AW133:BX133)</f>
        <v>0.48134713877409108</v>
      </c>
      <c r="BZ133" s="7">
        <f t="shared" si="235"/>
        <v>0.34777198856745506</v>
      </c>
      <c r="CB133" s="6">
        <f t="shared" si="236"/>
        <v>0.30637556942964972</v>
      </c>
    </row>
    <row r="134" spans="1:80" s="7" customFormat="1" x14ac:dyDescent="0.25">
      <c r="A134" s="8">
        <v>34</v>
      </c>
      <c r="B134" s="1" t="s">
        <v>78</v>
      </c>
      <c r="C134" s="11">
        <v>0</v>
      </c>
      <c r="D134" s="8">
        <f>8/21</f>
        <v>0.38095238095238093</v>
      </c>
      <c r="E134" s="8">
        <f>10/33</f>
        <v>0.30303030303030304</v>
      </c>
      <c r="F134" s="8">
        <f>5/14</f>
        <v>0.35714285714285715</v>
      </c>
      <c r="G134" s="3">
        <f t="shared" ref="G134:G135" si="252">D134+E134+F134</f>
        <v>1.0411255411255411</v>
      </c>
      <c r="H134" s="6">
        <f t="shared" ref="H134:H135" si="253">((D134+(0.5*E134))/G134)</f>
        <v>0.51143451143451135</v>
      </c>
      <c r="I134" s="6">
        <f t="shared" ref="I134:I135" si="254">1-H134</f>
        <v>0.48856548856548865</v>
      </c>
      <c r="J134" s="8">
        <f>1/8</f>
        <v>0.125</v>
      </c>
      <c r="K134" s="8">
        <f>1/13</f>
        <v>7.6923076923076927E-2</v>
      </c>
      <c r="L134" s="8">
        <f>1/10</f>
        <v>0.1</v>
      </c>
      <c r="M134" s="8">
        <f>1/31</f>
        <v>3.2258064516129031E-2</v>
      </c>
      <c r="N134" s="8">
        <f>1/23</f>
        <v>4.3478260869565216E-2</v>
      </c>
      <c r="O134" s="8">
        <f>1/31</f>
        <v>3.2258064516129031E-2</v>
      </c>
      <c r="P134" s="8">
        <f>1/91</f>
        <v>1.098901098901099E-2</v>
      </c>
      <c r="Q134" s="8">
        <f>1/76</f>
        <v>1.3157894736842105E-2</v>
      </c>
      <c r="R134" s="8">
        <f>1/101</f>
        <v>9.9009900990099011E-3</v>
      </c>
      <c r="S134" s="8">
        <f>1/176</f>
        <v>5.681818181818182E-3</v>
      </c>
      <c r="T134" s="8">
        <f>1/376</f>
        <v>2.6595744680851063E-3</v>
      </c>
      <c r="U134" s="8">
        <f>1/276</f>
        <v>3.6231884057971015E-3</v>
      </c>
      <c r="V134" s="8">
        <f>1/376</f>
        <v>2.6595744680851063E-3</v>
      </c>
      <c r="W134" s="8">
        <f>1/501</f>
        <v>1.996007984031936E-3</v>
      </c>
      <c r="X134" s="8">
        <f t="shared" ref="X134:Y134" si="255">1/501</f>
        <v>1.996007984031936E-3</v>
      </c>
      <c r="Y134" s="8">
        <f t="shared" si="255"/>
        <v>1.996007984031936E-3</v>
      </c>
      <c r="Z134" s="8">
        <f>1/501</f>
        <v>1.996007984031936E-3</v>
      </c>
      <c r="AA134" s="8">
        <v>0</v>
      </c>
      <c r="AB134" s="8">
        <v>0</v>
      </c>
      <c r="AC134" s="8">
        <f t="shared" ref="AC134:AD134" si="256">1/501</f>
        <v>1.996007984031936E-3</v>
      </c>
      <c r="AD134" s="8">
        <f t="shared" si="256"/>
        <v>1.996007984031936E-3</v>
      </c>
      <c r="AE134" s="8">
        <v>0</v>
      </c>
      <c r="AF134" s="8">
        <v>0</v>
      </c>
      <c r="AG134" s="8">
        <f t="shared" ref="AG134:AJ134" si="257">1/501</f>
        <v>1.996007984031936E-3</v>
      </c>
      <c r="AH134" s="8">
        <f t="shared" si="257"/>
        <v>1.996007984031936E-3</v>
      </c>
      <c r="AI134" s="8">
        <f t="shared" si="257"/>
        <v>1.996007984031936E-3</v>
      </c>
      <c r="AJ134" s="8">
        <f t="shared" si="257"/>
        <v>1.996007984031936E-3</v>
      </c>
      <c r="AK134" s="8">
        <v>0</v>
      </c>
      <c r="AL134" s="3">
        <f t="shared" si="249"/>
        <v>0.47854959801386804</v>
      </c>
      <c r="AM134" s="3">
        <f t="shared" ref="AM134" si="258">(AL134)/D134 -1</f>
        <v>0.25619269478640372</v>
      </c>
      <c r="AN134" s="3"/>
      <c r="AO134" s="8">
        <f>2/17</f>
        <v>0.11764705882352941</v>
      </c>
      <c r="AP134" s="8">
        <f>2/13</f>
        <v>0.15384615384615385</v>
      </c>
      <c r="AQ134" s="8">
        <f>1/14</f>
        <v>7.1428571428571425E-2</v>
      </c>
      <c r="AR134" s="8">
        <f>1/67</f>
        <v>1.4925373134328358E-2</v>
      </c>
      <c r="AS134" s="8">
        <f>1/351</f>
        <v>2.8490028490028491E-3</v>
      </c>
      <c r="AT134" s="8">
        <v>0</v>
      </c>
      <c r="AU134" s="8">
        <f t="shared" si="250"/>
        <v>0.36069616008158589</v>
      </c>
      <c r="AV134" s="7">
        <f t="shared" si="234"/>
        <v>0.19029732826923351</v>
      </c>
      <c r="AW134" s="8">
        <f>2/17</f>
        <v>0.11764705882352941</v>
      </c>
      <c r="AX134" s="8">
        <f>1/13</f>
        <v>7.6923076923076927E-2</v>
      </c>
      <c r="AY134" s="8">
        <f>1/10</f>
        <v>0.1</v>
      </c>
      <c r="AZ134" s="8">
        <f>1/31</f>
        <v>3.2258064516129031E-2</v>
      </c>
      <c r="BA134" s="8">
        <f>1/23</f>
        <v>4.3478260869565216E-2</v>
      </c>
      <c r="BB134" s="8">
        <f>1/34</f>
        <v>2.9411764705882353E-2</v>
      </c>
      <c r="BC134" s="8">
        <f>1/101</f>
        <v>9.9009900990099011E-3</v>
      </c>
      <c r="BD134" s="8">
        <f>1/76</f>
        <v>1.3157894736842105E-2</v>
      </c>
      <c r="BE134" s="8">
        <f>1/101</f>
        <v>9.9009900990099011E-3</v>
      </c>
      <c r="BF134" s="8">
        <f>1/176</f>
        <v>5.681818181818182E-3</v>
      </c>
      <c r="BG134" s="8">
        <f>1/401</f>
        <v>2.4937655860349127E-3</v>
      </c>
      <c r="BH134" s="8">
        <f>1/301</f>
        <v>3.3222591362126247E-3</v>
      </c>
      <c r="BI134" s="8">
        <f>1/376</f>
        <v>2.6595744680851063E-3</v>
      </c>
      <c r="BJ134" s="8">
        <f>1/501</f>
        <v>1.996007984031936E-3</v>
      </c>
      <c r="BK134" s="8">
        <f t="shared" ref="BK134:BM134" si="259">1/501</f>
        <v>1.996007984031936E-3</v>
      </c>
      <c r="BL134" s="8">
        <f t="shared" si="259"/>
        <v>1.996007984031936E-3</v>
      </c>
      <c r="BM134" s="8">
        <f t="shared" si="259"/>
        <v>1.996007984031936E-3</v>
      </c>
      <c r="BN134" s="8">
        <v>0</v>
      </c>
      <c r="BO134" s="8">
        <v>0</v>
      </c>
      <c r="BP134" s="8">
        <f t="shared" ref="BP134:BQ134" si="260">1/501</f>
        <v>1.996007984031936E-3</v>
      </c>
      <c r="BQ134" s="8">
        <f t="shared" si="260"/>
        <v>1.996007984031936E-3</v>
      </c>
      <c r="BR134" s="8">
        <v>0</v>
      </c>
      <c r="BS134" s="8">
        <v>0</v>
      </c>
      <c r="BT134" s="8">
        <f t="shared" ref="BT134:BW134" si="261">1/501</f>
        <v>1.996007984031936E-3</v>
      </c>
      <c r="BU134" s="8">
        <f t="shared" si="261"/>
        <v>1.996007984031936E-3</v>
      </c>
      <c r="BV134" s="8">
        <f t="shared" si="261"/>
        <v>1.996007984031936E-3</v>
      </c>
      <c r="BW134" s="8">
        <f t="shared" si="261"/>
        <v>1.996007984031936E-3</v>
      </c>
      <c r="BX134" s="8">
        <v>0</v>
      </c>
      <c r="BY134" s="8">
        <f t="shared" si="251"/>
        <v>0.46679559798551506</v>
      </c>
      <c r="BZ134" s="7">
        <f t="shared" si="235"/>
        <v>0.30702767435944223</v>
      </c>
      <c r="CB134" s="6">
        <f t="shared" si="236"/>
        <v>0.30604135608096916</v>
      </c>
    </row>
    <row r="135" spans="1:80" s="7" customFormat="1" x14ac:dyDescent="0.25">
      <c r="A135" s="8">
        <v>34</v>
      </c>
      <c r="B135" s="1" t="s">
        <v>79</v>
      </c>
      <c r="C135" s="11">
        <v>0</v>
      </c>
      <c r="D135" s="8">
        <f>10/27</f>
        <v>0.37037037037037035</v>
      </c>
      <c r="E135" s="8">
        <f>4/13</f>
        <v>0.30769230769230771</v>
      </c>
      <c r="F135" s="8">
        <f>10/27</f>
        <v>0.37037037037037035</v>
      </c>
      <c r="G135" s="3">
        <f t="shared" si="252"/>
        <v>1.0484330484330484</v>
      </c>
      <c r="H135" s="6">
        <f t="shared" si="253"/>
        <v>0.5</v>
      </c>
      <c r="I135" s="6">
        <f t="shared" si="254"/>
        <v>0.5</v>
      </c>
      <c r="J135" s="8">
        <f>2/19</f>
        <v>0.10526315789473684</v>
      </c>
      <c r="K135" s="8">
        <f>1/15</f>
        <v>6.6666666666666666E-2</v>
      </c>
      <c r="L135" s="8">
        <f>1/12</f>
        <v>8.3333333333333329E-2</v>
      </c>
      <c r="M135" s="8">
        <f>1/31</f>
        <v>3.2258064516129031E-2</v>
      </c>
      <c r="N135" s="8">
        <f>1/26</f>
        <v>3.8461538461538464E-2</v>
      </c>
      <c r="O135" s="8">
        <f>1/41</f>
        <v>2.4390243902439025E-2</v>
      </c>
      <c r="P135" s="8">
        <f>1/81</f>
        <v>1.2345679012345678E-2</v>
      </c>
      <c r="Q135" s="8">
        <f>1/67</f>
        <v>1.4925373134328358E-2</v>
      </c>
      <c r="R135" s="8">
        <f>1/91</f>
        <v>1.098901098901099E-2</v>
      </c>
      <c r="S135" s="8">
        <f>1/126</f>
        <v>7.9365079365079361E-3</v>
      </c>
      <c r="T135" s="8">
        <f>1/151</f>
        <v>6.6225165562913907E-3</v>
      </c>
      <c r="U135" s="8">
        <f>1/151</f>
        <v>6.6225165562913907E-3</v>
      </c>
      <c r="V135" s="8">
        <f>1/151</f>
        <v>6.6225165562913907E-3</v>
      </c>
      <c r="W135" s="8">
        <f>1/201</f>
        <v>4.9751243781094526E-3</v>
      </c>
      <c r="X135" s="8">
        <v>0</v>
      </c>
      <c r="Y135" s="8">
        <v>0</v>
      </c>
      <c r="Z135" s="8">
        <f>1/201</f>
        <v>4.9751243781094526E-3</v>
      </c>
      <c r="AA135" s="8">
        <f>1/201</f>
        <v>4.9751243781094526E-3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3">
        <f t="shared" si="249"/>
        <v>0.43136249865023873</v>
      </c>
      <c r="AM135" s="3">
        <f t="shared" ref="AM135" si="262">(AL135)/D135 -1</f>
        <v>0.16467874635564472</v>
      </c>
      <c r="AN135" s="3"/>
      <c r="AO135" s="8">
        <f>1/10</f>
        <v>0.1</v>
      </c>
      <c r="AP135" s="8">
        <f>1/7</f>
        <v>0.14285714285714285</v>
      </c>
      <c r="AQ135" s="8">
        <f>1/18</f>
        <v>5.5555555555555552E-2</v>
      </c>
      <c r="AR135" s="8">
        <f>1/76</f>
        <v>1.3157894736842105E-2</v>
      </c>
      <c r="AS135" s="8">
        <f>1/201</f>
        <v>4.9751243781094526E-3</v>
      </c>
      <c r="AT135" s="8">
        <v>0</v>
      </c>
      <c r="AU135" s="8">
        <f t="shared" si="250"/>
        <v>0.31654571752764993</v>
      </c>
      <c r="AV135" s="7">
        <f t="shared" si="234"/>
        <v>2.8773581964862238E-2</v>
      </c>
      <c r="AW135" s="8">
        <f>1/9</f>
        <v>0.1111111111111111</v>
      </c>
      <c r="AX135" s="8">
        <f>1/15</f>
        <v>6.6666666666666666E-2</v>
      </c>
      <c r="AY135" s="8">
        <f>1/12</f>
        <v>8.3333333333333329E-2</v>
      </c>
      <c r="AZ135" s="8">
        <f>1/34</f>
        <v>2.9411764705882353E-2</v>
      </c>
      <c r="BA135" s="8">
        <f>1/26</f>
        <v>3.8461538461538464E-2</v>
      </c>
      <c r="BB135" s="8">
        <f>1/41</f>
        <v>2.4390243902439025E-2</v>
      </c>
      <c r="BC135" s="8">
        <f>1/81</f>
        <v>1.2345679012345678E-2</v>
      </c>
      <c r="BD135" s="8">
        <f>1/67</f>
        <v>1.4925373134328358E-2</v>
      </c>
      <c r="BE135" s="8">
        <f>1/91</f>
        <v>1.098901098901099E-2</v>
      </c>
      <c r="BF135" s="8">
        <f>1/126</f>
        <v>7.9365079365079361E-3</v>
      </c>
      <c r="BG135" s="8">
        <f>1/151</f>
        <v>6.6225165562913907E-3</v>
      </c>
      <c r="BH135" s="8">
        <f>1/151</f>
        <v>6.6225165562913907E-3</v>
      </c>
      <c r="BI135" s="8">
        <f>1/176</f>
        <v>5.681818181818182E-3</v>
      </c>
      <c r="BJ135" s="8">
        <f>1/201</f>
        <v>4.9751243781094526E-3</v>
      </c>
      <c r="BK135" s="8">
        <v>0</v>
      </c>
      <c r="BL135" s="8">
        <f>1/201</f>
        <v>4.9751243781094526E-3</v>
      </c>
      <c r="BM135" s="8">
        <f t="shared" ref="BM135:BN135" si="263">1/201</f>
        <v>4.9751243781094526E-3</v>
      </c>
      <c r="BN135" s="8">
        <f t="shared" si="263"/>
        <v>4.9751243781094526E-3</v>
      </c>
      <c r="BO135" s="8">
        <v>0</v>
      </c>
      <c r="BP135" s="8">
        <v>0</v>
      </c>
      <c r="BQ135" s="8">
        <v>0</v>
      </c>
      <c r="BR135" s="8">
        <v>0</v>
      </c>
      <c r="BS135" s="8">
        <v>0</v>
      </c>
      <c r="BT135" s="8">
        <v>0</v>
      </c>
      <c r="BU135" s="8">
        <v>0</v>
      </c>
      <c r="BV135" s="8">
        <v>0</v>
      </c>
      <c r="BW135" s="8">
        <v>0</v>
      </c>
      <c r="BX135" s="8">
        <v>0</v>
      </c>
      <c r="BY135" s="8">
        <f t="shared" si="251"/>
        <v>0.43839857806000254</v>
      </c>
      <c r="BZ135" s="7">
        <f t="shared" si="235"/>
        <v>0.18367616076200699</v>
      </c>
      <c r="CB135" s="6">
        <f t="shared" si="236"/>
        <v>0.18630679423789132</v>
      </c>
    </row>
    <row r="136" spans="1:80" s="7" customFormat="1" x14ac:dyDescent="0.25">
      <c r="A136" s="8">
        <v>34</v>
      </c>
      <c r="B136" s="1" t="s">
        <v>84</v>
      </c>
      <c r="C136" s="11">
        <v>0</v>
      </c>
      <c r="D136" s="8">
        <f t="shared" ref="D136:AM136" si="264">AVERAGE(D133:D135)</f>
        <v>0.37742504409171068</v>
      </c>
      <c r="E136" s="8">
        <f t="shared" si="264"/>
        <v>0.31110108529463371</v>
      </c>
      <c r="F136" s="8">
        <f t="shared" si="264"/>
        <v>0.36155202821869487</v>
      </c>
      <c r="G136" s="3">
        <f t="shared" si="264"/>
        <v>1.0500781576050393</v>
      </c>
      <c r="H136" s="6">
        <f t="shared" si="264"/>
        <v>0.50755275411321754</v>
      </c>
      <c r="I136" s="6">
        <f t="shared" si="264"/>
        <v>0.49244724588678251</v>
      </c>
      <c r="J136" s="8">
        <f t="shared" si="264"/>
        <v>0.11842105263157894</v>
      </c>
      <c r="K136" s="8">
        <f t="shared" si="264"/>
        <v>7.3504273504273507E-2</v>
      </c>
      <c r="L136" s="8">
        <f t="shared" si="264"/>
        <v>9.4444444444444442E-2</v>
      </c>
      <c r="M136" s="8">
        <f t="shared" si="264"/>
        <v>3.2999629217649241E-2</v>
      </c>
      <c r="N136" s="8">
        <f t="shared" si="264"/>
        <v>4.1806020066889632E-2</v>
      </c>
      <c r="O136" s="8">
        <f t="shared" si="264"/>
        <v>2.868669104148347E-2</v>
      </c>
      <c r="P136" s="8">
        <f t="shared" si="264"/>
        <v>1.2753354378561677E-2</v>
      </c>
      <c r="Q136" s="8">
        <f t="shared" si="264"/>
        <v>1.4336213668499609E-2</v>
      </c>
      <c r="R136" s="8">
        <f t="shared" si="264"/>
        <v>1.1078560033455524E-2</v>
      </c>
      <c r="S136" s="8">
        <f t="shared" si="264"/>
        <v>7.1849446849446856E-3</v>
      </c>
      <c r="T136" s="8">
        <f t="shared" si="264"/>
        <v>4.752405134161984E-3</v>
      </c>
      <c r="U136" s="8">
        <f t="shared" si="264"/>
        <v>5.0736097800659812E-3</v>
      </c>
      <c r="V136" s="8">
        <f t="shared" si="264"/>
        <v>4.4220515897988059E-3</v>
      </c>
      <c r="W136" s="8">
        <f t="shared" si="264"/>
        <v>2.323710787380463E-3</v>
      </c>
      <c r="X136" s="8">
        <f t="shared" si="264"/>
        <v>6.6533599467731195E-4</v>
      </c>
      <c r="Y136" s="8">
        <f t="shared" si="264"/>
        <v>1.3306719893546239E-3</v>
      </c>
      <c r="Z136" s="8">
        <f t="shared" si="264"/>
        <v>2.9890467820577749E-3</v>
      </c>
      <c r="AA136" s="8">
        <f t="shared" si="264"/>
        <v>2.323710787380463E-3</v>
      </c>
      <c r="AB136" s="8">
        <f t="shared" si="264"/>
        <v>0</v>
      </c>
      <c r="AC136" s="8">
        <f t="shared" si="264"/>
        <v>6.6533599467731195E-4</v>
      </c>
      <c r="AD136" s="8">
        <f t="shared" si="264"/>
        <v>1.3306719893546239E-3</v>
      </c>
      <c r="AE136" s="8">
        <f t="shared" si="264"/>
        <v>0</v>
      </c>
      <c r="AF136" s="8">
        <f t="shared" si="264"/>
        <v>0</v>
      </c>
      <c r="AG136" s="8">
        <f t="shared" si="264"/>
        <v>6.6533599467731195E-4</v>
      </c>
      <c r="AH136" s="8">
        <f t="shared" si="264"/>
        <v>6.6533599467731195E-4</v>
      </c>
      <c r="AI136" s="8">
        <f t="shared" si="264"/>
        <v>6.6533599467731195E-4</v>
      </c>
      <c r="AJ136" s="8">
        <f t="shared" si="264"/>
        <v>6.6533599467731195E-4</v>
      </c>
      <c r="AK136" s="8">
        <f t="shared" si="264"/>
        <v>0</v>
      </c>
      <c r="AL136" s="3">
        <f t="shared" si="264"/>
        <v>0.46375307847939928</v>
      </c>
      <c r="AM136" s="3">
        <f t="shared" si="264"/>
        <v>0.22813589347467919</v>
      </c>
      <c r="AN136" s="3"/>
      <c r="AO136" s="8">
        <f t="shared" ref="AO136:BZ136" si="265">AVERAGE(AO133:AO135)</f>
        <v>0.10958605664488018</v>
      </c>
      <c r="AP136" s="8">
        <f t="shared" si="265"/>
        <v>0.15018315018315018</v>
      </c>
      <c r="AQ136" s="8">
        <f t="shared" si="265"/>
        <v>6.193588546529722E-2</v>
      </c>
      <c r="AR136" s="8">
        <f t="shared" si="265"/>
        <v>1.4336213668499609E-2</v>
      </c>
      <c r="AS136" s="8">
        <f t="shared" si="265"/>
        <v>4.266417201740585E-3</v>
      </c>
      <c r="AT136" s="8">
        <f t="shared" si="265"/>
        <v>0</v>
      </c>
      <c r="AU136" s="8">
        <f t="shared" si="265"/>
        <v>0.34030772316356778</v>
      </c>
      <c r="AV136" s="7">
        <f t="shared" si="265"/>
        <v>9.4827638355548263E-2</v>
      </c>
      <c r="AW136" s="8">
        <f t="shared" si="265"/>
        <v>0.1179193899782135</v>
      </c>
      <c r="AX136" s="8">
        <f t="shared" si="265"/>
        <v>7.3504273504273507E-2</v>
      </c>
      <c r="AY136" s="8">
        <f t="shared" si="265"/>
        <v>9.4444444444444442E-2</v>
      </c>
      <c r="AZ136" s="8">
        <f t="shared" si="265"/>
        <v>3.2050862614233677E-2</v>
      </c>
      <c r="BA136" s="8">
        <f t="shared" si="265"/>
        <v>4.1806020066889632E-2</v>
      </c>
      <c r="BB136" s="8">
        <f t="shared" si="265"/>
        <v>2.7737924438067912E-2</v>
      </c>
      <c r="BC136" s="8">
        <f t="shared" si="265"/>
        <v>1.2390680748561311E-2</v>
      </c>
      <c r="BD136" s="8">
        <f t="shared" si="265"/>
        <v>1.4336213668499609E-2</v>
      </c>
      <c r="BE136" s="8">
        <f t="shared" si="265"/>
        <v>1.1078560033455524E-2</v>
      </c>
      <c r="BF136" s="8">
        <f t="shared" si="265"/>
        <v>7.1849446849446856E-3</v>
      </c>
      <c r="BG136" s="8">
        <f t="shared" si="265"/>
        <v>4.6971355068119187E-3</v>
      </c>
      <c r="BH136" s="8">
        <f t="shared" si="265"/>
        <v>4.9733000235378218E-3</v>
      </c>
      <c r="BI136" s="8">
        <f t="shared" si="265"/>
        <v>4.108485464974403E-3</v>
      </c>
      <c r="BJ136" s="8">
        <f t="shared" si="265"/>
        <v>2.323710787380463E-3</v>
      </c>
      <c r="BK136" s="8">
        <f t="shared" si="265"/>
        <v>6.6533599467731195E-4</v>
      </c>
      <c r="BL136" s="8">
        <f t="shared" si="265"/>
        <v>2.9890467820577749E-3</v>
      </c>
      <c r="BM136" s="8">
        <f t="shared" si="265"/>
        <v>2.9890467820577749E-3</v>
      </c>
      <c r="BN136" s="8">
        <f t="shared" si="265"/>
        <v>2.323710787380463E-3</v>
      </c>
      <c r="BO136" s="8">
        <f t="shared" si="265"/>
        <v>0</v>
      </c>
      <c r="BP136" s="8">
        <f t="shared" si="265"/>
        <v>6.6533599467731195E-4</v>
      </c>
      <c r="BQ136" s="8">
        <f t="shared" si="265"/>
        <v>1.3306719893546239E-3</v>
      </c>
      <c r="BR136" s="8">
        <f t="shared" si="265"/>
        <v>0</v>
      </c>
      <c r="BS136" s="8">
        <f t="shared" si="265"/>
        <v>0</v>
      </c>
      <c r="BT136" s="8">
        <f t="shared" si="265"/>
        <v>6.6533599467731195E-4</v>
      </c>
      <c r="BU136" s="8">
        <f t="shared" si="265"/>
        <v>6.6533599467731195E-4</v>
      </c>
      <c r="BV136" s="8">
        <f t="shared" si="265"/>
        <v>6.6533599467731195E-4</v>
      </c>
      <c r="BW136" s="8">
        <f t="shared" si="265"/>
        <v>6.6533599467731195E-4</v>
      </c>
      <c r="BX136" s="8">
        <f t="shared" si="265"/>
        <v>0</v>
      </c>
      <c r="BY136" s="8">
        <f t="shared" si="265"/>
        <v>0.46218043827320288</v>
      </c>
      <c r="BZ136" s="7">
        <f t="shared" si="265"/>
        <v>0.27949194122963478</v>
      </c>
      <c r="CB136" s="6">
        <f>AVERAGE(CB133:CB135)</f>
        <v>0.26624123991617005</v>
      </c>
    </row>
    <row r="137" spans="1:80" x14ac:dyDescent="0.25">
      <c r="A137" s="8">
        <v>35</v>
      </c>
      <c r="B137" s="8" t="s">
        <v>18</v>
      </c>
      <c r="C137" s="11">
        <v>0</v>
      </c>
      <c r="D137" s="4">
        <f>2/15</f>
        <v>0.13333333333333333</v>
      </c>
      <c r="E137" s="4">
        <f>3/13</f>
        <v>0.23076923076923078</v>
      </c>
      <c r="F137" s="4">
        <f>9/13</f>
        <v>0.69230769230769229</v>
      </c>
      <c r="G137" s="3">
        <f>D137+E137+F137</f>
        <v>1.0564102564102564</v>
      </c>
      <c r="H137" s="6">
        <f>((D137+(0.5*E137))/G137)</f>
        <v>0.2354368932038835</v>
      </c>
      <c r="I137" s="6">
        <f>1-H137</f>
        <v>0.7645631067961165</v>
      </c>
      <c r="J137" s="4">
        <f>1/19</f>
        <v>5.2631578947368418E-2</v>
      </c>
      <c r="K137" s="4">
        <f>1/41</f>
        <v>2.4390243902439025E-2</v>
      </c>
      <c r="L137" s="4">
        <f>1/19</f>
        <v>5.2631578947368418E-2</v>
      </c>
      <c r="M137" s="4">
        <f>1/81</f>
        <v>1.2345679012345678E-2</v>
      </c>
      <c r="N137" s="4">
        <f>1/51</f>
        <v>1.9607843137254902E-2</v>
      </c>
      <c r="O137" s="4">
        <f>1/51</f>
        <v>1.9607843137254902E-2</v>
      </c>
      <c r="P137" s="4">
        <f>1/151</f>
        <v>6.6225165562913907E-3</v>
      </c>
      <c r="Q137" s="4">
        <f>1/126</f>
        <v>7.9365079365079361E-3</v>
      </c>
      <c r="R137" s="4">
        <f>1/126</f>
        <v>7.9365079365079361E-3</v>
      </c>
      <c r="S137" s="4">
        <f>1/126</f>
        <v>7.9365079365079361E-3</v>
      </c>
      <c r="T137" s="4">
        <f>1/501</f>
        <v>1.996007984031936E-3</v>
      </c>
      <c r="U137" s="4">
        <f>1/501</f>
        <v>1.996007984031936E-3</v>
      </c>
      <c r="V137" s="4">
        <f>1/501</f>
        <v>1.996007984031936E-3</v>
      </c>
      <c r="W137" s="4">
        <v>0</v>
      </c>
      <c r="X137" s="4">
        <v>0</v>
      </c>
      <c r="Y137" s="4">
        <v>0</v>
      </c>
      <c r="Z137" s="4">
        <v>0</v>
      </c>
      <c r="AA137" s="4">
        <f>1/501</f>
        <v>1.996007984031936E-3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0</v>
      </c>
      <c r="AJ137" s="4">
        <v>0</v>
      </c>
      <c r="AK137" s="4">
        <v>0</v>
      </c>
      <c r="AL137" s="3">
        <f t="shared" si="249"/>
        <v>0.21963083938597427</v>
      </c>
      <c r="AM137" s="3">
        <f t="shared" si="218"/>
        <v>0.64723129539480717</v>
      </c>
      <c r="AN137" s="3"/>
      <c r="AO137" s="4">
        <f>1/15</f>
        <v>6.6666666666666666E-2</v>
      </c>
      <c r="AP137" s="4">
        <f>2/19</f>
        <v>0.10526315789473684</v>
      </c>
      <c r="AQ137" s="4">
        <f>1/19</f>
        <v>5.2631578947368418E-2</v>
      </c>
      <c r="AR137" s="4">
        <f>1/67</f>
        <v>1.4925373134328358E-2</v>
      </c>
      <c r="AS137" s="4">
        <f>1/151</f>
        <v>6.6225165562913907E-3</v>
      </c>
      <c r="AT137" s="4">
        <v>0</v>
      </c>
      <c r="AU137" s="4">
        <f t="shared" si="250"/>
        <v>0.24610929319939165</v>
      </c>
      <c r="AV137" s="7">
        <f t="shared" ref="AV137:AV147" si="266">(AU137/E137)-1</f>
        <v>6.6473603864030339E-2</v>
      </c>
      <c r="AW137" s="4">
        <f>1/10</f>
        <v>0.1</v>
      </c>
      <c r="AX137" s="4">
        <f>2/17</f>
        <v>0.11764705882352941</v>
      </c>
      <c r="AY137" s="4">
        <f>1/9</f>
        <v>0.1111111111111111</v>
      </c>
      <c r="AZ137" s="4">
        <f>1/11</f>
        <v>9.0909090909090912E-2</v>
      </c>
      <c r="BA137" s="4">
        <f>1/13</f>
        <v>7.6923076923076927E-2</v>
      </c>
      <c r="BB137" s="4">
        <f>1/23</f>
        <v>4.3478260869565216E-2</v>
      </c>
      <c r="BC137" s="4">
        <f>1/19</f>
        <v>5.2631578947368418E-2</v>
      </c>
      <c r="BD137" s="4">
        <f>1/17</f>
        <v>5.8823529411764705E-2</v>
      </c>
      <c r="BE137" s="4">
        <f>1/41</f>
        <v>2.4390243902439025E-2</v>
      </c>
      <c r="BF137" s="4">
        <f>1/101</f>
        <v>9.9009900990099011E-3</v>
      </c>
      <c r="BG137" s="4">
        <f>1/34</f>
        <v>2.9411764705882353E-2</v>
      </c>
      <c r="BH137" s="4">
        <f>1/41</f>
        <v>2.4390243902439025E-2</v>
      </c>
      <c r="BI137" s="4">
        <f>1/81</f>
        <v>1.2345679012345678E-2</v>
      </c>
      <c r="BJ137" s="4">
        <v>0</v>
      </c>
      <c r="BK137" s="4">
        <v>0</v>
      </c>
      <c r="BL137" s="4">
        <f>1/81</f>
        <v>1.2345679012345678E-2</v>
      </c>
      <c r="BM137" s="4">
        <f>1/101</f>
        <v>9.9009900990099011E-3</v>
      </c>
      <c r="BN137" s="4">
        <f>1/201</f>
        <v>4.9751243781094526E-3</v>
      </c>
      <c r="BO137" s="4">
        <v>0</v>
      </c>
      <c r="BP137" s="4">
        <f>1/201</f>
        <v>4.9751243781094526E-3</v>
      </c>
      <c r="BQ137" s="4">
        <f>1/201</f>
        <v>4.9751243781094526E-3</v>
      </c>
      <c r="BR137" s="4">
        <v>0</v>
      </c>
      <c r="BS137" s="4">
        <v>0</v>
      </c>
      <c r="BT137" s="4">
        <f>1/501</f>
        <v>1.996007984031936E-3</v>
      </c>
      <c r="BU137" s="4">
        <v>0</v>
      </c>
      <c r="BV137" s="4">
        <f>1/501</f>
        <v>1.996007984031936E-3</v>
      </c>
      <c r="BW137" s="4">
        <v>0</v>
      </c>
      <c r="BX137" s="4">
        <v>0</v>
      </c>
      <c r="BY137" s="4">
        <f t="shared" si="251"/>
        <v>0.79312668683137055</v>
      </c>
      <c r="BZ137" s="7">
        <f t="shared" ref="BZ137:BZ147" si="267">BY137/F137 -1</f>
        <v>0.14562743653420185</v>
      </c>
      <c r="CB137" s="6">
        <f t="shared" ref="CB137:CB147" si="268">AL137 + AU137 + BY137 - 1</f>
        <v>0.2588668194167365</v>
      </c>
    </row>
    <row r="138" spans="1:80" s="7" customFormat="1" x14ac:dyDescent="0.25">
      <c r="A138" s="8">
        <v>35</v>
      </c>
      <c r="B138" s="8" t="s">
        <v>79</v>
      </c>
      <c r="C138" s="11">
        <v>0</v>
      </c>
      <c r="D138" s="8">
        <f>1/7</f>
        <v>0.14285714285714285</v>
      </c>
      <c r="E138" s="8">
        <f>4/19</f>
        <v>0.21052631578947367</v>
      </c>
      <c r="F138" s="8">
        <f>9/13</f>
        <v>0.69230769230769229</v>
      </c>
      <c r="G138" s="3">
        <f>D138+E138+F138</f>
        <v>1.0456911509543088</v>
      </c>
      <c r="H138" s="6">
        <f>((D138+(0.5*E138))/G138)</f>
        <v>0.2372787610619469</v>
      </c>
      <c r="I138" s="6">
        <f>1-H138</f>
        <v>0.7627212389380531</v>
      </c>
      <c r="J138" s="8">
        <f>1/23</f>
        <v>4.3478260869565216E-2</v>
      </c>
      <c r="K138" s="8">
        <f>1/46</f>
        <v>2.1739130434782608E-2</v>
      </c>
      <c r="L138" s="8">
        <f>1/23</f>
        <v>4.3478260869565216E-2</v>
      </c>
      <c r="M138" s="8">
        <f>1/101</f>
        <v>9.9009900990099011E-3</v>
      </c>
      <c r="N138" s="8">
        <f>1/67</f>
        <v>1.4925373134328358E-2</v>
      </c>
      <c r="O138" s="8">
        <f>1/51</f>
        <v>1.9607843137254902E-2</v>
      </c>
      <c r="P138" s="8">
        <f>1/176</f>
        <v>5.681818181818182E-3</v>
      </c>
      <c r="Q138" s="8">
        <f>1/151</f>
        <v>6.6225165562913907E-3</v>
      </c>
      <c r="R138" s="8">
        <f>1/126</f>
        <v>7.9365079365079361E-3</v>
      </c>
      <c r="S138" s="8">
        <f>1/151</f>
        <v>6.6225165562913907E-3</v>
      </c>
      <c r="T138" s="8">
        <v>0</v>
      </c>
      <c r="U138" s="8">
        <f>1/201</f>
        <v>4.9751243781094526E-3</v>
      </c>
      <c r="V138" s="8">
        <f t="shared" ref="V138:W138" si="269">1/201</f>
        <v>4.9751243781094526E-3</v>
      </c>
      <c r="W138" s="8">
        <f t="shared" si="269"/>
        <v>4.9751243781094526E-3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  <c r="AK138" s="8">
        <v>0</v>
      </c>
      <c r="AL138" s="3">
        <f t="shared" si="249"/>
        <v>0.19491859090974345</v>
      </c>
      <c r="AM138" s="3">
        <f t="shared" si="218"/>
        <v>0.36443013636820432</v>
      </c>
      <c r="AN138" s="3"/>
      <c r="AO138" s="8">
        <f>1/20</f>
        <v>0.05</v>
      </c>
      <c r="AP138" s="8">
        <f>1/11</f>
        <v>9.0909090909090912E-2</v>
      </c>
      <c r="AQ138" s="8">
        <f>1/21</f>
        <v>4.7619047619047616E-2</v>
      </c>
      <c r="AR138" s="8">
        <f>1/67</f>
        <v>1.4925373134328358E-2</v>
      </c>
      <c r="AS138" s="8">
        <f>1/176</f>
        <v>5.681818181818182E-3</v>
      </c>
      <c r="AT138" s="8">
        <v>0</v>
      </c>
      <c r="AU138" s="8">
        <f t="shared" si="250"/>
        <v>0.20913532984428507</v>
      </c>
      <c r="AV138" s="7">
        <f t="shared" si="266"/>
        <v>-6.6071832396459307E-3</v>
      </c>
      <c r="AW138" s="8">
        <f>1/10</f>
        <v>0.1</v>
      </c>
      <c r="AX138" s="8">
        <f>1/9</f>
        <v>0.1111111111111111</v>
      </c>
      <c r="AY138" s="8">
        <f>1/10</f>
        <v>0.1</v>
      </c>
      <c r="AZ138" s="8">
        <f>1/11</f>
        <v>9.0909090909090912E-2</v>
      </c>
      <c r="BA138" s="8">
        <f>1/12</f>
        <v>8.3333333333333329E-2</v>
      </c>
      <c r="BB138" s="8">
        <f>1/23</f>
        <v>4.3478260869565216E-2</v>
      </c>
      <c r="BC138" s="8">
        <f>1/18</f>
        <v>5.5555555555555552E-2</v>
      </c>
      <c r="BD138" s="8">
        <f>1/21</f>
        <v>4.7619047619047616E-2</v>
      </c>
      <c r="BE138" s="8">
        <f>1/36</f>
        <v>2.7777777777777776E-2</v>
      </c>
      <c r="BF138" s="8">
        <f>1/91</f>
        <v>1.098901098901099E-2</v>
      </c>
      <c r="BG138" s="8">
        <f>1/36</f>
        <v>2.7777777777777776E-2</v>
      </c>
      <c r="BH138" s="8">
        <f>1/36</f>
        <v>2.7777777777777776E-2</v>
      </c>
      <c r="BI138" s="8">
        <f>1/67</f>
        <v>1.4925373134328358E-2</v>
      </c>
      <c r="BJ138" s="8">
        <f>1/126</f>
        <v>7.9365079365079361E-3</v>
      </c>
      <c r="BK138" s="8">
        <f>1/201</f>
        <v>4.9751243781094526E-3</v>
      </c>
      <c r="BL138" s="8">
        <f>1/76</f>
        <v>1.3157894736842105E-2</v>
      </c>
      <c r="BM138" s="8">
        <f>1/81</f>
        <v>1.2345679012345678E-2</v>
      </c>
      <c r="BN138" s="8">
        <f>1/126</f>
        <v>7.9365079365079361E-3</v>
      </c>
      <c r="BO138" s="8">
        <f>1/201</f>
        <v>4.9751243781094526E-3</v>
      </c>
      <c r="BP138" s="8">
        <f>1/151</f>
        <v>6.6225165562913907E-3</v>
      </c>
      <c r="BQ138" s="8">
        <f>1/126</f>
        <v>7.9365079365079361E-3</v>
      </c>
      <c r="BR138" s="8">
        <f>1/176</f>
        <v>5.681818181818182E-3</v>
      </c>
      <c r="BS138" s="8">
        <v>0</v>
      </c>
      <c r="BT138" s="8">
        <f>1/176</f>
        <v>5.681818181818182E-3</v>
      </c>
      <c r="BU138" s="8">
        <f>1/201</f>
        <v>4.9751243781094526E-3</v>
      </c>
      <c r="BV138" s="8">
        <v>0</v>
      </c>
      <c r="BW138" s="8">
        <v>0</v>
      </c>
      <c r="BX138" s="8">
        <v>0</v>
      </c>
      <c r="BY138" s="8">
        <f t="shared" si="251"/>
        <v>0.82347874046734426</v>
      </c>
      <c r="BZ138" s="7">
        <f t="shared" si="267"/>
        <v>0.18946929178616401</v>
      </c>
      <c r="CB138" s="6">
        <f t="shared" si="268"/>
        <v>0.22753266122137283</v>
      </c>
    </row>
    <row r="139" spans="1:80" s="7" customFormat="1" x14ac:dyDescent="0.25">
      <c r="A139" s="8">
        <v>35</v>
      </c>
      <c r="B139" s="8" t="s">
        <v>78</v>
      </c>
      <c r="C139" s="11">
        <v>0</v>
      </c>
      <c r="D139" s="8">
        <f>1/7</f>
        <v>0.14285714285714285</v>
      </c>
      <c r="E139" s="8">
        <f>1/5</f>
        <v>0.2</v>
      </c>
      <c r="F139" s="8">
        <f>9/13</f>
        <v>0.69230769230769229</v>
      </c>
      <c r="G139" s="3">
        <f>D139+E139+F139</f>
        <v>1.035164835164835</v>
      </c>
      <c r="H139" s="6">
        <f>((D139+(0.5*E139))/G139)</f>
        <v>0.23460721868365184</v>
      </c>
      <c r="I139" s="6">
        <f>1-H139</f>
        <v>0.76539278131634814</v>
      </c>
      <c r="J139" s="8">
        <f>1/23</f>
        <v>4.3478260869565216E-2</v>
      </c>
      <c r="K139" s="8">
        <f>1/51</f>
        <v>1.9607843137254902E-2</v>
      </c>
      <c r="L139" s="8">
        <f>1/21</f>
        <v>4.7619047619047616E-2</v>
      </c>
      <c r="M139" s="8">
        <f>1/151</f>
        <v>6.6225165562913907E-3</v>
      </c>
      <c r="N139" s="8">
        <f>1/67</f>
        <v>1.4925373134328358E-2</v>
      </c>
      <c r="O139" s="8">
        <f>1/51</f>
        <v>1.9607843137254902E-2</v>
      </c>
      <c r="P139" s="8">
        <f>1/501</f>
        <v>1.996007984031936E-3</v>
      </c>
      <c r="Q139" s="8">
        <f>1/276</f>
        <v>3.6231884057971015E-3</v>
      </c>
      <c r="R139" s="8">
        <f>1/226</f>
        <v>4.4247787610619468E-3</v>
      </c>
      <c r="S139" s="8">
        <f>1/226</f>
        <v>4.4247787610619468E-3</v>
      </c>
      <c r="T139" s="8">
        <f>1/501</f>
        <v>1.996007984031936E-3</v>
      </c>
      <c r="U139" s="8">
        <f t="shared" ref="U139:Z139" si="270">1/501</f>
        <v>1.996007984031936E-3</v>
      </c>
      <c r="V139" s="8">
        <f t="shared" si="270"/>
        <v>1.996007984031936E-3</v>
      </c>
      <c r="W139" s="8">
        <f t="shared" si="270"/>
        <v>1.996007984031936E-3</v>
      </c>
      <c r="X139" s="8">
        <f t="shared" si="270"/>
        <v>1.996007984031936E-3</v>
      </c>
      <c r="Y139" s="8">
        <f t="shared" si="270"/>
        <v>1.996007984031936E-3</v>
      </c>
      <c r="Z139" s="8">
        <f t="shared" si="270"/>
        <v>1.996007984031936E-3</v>
      </c>
      <c r="AA139" s="8">
        <v>0</v>
      </c>
      <c r="AB139" s="8">
        <v>0</v>
      </c>
      <c r="AC139" s="8">
        <f>1/501</f>
        <v>1.996007984031936E-3</v>
      </c>
      <c r="AD139" s="8">
        <f>1/501</f>
        <v>1.996007984031936E-3</v>
      </c>
      <c r="AE139" s="8">
        <v>0</v>
      </c>
      <c r="AF139" s="8">
        <v>0</v>
      </c>
      <c r="AG139" s="8">
        <f>1/501</f>
        <v>1.996007984031936E-3</v>
      </c>
      <c r="AH139" s="8">
        <f t="shared" ref="AH139:AJ139" si="271">1/501</f>
        <v>1.996007984031936E-3</v>
      </c>
      <c r="AI139" s="8">
        <f t="shared" si="271"/>
        <v>1.996007984031936E-3</v>
      </c>
      <c r="AJ139" s="8">
        <f t="shared" si="271"/>
        <v>1.996007984031936E-3</v>
      </c>
      <c r="AK139" s="8">
        <v>0</v>
      </c>
      <c r="AL139" s="3">
        <f t="shared" si="249"/>
        <v>0.19227774215811047</v>
      </c>
      <c r="AM139" s="3">
        <f t="shared" si="218"/>
        <v>0.34594419510677343</v>
      </c>
      <c r="AN139" s="3"/>
      <c r="AO139" s="8">
        <f>1/15</f>
        <v>6.6666666666666666E-2</v>
      </c>
      <c r="AP139" s="8">
        <f>1/9</f>
        <v>0.1111111111111111</v>
      </c>
      <c r="AQ139" s="8">
        <f>1/15</f>
        <v>6.6666666666666666E-2</v>
      </c>
      <c r="AR139" s="8">
        <f>1/56</f>
        <v>1.7857142857142856E-2</v>
      </c>
      <c r="AS139" s="8">
        <f>1/276</f>
        <v>3.6231884057971015E-3</v>
      </c>
      <c r="AT139" s="8">
        <v>0</v>
      </c>
      <c r="AU139" s="8">
        <f t="shared" si="250"/>
        <v>0.26592477570738438</v>
      </c>
      <c r="AV139" s="7">
        <f t="shared" si="266"/>
        <v>0.32962387853692188</v>
      </c>
      <c r="AW139" s="8">
        <f>1/8</f>
        <v>0.125</v>
      </c>
      <c r="AX139" s="8">
        <f t="shared" ref="AX139:AY139" si="272">1/8</f>
        <v>0.125</v>
      </c>
      <c r="AY139" s="8">
        <f t="shared" si="272"/>
        <v>0.125</v>
      </c>
      <c r="AZ139" s="8">
        <f>1/11</f>
        <v>9.0909090909090912E-2</v>
      </c>
      <c r="BA139" s="8">
        <f>1/11</f>
        <v>9.0909090909090912E-2</v>
      </c>
      <c r="BB139" s="8">
        <f>1/20</f>
        <v>0.05</v>
      </c>
      <c r="BC139" s="8">
        <f>1/19</f>
        <v>5.2631578947368418E-2</v>
      </c>
      <c r="BD139" s="8">
        <f>1/20</f>
        <v>0.05</v>
      </c>
      <c r="BE139" s="8">
        <f>1/36</f>
        <v>2.7777777777777776E-2</v>
      </c>
      <c r="BF139" s="8">
        <f>1/91</f>
        <v>1.098901098901099E-2</v>
      </c>
      <c r="BG139" s="8">
        <f>1/36</f>
        <v>2.7777777777777776E-2</v>
      </c>
      <c r="BH139" s="8">
        <f>1/41</f>
        <v>2.4390243902439025E-2</v>
      </c>
      <c r="BI139" s="8">
        <f>1/76</f>
        <v>1.3157894736842105E-2</v>
      </c>
      <c r="BJ139" s="8">
        <f>1/176</f>
        <v>5.681818181818182E-3</v>
      </c>
      <c r="BK139" s="8">
        <f>1/501</f>
        <v>1.996007984031936E-3</v>
      </c>
      <c r="BL139" s="8">
        <f>1/91</f>
        <v>1.098901098901099E-2</v>
      </c>
      <c r="BM139" s="8">
        <f>1/91</f>
        <v>1.098901098901099E-2</v>
      </c>
      <c r="BN139" s="8">
        <v>0</v>
      </c>
      <c r="BO139" s="8">
        <v>0</v>
      </c>
      <c r="BP139" s="8">
        <f>1/276</f>
        <v>3.6231884057971015E-3</v>
      </c>
      <c r="BQ139" s="8">
        <f>1/251</f>
        <v>3.9840637450199202E-3</v>
      </c>
      <c r="BR139" s="8">
        <v>0</v>
      </c>
      <c r="BS139" s="8">
        <v>0</v>
      </c>
      <c r="BT139" s="8">
        <f>1/501</f>
        <v>1.996007984031936E-3</v>
      </c>
      <c r="BU139" s="8">
        <f t="shared" ref="BU139:BW139" si="273">1/501</f>
        <v>1.996007984031936E-3</v>
      </c>
      <c r="BV139" s="8">
        <f t="shared" si="273"/>
        <v>1.996007984031936E-3</v>
      </c>
      <c r="BW139" s="8">
        <f t="shared" si="273"/>
        <v>1.996007984031936E-3</v>
      </c>
      <c r="BX139" s="8">
        <v>0</v>
      </c>
      <c r="BY139" s="8">
        <f t="shared" si="251"/>
        <v>0.85878959818021516</v>
      </c>
      <c r="BZ139" s="7">
        <f t="shared" si="267"/>
        <v>0.24047386403808857</v>
      </c>
      <c r="CB139" s="6">
        <f t="shared" si="268"/>
        <v>0.31699211604570987</v>
      </c>
    </row>
    <row r="140" spans="1:80" x14ac:dyDescent="0.25">
      <c r="A140" s="7">
        <v>35</v>
      </c>
      <c r="B140" s="7" t="s">
        <v>84</v>
      </c>
      <c r="C140" s="11">
        <v>1</v>
      </c>
      <c r="D140" s="4">
        <f>AVERAGE(D137:D139)</f>
        <v>0.13968253968253969</v>
      </c>
      <c r="E140" s="8">
        <f t="shared" ref="E140:BM140" si="274">AVERAGE(E137:E139)</f>
        <v>0.21376518218623483</v>
      </c>
      <c r="F140" s="8">
        <f t="shared" si="274"/>
        <v>0.69230769230769218</v>
      </c>
      <c r="G140" s="8">
        <f t="shared" si="274"/>
        <v>1.0457554141764669</v>
      </c>
      <c r="H140" s="8">
        <f t="shared" si="274"/>
        <v>0.23577429098316074</v>
      </c>
      <c r="I140" s="8">
        <f t="shared" si="274"/>
        <v>0.76422570901683928</v>
      </c>
      <c r="J140" s="8">
        <f t="shared" si="274"/>
        <v>4.6529366895499615E-2</v>
      </c>
      <c r="K140" s="8">
        <f t="shared" si="274"/>
        <v>2.1912405824825509E-2</v>
      </c>
      <c r="L140" s="8">
        <f t="shared" si="274"/>
        <v>4.7909629145327086E-2</v>
      </c>
      <c r="M140" s="8">
        <f t="shared" si="274"/>
        <v>9.6230618892156564E-3</v>
      </c>
      <c r="N140" s="8">
        <f t="shared" si="274"/>
        <v>1.6486196468637207E-2</v>
      </c>
      <c r="O140" s="8">
        <f t="shared" si="274"/>
        <v>1.9607843137254902E-2</v>
      </c>
      <c r="P140" s="8">
        <f t="shared" si="274"/>
        <v>4.7667809073805032E-3</v>
      </c>
      <c r="Q140" s="8">
        <f t="shared" si="274"/>
        <v>6.0607376328654754E-3</v>
      </c>
      <c r="R140" s="8">
        <f t="shared" si="274"/>
        <v>6.7659315446926063E-3</v>
      </c>
      <c r="S140" s="8">
        <f t="shared" si="274"/>
        <v>6.3279344179537579E-3</v>
      </c>
      <c r="T140" s="8">
        <f t="shared" si="274"/>
        <v>1.3306719893546239E-3</v>
      </c>
      <c r="U140" s="8">
        <f t="shared" si="274"/>
        <v>2.9890467820577749E-3</v>
      </c>
      <c r="V140" s="8">
        <f t="shared" si="274"/>
        <v>2.9890467820577749E-3</v>
      </c>
      <c r="W140" s="8">
        <f t="shared" si="274"/>
        <v>2.323710787380463E-3</v>
      </c>
      <c r="X140" s="8">
        <f t="shared" si="274"/>
        <v>6.6533599467731195E-4</v>
      </c>
      <c r="Y140" s="8">
        <f t="shared" si="274"/>
        <v>6.6533599467731195E-4</v>
      </c>
      <c r="Z140" s="8">
        <f t="shared" si="274"/>
        <v>6.6533599467731195E-4</v>
      </c>
      <c r="AA140" s="8">
        <f t="shared" si="274"/>
        <v>6.6533599467731195E-4</v>
      </c>
      <c r="AB140" s="8">
        <f t="shared" si="274"/>
        <v>0</v>
      </c>
      <c r="AC140" s="8">
        <f t="shared" si="274"/>
        <v>6.6533599467731195E-4</v>
      </c>
      <c r="AD140" s="8">
        <f t="shared" si="274"/>
        <v>6.6533599467731195E-4</v>
      </c>
      <c r="AE140" s="8">
        <f t="shared" si="274"/>
        <v>0</v>
      </c>
      <c r="AF140" s="8">
        <f t="shared" si="274"/>
        <v>0</v>
      </c>
      <c r="AG140" s="8">
        <f t="shared" si="274"/>
        <v>6.6533599467731195E-4</v>
      </c>
      <c r="AH140" s="8">
        <f t="shared" si="274"/>
        <v>6.6533599467731195E-4</v>
      </c>
      <c r="AI140" s="8">
        <f t="shared" si="274"/>
        <v>6.6533599467731195E-4</v>
      </c>
      <c r="AJ140" s="8">
        <f t="shared" si="274"/>
        <v>6.6533599467731195E-4</v>
      </c>
      <c r="AK140" s="8">
        <f t="shared" si="274"/>
        <v>0</v>
      </c>
      <c r="AL140" s="8">
        <f t="shared" si="274"/>
        <v>0.20227572415127607</v>
      </c>
      <c r="AM140" s="3">
        <f t="shared" si="218"/>
        <v>0.44811029790118084</v>
      </c>
      <c r="AN140" s="3"/>
      <c r="AO140" s="8">
        <f t="shared" si="274"/>
        <v>6.1111111111111116E-2</v>
      </c>
      <c r="AP140" s="8">
        <f t="shared" si="274"/>
        <v>0.10242778663831294</v>
      </c>
      <c r="AQ140" s="8">
        <f t="shared" si="274"/>
        <v>5.5639097744360898E-2</v>
      </c>
      <c r="AR140" s="8">
        <f t="shared" si="274"/>
        <v>1.5902629708599857E-2</v>
      </c>
      <c r="AS140" s="8">
        <f t="shared" si="274"/>
        <v>5.3091743813022249E-3</v>
      </c>
      <c r="AT140" s="8">
        <f t="shared" si="274"/>
        <v>0</v>
      </c>
      <c r="AU140" s="8">
        <f t="shared" si="274"/>
        <v>0.24038979958368703</v>
      </c>
      <c r="AV140" s="7">
        <f t="shared" si="266"/>
        <v>0.12455076699186929</v>
      </c>
      <c r="AW140" s="8">
        <f t="shared" si="274"/>
        <v>0.10833333333333334</v>
      </c>
      <c r="AX140" s="8">
        <f t="shared" si="274"/>
        <v>0.1179193899782135</v>
      </c>
      <c r="AY140" s="8">
        <f t="shared" si="274"/>
        <v>0.11203703703703705</v>
      </c>
      <c r="AZ140" s="8">
        <f t="shared" si="274"/>
        <v>9.0909090909090898E-2</v>
      </c>
      <c r="BA140" s="8">
        <f t="shared" si="274"/>
        <v>8.3721833721833727E-2</v>
      </c>
      <c r="BB140" s="8">
        <f t="shared" si="274"/>
        <v>4.5652173913043471E-2</v>
      </c>
      <c r="BC140" s="8">
        <f t="shared" si="274"/>
        <v>5.360623781676413E-2</v>
      </c>
      <c r="BD140" s="8">
        <f t="shared" si="274"/>
        <v>5.2147525676937444E-2</v>
      </c>
      <c r="BE140" s="8">
        <f t="shared" si="274"/>
        <v>2.6648599819331525E-2</v>
      </c>
      <c r="BF140" s="8">
        <f t="shared" si="274"/>
        <v>1.0626337359010626E-2</v>
      </c>
      <c r="BG140" s="8">
        <f t="shared" si="274"/>
        <v>2.8322440087145972E-2</v>
      </c>
      <c r="BH140" s="8">
        <f t="shared" si="274"/>
        <v>2.5519421860885277E-2</v>
      </c>
      <c r="BI140" s="8">
        <f t="shared" si="274"/>
        <v>1.3476315627838714E-2</v>
      </c>
      <c r="BJ140" s="8">
        <f t="shared" si="274"/>
        <v>4.5394420394420393E-3</v>
      </c>
      <c r="BK140" s="8">
        <f t="shared" si="274"/>
        <v>2.323710787380463E-3</v>
      </c>
      <c r="BL140" s="8">
        <f t="shared" si="274"/>
        <v>1.2164194912732925E-2</v>
      </c>
      <c r="BM140" s="8">
        <f t="shared" si="274"/>
        <v>1.1078560033455524E-2</v>
      </c>
      <c r="BN140" s="8">
        <f t="shared" ref="BN140:BY140" si="275">AVERAGE(BN137:BN139)</f>
        <v>4.3038774382057965E-3</v>
      </c>
      <c r="BO140" s="8">
        <f t="shared" si="275"/>
        <v>1.658374792703151E-3</v>
      </c>
      <c r="BP140" s="8">
        <f t="shared" si="275"/>
        <v>5.0736097800659821E-3</v>
      </c>
      <c r="BQ140" s="8">
        <f t="shared" si="275"/>
        <v>5.6318986865457705E-3</v>
      </c>
      <c r="BR140" s="8">
        <f t="shared" si="275"/>
        <v>1.893939393939394E-3</v>
      </c>
      <c r="BS140" s="8">
        <f t="shared" si="275"/>
        <v>0</v>
      </c>
      <c r="BT140" s="8">
        <f t="shared" si="275"/>
        <v>3.2246113832940181E-3</v>
      </c>
      <c r="BU140" s="8">
        <f t="shared" si="275"/>
        <v>2.323710787380463E-3</v>
      </c>
      <c r="BV140" s="8">
        <f t="shared" si="275"/>
        <v>1.3306719893546239E-3</v>
      </c>
      <c r="BW140" s="8">
        <f t="shared" si="275"/>
        <v>6.6533599467731195E-4</v>
      </c>
      <c r="BX140" s="8">
        <f t="shared" si="275"/>
        <v>0</v>
      </c>
      <c r="BY140" s="8">
        <f t="shared" si="275"/>
        <v>0.82513167515964325</v>
      </c>
      <c r="BZ140" s="7">
        <f t="shared" si="267"/>
        <v>0.19185686411948488</v>
      </c>
      <c r="CB140" s="6">
        <f t="shared" si="268"/>
        <v>0.2677971988946064</v>
      </c>
    </row>
    <row r="141" spans="1:80" x14ac:dyDescent="0.25">
      <c r="A141" s="7">
        <v>36</v>
      </c>
      <c r="B141" s="8" t="s">
        <v>79</v>
      </c>
      <c r="C141" s="11">
        <v>0</v>
      </c>
      <c r="D141" s="4">
        <f>4/10</f>
        <v>0.4</v>
      </c>
      <c r="E141" s="4">
        <f>5/17</f>
        <v>0.29411764705882354</v>
      </c>
      <c r="F141" s="4">
        <f>5/14</f>
        <v>0.35714285714285715</v>
      </c>
      <c r="G141" s="3">
        <f>D141+E141+F141</f>
        <v>1.0512605042016807</v>
      </c>
      <c r="H141" s="6">
        <f>((D141+(0.5*E141))/G141)</f>
        <v>0.52038369304556353</v>
      </c>
      <c r="I141" s="6">
        <f>1-H141</f>
        <v>0.47961630695443647</v>
      </c>
      <c r="J141" s="4">
        <f>1/11</f>
        <v>9.0909090909090912E-2</v>
      </c>
      <c r="K141" s="4">
        <f>1/15</f>
        <v>6.6666666666666666E-2</v>
      </c>
      <c r="L141" s="4">
        <f>1/11</f>
        <v>9.0909090909090912E-2</v>
      </c>
      <c r="M141" s="4">
        <f>1/29</f>
        <v>3.4482758620689655E-2</v>
      </c>
      <c r="N141" s="4">
        <f>1/21</f>
        <v>4.7619047619047616E-2</v>
      </c>
      <c r="O141" s="4">
        <f>1/29</f>
        <v>3.4482758620689655E-2</v>
      </c>
      <c r="P141" s="4">
        <f>1/51</f>
        <v>1.9607843137254902E-2</v>
      </c>
      <c r="Q141" s="4">
        <f>1/46</f>
        <v>2.1739130434782608E-2</v>
      </c>
      <c r="R141" s="4">
        <f>1/67</f>
        <v>1.4925373134328358E-2</v>
      </c>
      <c r="S141" s="4">
        <f>1/101</f>
        <v>9.9009900990099011E-3</v>
      </c>
      <c r="T141" s="4">
        <f>1/126</f>
        <v>7.9365079365079361E-3</v>
      </c>
      <c r="U141" s="4">
        <f>1/101</f>
        <v>9.9009900990099011E-3</v>
      </c>
      <c r="V141" s="4">
        <f>1/126</f>
        <v>7.9365079365079361E-3</v>
      </c>
      <c r="W141" s="4">
        <f>1/176</f>
        <v>5.681818181818182E-3</v>
      </c>
      <c r="X141" s="4">
        <f>1/201</f>
        <v>4.9751243781094526E-3</v>
      </c>
      <c r="Y141" s="4">
        <f>1/201</f>
        <v>4.9751243781094526E-3</v>
      </c>
      <c r="Z141" s="4">
        <f>1/176</f>
        <v>5.681818181818182E-3</v>
      </c>
      <c r="AA141" s="4">
        <f>1/176</f>
        <v>5.681818181818182E-3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3">
        <f>SUM(J141:AK141)</f>
        <v>0.48401245942435028</v>
      </c>
      <c r="AM141" s="3">
        <f t="shared" si="218"/>
        <v>0.21003114856087568</v>
      </c>
      <c r="AN141" s="3"/>
      <c r="AO141" s="4">
        <f>1/13</f>
        <v>7.6923076923076927E-2</v>
      </c>
      <c r="AP141" s="4">
        <f>2/15</f>
        <v>0.13333333333333333</v>
      </c>
      <c r="AQ141" s="4">
        <f>1/15</f>
        <v>6.6666666666666666E-2</v>
      </c>
      <c r="AR141" s="4">
        <f>1/51</f>
        <v>1.9607843137254902E-2</v>
      </c>
      <c r="AS141" s="4">
        <f>1/151</f>
        <v>6.6225165562913907E-3</v>
      </c>
      <c r="AT141" s="4">
        <v>0</v>
      </c>
      <c r="AU141" s="4">
        <f>SUM(AO141:AT141)</f>
        <v>0.3031534366166232</v>
      </c>
      <c r="AV141" s="7">
        <f t="shared" si="266"/>
        <v>3.0721684496518797E-2</v>
      </c>
      <c r="AW141" s="4">
        <f>1/12</f>
        <v>8.3333333333333329E-2</v>
      </c>
      <c r="AX141" s="4">
        <f>1/17</f>
        <v>5.8823529411764705E-2</v>
      </c>
      <c r="AY141" s="4">
        <f>1/12</f>
        <v>8.3333333333333329E-2</v>
      </c>
      <c r="AZ141" s="4">
        <f>1/34</f>
        <v>2.9411764705882353E-2</v>
      </c>
      <c r="BA141" s="4">
        <f>1/23</f>
        <v>4.3478260869565216E-2</v>
      </c>
      <c r="BB141" s="4">
        <f>1/31</f>
        <v>3.2258064516129031E-2</v>
      </c>
      <c r="BC141" s="4">
        <f>1/76</f>
        <v>1.3157894736842105E-2</v>
      </c>
      <c r="BD141" s="4">
        <f>1/51</f>
        <v>1.9607843137254902E-2</v>
      </c>
      <c r="BE141" s="4">
        <f>1/76</f>
        <v>1.3157894736842105E-2</v>
      </c>
      <c r="BF141" s="4">
        <f>1/101</f>
        <v>9.9009900990099011E-3</v>
      </c>
      <c r="BG141" s="4">
        <f>1/151</f>
        <v>6.6225165562913907E-3</v>
      </c>
      <c r="BH141" s="4">
        <f>1/126</f>
        <v>7.9365079365079361E-3</v>
      </c>
      <c r="BI141" s="4">
        <f>1/126</f>
        <v>7.9365079365079361E-3</v>
      </c>
      <c r="BJ141" s="4">
        <f>1/176</f>
        <v>5.681818181818182E-3</v>
      </c>
      <c r="BK141" s="4">
        <f>1/201</f>
        <v>4.9751243781094526E-3</v>
      </c>
      <c r="BL141" s="4">
        <f>1/201</f>
        <v>4.9751243781094526E-3</v>
      </c>
      <c r="BM141" s="4">
        <f>1/201</f>
        <v>4.9751243781094526E-3</v>
      </c>
      <c r="BN141" s="4">
        <f>1/201</f>
        <v>4.9751243781094526E-3</v>
      </c>
      <c r="BO141" s="4">
        <v>0</v>
      </c>
      <c r="BP141" s="4">
        <v>0</v>
      </c>
      <c r="BQ141" s="4">
        <v>0</v>
      </c>
      <c r="BR141" s="4">
        <v>0</v>
      </c>
      <c r="BS141" s="4">
        <v>0</v>
      </c>
      <c r="BT141" s="4">
        <v>0</v>
      </c>
      <c r="BU141" s="4">
        <v>0</v>
      </c>
      <c r="BV141" s="4">
        <v>0</v>
      </c>
      <c r="BW141" s="4">
        <v>0</v>
      </c>
      <c r="BX141" s="4">
        <v>0</v>
      </c>
      <c r="BY141" s="4">
        <f>SUM(AW141:BX141)</f>
        <v>0.43454075700351996</v>
      </c>
      <c r="BZ141" s="7">
        <f t="shared" si="267"/>
        <v>0.21671411960985587</v>
      </c>
      <c r="CB141" s="6">
        <f t="shared" si="268"/>
        <v>0.22170665304449355</v>
      </c>
    </row>
    <row r="142" spans="1:80" x14ac:dyDescent="0.25">
      <c r="A142" s="8">
        <v>36</v>
      </c>
      <c r="B142" s="1" t="s">
        <v>18</v>
      </c>
      <c r="C142" s="11">
        <v>0</v>
      </c>
      <c r="D142" s="4">
        <f>8/21</f>
        <v>0.38095238095238093</v>
      </c>
      <c r="E142" s="4">
        <f>4/13</f>
        <v>0.30769230769230771</v>
      </c>
      <c r="F142" s="4">
        <f>10/27</f>
        <v>0.37037037037037035</v>
      </c>
      <c r="G142" s="3">
        <f>D142+E142+F142</f>
        <v>1.0590150590150591</v>
      </c>
      <c r="H142" s="6">
        <f>((D142+(0.5*E142))/G142)</f>
        <v>0.50499615680245957</v>
      </c>
      <c r="I142" s="6">
        <f>1-H142</f>
        <v>0.49500384319754043</v>
      </c>
      <c r="J142" s="4">
        <f>1/10</f>
        <v>0.1</v>
      </c>
      <c r="K142" s="4">
        <f>1/15</f>
        <v>6.6666666666666666E-2</v>
      </c>
      <c r="L142" s="4">
        <f>2/19</f>
        <v>0.10526315789473684</v>
      </c>
      <c r="M142" s="4">
        <f>1/26</f>
        <v>3.8461538461538464E-2</v>
      </c>
      <c r="N142" s="4">
        <f>1/19</f>
        <v>5.2631578947368418E-2</v>
      </c>
      <c r="O142" s="4">
        <f>1/26</f>
        <v>3.8461538461538464E-2</v>
      </c>
      <c r="P142" s="4">
        <f>1/67</f>
        <v>1.4925373134328358E-2</v>
      </c>
      <c r="Q142" s="4">
        <f>1/51</f>
        <v>1.9607843137254902E-2</v>
      </c>
      <c r="R142" s="4">
        <f>1/67</f>
        <v>1.4925373134328358E-2</v>
      </c>
      <c r="S142" s="4">
        <f>1/101</f>
        <v>9.9009900990099011E-3</v>
      </c>
      <c r="T142" s="4">
        <f>1/201</f>
        <v>4.9751243781094526E-3</v>
      </c>
      <c r="U142" s="4">
        <f>1/151</f>
        <v>6.6225165562913907E-3</v>
      </c>
      <c r="V142" s="4">
        <f>1/201</f>
        <v>4.9751243781094526E-3</v>
      </c>
      <c r="W142" s="4">
        <v>0</v>
      </c>
      <c r="X142" s="4">
        <v>0</v>
      </c>
      <c r="Y142" s="4">
        <f>1/501</f>
        <v>1.996007984031936E-3</v>
      </c>
      <c r="Z142" s="4">
        <f>1/301</f>
        <v>3.3222591362126247E-3</v>
      </c>
      <c r="AA142" s="4">
        <f>1/501</f>
        <v>1.996007984031936E-3</v>
      </c>
      <c r="AB142" s="4">
        <v>0</v>
      </c>
      <c r="AC142" s="4">
        <f>1/501</f>
        <v>1.996007984031936E-3</v>
      </c>
      <c r="AD142" s="4">
        <f>1/501</f>
        <v>1.996007984031936E-3</v>
      </c>
      <c r="AE142" s="4">
        <v>0</v>
      </c>
      <c r="AF142" s="4">
        <v>0</v>
      </c>
      <c r="AG142" s="4">
        <v>0</v>
      </c>
      <c r="AH142" s="4">
        <v>0</v>
      </c>
      <c r="AI142" s="4">
        <v>0</v>
      </c>
      <c r="AJ142" s="4">
        <v>0</v>
      </c>
      <c r="AK142" s="4">
        <v>0</v>
      </c>
      <c r="AL142" s="3">
        <f>SUM(J142:AK142)</f>
        <v>0.48872311632162102</v>
      </c>
      <c r="AM142" s="3">
        <f t="shared" si="218"/>
        <v>0.28289818034425518</v>
      </c>
      <c r="AN142" s="3"/>
      <c r="AO142" s="4">
        <f>1/12</f>
        <v>8.3333333333333329E-2</v>
      </c>
      <c r="AP142" s="4">
        <f>1/7</f>
        <v>0.14285714285714285</v>
      </c>
      <c r="AQ142" s="4">
        <f>1/15</f>
        <v>6.6666666666666666E-2</v>
      </c>
      <c r="AR142" s="4">
        <f>1/51</f>
        <v>1.9607843137254902E-2</v>
      </c>
      <c r="AS142" s="4">
        <f>1/151</f>
        <v>6.6225165562913907E-3</v>
      </c>
      <c r="AT142" s="4">
        <v>0</v>
      </c>
      <c r="AU142" s="4">
        <f>SUM(AO142:AT142)</f>
        <v>0.31908750255068907</v>
      </c>
      <c r="AV142" s="7">
        <f t="shared" si="266"/>
        <v>3.7034383289739514E-2</v>
      </c>
      <c r="AW142" s="4">
        <f>1/10</f>
        <v>0.1</v>
      </c>
      <c r="AX142" s="4">
        <f>1/15</f>
        <v>6.6666666666666666E-2</v>
      </c>
      <c r="AY142" s="4">
        <f>2/19</f>
        <v>0.10526315789473684</v>
      </c>
      <c r="AZ142" s="4">
        <f>1/26</f>
        <v>3.8461538461538464E-2</v>
      </c>
      <c r="BA142" s="4">
        <f>1/19</f>
        <v>5.2631578947368418E-2</v>
      </c>
      <c r="BB142" s="4">
        <f>1/26</f>
        <v>3.8461538461538464E-2</v>
      </c>
      <c r="BC142" s="4">
        <f>1/67</f>
        <v>1.4925373134328358E-2</v>
      </c>
      <c r="BD142" s="4">
        <f>1/51</f>
        <v>1.9607843137254902E-2</v>
      </c>
      <c r="BE142" s="4">
        <f>1/67</f>
        <v>1.4925373134328358E-2</v>
      </c>
      <c r="BF142" s="4">
        <f>1/101</f>
        <v>9.9009900990099011E-3</v>
      </c>
      <c r="BG142" s="4">
        <f>1/201</f>
        <v>4.9751243781094526E-3</v>
      </c>
      <c r="BH142" s="4">
        <f>1/151</f>
        <v>6.6225165562913907E-3</v>
      </c>
      <c r="BI142" s="4">
        <f>1/201</f>
        <v>4.9751243781094526E-3</v>
      </c>
      <c r="BJ142" s="4">
        <v>0</v>
      </c>
      <c r="BK142" s="4">
        <v>0</v>
      </c>
      <c r="BL142" s="4">
        <f>1/501</f>
        <v>1.996007984031936E-3</v>
      </c>
      <c r="BM142" s="4">
        <f>1/301</f>
        <v>3.3222591362126247E-3</v>
      </c>
      <c r="BN142" s="4">
        <f>1/501</f>
        <v>1.996007984031936E-3</v>
      </c>
      <c r="BO142" s="4">
        <v>0</v>
      </c>
      <c r="BP142" s="4">
        <f>1/501</f>
        <v>1.996007984031936E-3</v>
      </c>
      <c r="BQ142" s="4">
        <f>1/501</f>
        <v>1.996007984031936E-3</v>
      </c>
      <c r="BR142" s="4">
        <v>0</v>
      </c>
      <c r="BS142" s="4">
        <v>0</v>
      </c>
      <c r="BT142" s="4">
        <v>0</v>
      </c>
      <c r="BU142" s="4">
        <v>0</v>
      </c>
      <c r="BV142" s="4">
        <v>0</v>
      </c>
      <c r="BW142" s="4">
        <v>0</v>
      </c>
      <c r="BX142" s="4">
        <v>0</v>
      </c>
      <c r="BY142" s="4">
        <f>SUM(AW142:BX142)</f>
        <v>0.48872311632162102</v>
      </c>
      <c r="BZ142" s="7">
        <f t="shared" si="267"/>
        <v>0.31955241406837676</v>
      </c>
      <c r="CB142" s="6">
        <f t="shared" si="268"/>
        <v>0.29653373519393122</v>
      </c>
    </row>
    <row r="143" spans="1:80" s="7" customFormat="1" x14ac:dyDescent="0.25">
      <c r="A143" s="8">
        <v>36</v>
      </c>
      <c r="B143" s="1" t="s">
        <v>78</v>
      </c>
      <c r="C143" s="11">
        <v>0</v>
      </c>
      <c r="D143" s="8">
        <f>8/21</f>
        <v>0.38095238095238093</v>
      </c>
      <c r="E143" s="8">
        <f>5/17</f>
        <v>0.29411764705882354</v>
      </c>
      <c r="F143" s="8">
        <f>4/11</f>
        <v>0.36363636363636365</v>
      </c>
      <c r="G143" s="3">
        <f>D143+E143+F143</f>
        <v>1.0387063916475681</v>
      </c>
      <c r="H143" s="6">
        <f>((D143+(0.5*E143))/G143)</f>
        <v>0.50833537631772496</v>
      </c>
      <c r="I143" s="6">
        <f>1-H143</f>
        <v>0.49166462368227504</v>
      </c>
      <c r="J143" s="8">
        <f>1/10</f>
        <v>0.1</v>
      </c>
      <c r="K143" s="8">
        <f>1/14</f>
        <v>7.1428571428571425E-2</v>
      </c>
      <c r="L143" s="8">
        <f>2/19</f>
        <v>0.10526315789473684</v>
      </c>
      <c r="M143" s="8">
        <f>1/26</f>
        <v>3.8461538461538464E-2</v>
      </c>
      <c r="N143" s="8">
        <f>1/19</f>
        <v>5.2631578947368418E-2</v>
      </c>
      <c r="O143" s="8">
        <f>1/23</f>
        <v>4.3478260869565216E-2</v>
      </c>
      <c r="P143" s="8">
        <f>1/76</f>
        <v>1.3157894736842105E-2</v>
      </c>
      <c r="Q143" s="8">
        <f>1/51</f>
        <v>1.9607843137254902E-2</v>
      </c>
      <c r="R143" s="8">
        <f>1/61</f>
        <v>1.6393442622950821E-2</v>
      </c>
      <c r="S143" s="8">
        <f>1/101</f>
        <v>9.9009900990099011E-3</v>
      </c>
      <c r="T143" s="8">
        <f>1/251</f>
        <v>3.9840637450199202E-3</v>
      </c>
      <c r="U143" s="8">
        <f>1/151</f>
        <v>6.6225165562913907E-3</v>
      </c>
      <c r="V143" s="8">
        <f>1/176</f>
        <v>5.681818181818182E-3</v>
      </c>
      <c r="W143" s="8">
        <f>1/301</f>
        <v>3.3222591362126247E-3</v>
      </c>
      <c r="X143" s="8">
        <f>1/501</f>
        <v>1.996007984031936E-3</v>
      </c>
      <c r="Y143" s="8">
        <f>1/501</f>
        <v>1.996007984031936E-3</v>
      </c>
      <c r="Z143" s="8">
        <f>1/501</f>
        <v>1.996007984031936E-3</v>
      </c>
      <c r="AA143" s="8">
        <v>0</v>
      </c>
      <c r="AB143" s="8">
        <v>0</v>
      </c>
      <c r="AC143" s="8">
        <f>1/501</f>
        <v>1.996007984031936E-3</v>
      </c>
      <c r="AD143" s="8">
        <f>1/501</f>
        <v>1.996007984031936E-3</v>
      </c>
      <c r="AE143" s="8">
        <v>0</v>
      </c>
      <c r="AF143" s="8">
        <v>0</v>
      </c>
      <c r="AG143" s="8">
        <f>1/501</f>
        <v>1.996007984031936E-3</v>
      </c>
      <c r="AH143" s="8">
        <f t="shared" ref="AH143:AJ143" si="276">1/501</f>
        <v>1.996007984031936E-3</v>
      </c>
      <c r="AI143" s="8">
        <f t="shared" si="276"/>
        <v>1.996007984031936E-3</v>
      </c>
      <c r="AJ143" s="8">
        <f t="shared" si="276"/>
        <v>1.996007984031936E-3</v>
      </c>
      <c r="AK143" s="8">
        <v>0</v>
      </c>
      <c r="AL143" s="3">
        <f>SUM(J143:AK143)</f>
        <v>0.50789800767346782</v>
      </c>
      <c r="AM143" s="3">
        <f t="shared" si="218"/>
        <v>0.33323227014285317</v>
      </c>
      <c r="AN143" s="3"/>
      <c r="AO143" s="8">
        <f>1/11</f>
        <v>9.0909090909090912E-2</v>
      </c>
      <c r="AP143" s="8">
        <f>1/7</f>
        <v>0.14285714285714285</v>
      </c>
      <c r="AQ143" s="8">
        <f>1/12</f>
        <v>8.3333333333333329E-2</v>
      </c>
      <c r="AR143" s="8">
        <f>1/41</f>
        <v>2.4390243902439025E-2</v>
      </c>
      <c r="AS143" s="8">
        <f>1/226</f>
        <v>4.4247787610619468E-3</v>
      </c>
      <c r="AT143" s="8">
        <v>0</v>
      </c>
      <c r="AU143" s="8">
        <f>SUM(AO143:AT143)</f>
        <v>0.3459145897630681</v>
      </c>
      <c r="AV143" s="7">
        <f t="shared" si="266"/>
        <v>0.17610960519443153</v>
      </c>
      <c r="AW143" s="8">
        <f>1/10</f>
        <v>0.1</v>
      </c>
      <c r="AX143" s="8">
        <f>1/15</f>
        <v>6.6666666666666666E-2</v>
      </c>
      <c r="AY143" s="8">
        <f>1/10</f>
        <v>0.1</v>
      </c>
      <c r="AZ143" s="8">
        <f>1/31</f>
        <v>3.2258064516129031E-2</v>
      </c>
      <c r="BA143" s="8">
        <f>1/21</f>
        <v>4.7619047619047616E-2</v>
      </c>
      <c r="BB143" s="8">
        <f>1/23</f>
        <v>4.3478260869565216E-2</v>
      </c>
      <c r="BC143" s="8">
        <f>1/91</f>
        <v>1.098901098901099E-2</v>
      </c>
      <c r="BD143" s="8">
        <f>1/56</f>
        <v>1.7857142857142856E-2</v>
      </c>
      <c r="BE143" s="8">
        <f>1/67</f>
        <v>1.4925373134328358E-2</v>
      </c>
      <c r="BF143" s="8">
        <f>1/101</f>
        <v>9.9009900990099011E-3</v>
      </c>
      <c r="BG143" s="8">
        <f>1/301</f>
        <v>3.3222591362126247E-3</v>
      </c>
      <c r="BH143" s="8">
        <f>1/176</f>
        <v>5.681818181818182E-3</v>
      </c>
      <c r="BI143" s="8">
        <f>1/226</f>
        <v>4.4247787610619468E-3</v>
      </c>
      <c r="BJ143" s="8">
        <f>1/326</f>
        <v>3.0674846625766872E-3</v>
      </c>
      <c r="BK143" s="8">
        <f>1/501</f>
        <v>1.996007984031936E-3</v>
      </c>
      <c r="BL143" s="8">
        <f t="shared" ref="BL143:BM143" si="277">1/501</f>
        <v>1.996007984031936E-3</v>
      </c>
      <c r="BM143" s="8">
        <f t="shared" si="277"/>
        <v>1.996007984031936E-3</v>
      </c>
      <c r="BN143" s="8">
        <v>0</v>
      </c>
      <c r="BO143" s="8">
        <v>0</v>
      </c>
      <c r="BP143" s="8">
        <f t="shared" ref="BP143:BQ143" si="278">1/501</f>
        <v>1.996007984031936E-3</v>
      </c>
      <c r="BQ143" s="8">
        <f t="shared" si="278"/>
        <v>1.996007984031936E-3</v>
      </c>
      <c r="BR143" s="8">
        <v>0</v>
      </c>
      <c r="BS143" s="8">
        <v>0</v>
      </c>
      <c r="BT143" s="8">
        <f t="shared" ref="BT143:BW143" si="279">1/501</f>
        <v>1.996007984031936E-3</v>
      </c>
      <c r="BU143" s="8">
        <f t="shared" si="279"/>
        <v>1.996007984031936E-3</v>
      </c>
      <c r="BV143" s="8">
        <f t="shared" si="279"/>
        <v>1.996007984031936E-3</v>
      </c>
      <c r="BW143" s="8">
        <f t="shared" si="279"/>
        <v>1.996007984031936E-3</v>
      </c>
      <c r="BX143" s="8">
        <v>0</v>
      </c>
      <c r="BY143" s="8">
        <f>SUM(AW143:BX143)</f>
        <v>0.47815496934885754</v>
      </c>
      <c r="BZ143" s="7">
        <f t="shared" si="267"/>
        <v>0.31492616570935827</v>
      </c>
      <c r="CB143" s="6">
        <f t="shared" si="268"/>
        <v>0.33196756678539341</v>
      </c>
    </row>
    <row r="144" spans="1:80" x14ac:dyDescent="0.25">
      <c r="A144" s="7">
        <v>36</v>
      </c>
      <c r="B144" s="7" t="s">
        <v>84</v>
      </c>
      <c r="C144" s="11">
        <v>1</v>
      </c>
      <c r="D144" s="4">
        <f>AVERAGE(D141:D143)</f>
        <v>0.38730158730158726</v>
      </c>
      <c r="E144" s="8">
        <f t="shared" ref="E144:BM144" si="280">AVERAGE(E141:E143)</f>
        <v>0.29864253393665163</v>
      </c>
      <c r="F144" s="8">
        <f t="shared" si="280"/>
        <v>0.36371653038319707</v>
      </c>
      <c r="G144" s="8">
        <f t="shared" si="280"/>
        <v>1.049660651621436</v>
      </c>
      <c r="H144" s="8">
        <f t="shared" si="280"/>
        <v>0.51123840872191606</v>
      </c>
      <c r="I144" s="8">
        <f t="shared" si="280"/>
        <v>0.488761591278084</v>
      </c>
      <c r="J144" s="8">
        <f t="shared" si="280"/>
        <v>9.696969696969697E-2</v>
      </c>
      <c r="K144" s="8">
        <f t="shared" si="280"/>
        <v>6.8253968253968247E-2</v>
      </c>
      <c r="L144" s="8">
        <f t="shared" si="280"/>
        <v>0.10047846889952154</v>
      </c>
      <c r="M144" s="8">
        <f t="shared" si="280"/>
        <v>3.7135278514588858E-2</v>
      </c>
      <c r="N144" s="8">
        <f t="shared" si="280"/>
        <v>5.0960735171261484E-2</v>
      </c>
      <c r="O144" s="8">
        <f t="shared" si="280"/>
        <v>3.8807519317264443E-2</v>
      </c>
      <c r="P144" s="8">
        <f t="shared" si="280"/>
        <v>1.5897037002808454E-2</v>
      </c>
      <c r="Q144" s="8">
        <f t="shared" si="280"/>
        <v>2.0318272236430804E-2</v>
      </c>
      <c r="R144" s="8">
        <f t="shared" si="280"/>
        <v>1.5414729630535846E-2</v>
      </c>
      <c r="S144" s="8">
        <f t="shared" si="280"/>
        <v>9.9009900990099011E-3</v>
      </c>
      <c r="T144" s="8">
        <f t="shared" si="280"/>
        <v>5.6318986865457705E-3</v>
      </c>
      <c r="U144" s="8">
        <f t="shared" si="280"/>
        <v>7.7153410705308942E-3</v>
      </c>
      <c r="V144" s="8">
        <f t="shared" si="280"/>
        <v>6.1978168321451905E-3</v>
      </c>
      <c r="W144" s="8">
        <f t="shared" si="280"/>
        <v>3.0013591060102686E-3</v>
      </c>
      <c r="X144" s="8">
        <f t="shared" si="280"/>
        <v>2.323710787380463E-3</v>
      </c>
      <c r="Y144" s="8">
        <f t="shared" si="280"/>
        <v>2.9890467820577749E-3</v>
      </c>
      <c r="Z144" s="8">
        <f t="shared" si="280"/>
        <v>3.6666951006875809E-3</v>
      </c>
      <c r="AA144" s="8">
        <f t="shared" si="280"/>
        <v>2.5592753886167058E-3</v>
      </c>
      <c r="AB144" s="8">
        <f t="shared" si="280"/>
        <v>0</v>
      </c>
      <c r="AC144" s="8">
        <f t="shared" si="280"/>
        <v>1.3306719893546239E-3</v>
      </c>
      <c r="AD144" s="8">
        <f t="shared" si="280"/>
        <v>1.3306719893546239E-3</v>
      </c>
      <c r="AE144" s="8">
        <f t="shared" si="280"/>
        <v>0</v>
      </c>
      <c r="AF144" s="8">
        <f t="shared" si="280"/>
        <v>0</v>
      </c>
      <c r="AG144" s="8">
        <f t="shared" si="280"/>
        <v>6.6533599467731195E-4</v>
      </c>
      <c r="AH144" s="8">
        <f t="shared" si="280"/>
        <v>6.6533599467731195E-4</v>
      </c>
      <c r="AI144" s="8">
        <f t="shared" si="280"/>
        <v>6.6533599467731195E-4</v>
      </c>
      <c r="AJ144" s="8">
        <f t="shared" si="280"/>
        <v>6.6533599467731195E-4</v>
      </c>
      <c r="AK144" s="8">
        <f t="shared" si="280"/>
        <v>0</v>
      </c>
      <c r="AL144" s="8">
        <f t="shared" si="280"/>
        <v>0.49354452780647967</v>
      </c>
      <c r="AM144" s="3">
        <f t="shared" si="218"/>
        <v>0.27431578900853371</v>
      </c>
      <c r="AN144" s="3"/>
      <c r="AO144" s="8">
        <f t="shared" si="280"/>
        <v>8.3721833721833727E-2</v>
      </c>
      <c r="AP144" s="8">
        <f t="shared" si="280"/>
        <v>0.13968253968253969</v>
      </c>
      <c r="AQ144" s="8">
        <f t="shared" si="280"/>
        <v>7.2222222222222229E-2</v>
      </c>
      <c r="AR144" s="8">
        <f t="shared" si="280"/>
        <v>2.1201976725649607E-2</v>
      </c>
      <c r="AS144" s="8">
        <f t="shared" si="280"/>
        <v>5.8899372912149086E-3</v>
      </c>
      <c r="AT144" s="8">
        <f t="shared" si="280"/>
        <v>0</v>
      </c>
      <c r="AU144" s="8">
        <f t="shared" si="280"/>
        <v>0.32271850964346011</v>
      </c>
      <c r="AV144" s="7">
        <f t="shared" si="266"/>
        <v>8.0618039866737545E-2</v>
      </c>
      <c r="AW144" s="8">
        <f t="shared" si="280"/>
        <v>9.4444444444444442E-2</v>
      </c>
      <c r="AX144" s="8">
        <f t="shared" si="280"/>
        <v>6.4052287581699341E-2</v>
      </c>
      <c r="AY144" s="8">
        <f t="shared" si="280"/>
        <v>9.6198830409356728E-2</v>
      </c>
      <c r="AZ144" s="8">
        <f t="shared" si="280"/>
        <v>3.3377122561183283E-2</v>
      </c>
      <c r="BA144" s="8">
        <f t="shared" si="280"/>
        <v>4.7909629145327086E-2</v>
      </c>
      <c r="BB144" s="8">
        <f t="shared" si="280"/>
        <v>3.8065954615744239E-2</v>
      </c>
      <c r="BC144" s="8">
        <f t="shared" si="280"/>
        <v>1.3024092953393818E-2</v>
      </c>
      <c r="BD144" s="8">
        <f t="shared" si="280"/>
        <v>1.9024276377217552E-2</v>
      </c>
      <c r="BE144" s="8">
        <f t="shared" si="280"/>
        <v>1.4336213668499609E-2</v>
      </c>
      <c r="BF144" s="8">
        <f t="shared" si="280"/>
        <v>9.9009900990099011E-3</v>
      </c>
      <c r="BG144" s="8">
        <f t="shared" si="280"/>
        <v>4.9733000235378235E-3</v>
      </c>
      <c r="BH144" s="8">
        <f t="shared" si="280"/>
        <v>6.7469475582058363E-3</v>
      </c>
      <c r="BI144" s="8">
        <f t="shared" si="280"/>
        <v>5.7788036918931113E-3</v>
      </c>
      <c r="BJ144" s="8">
        <f t="shared" si="280"/>
        <v>2.9164342814649562E-3</v>
      </c>
      <c r="BK144" s="8">
        <f t="shared" si="280"/>
        <v>2.323710787380463E-3</v>
      </c>
      <c r="BL144" s="8">
        <f t="shared" si="280"/>
        <v>2.9890467820577749E-3</v>
      </c>
      <c r="BM144" s="8">
        <f t="shared" si="280"/>
        <v>3.4311304994513376E-3</v>
      </c>
      <c r="BN144" s="8">
        <f t="shared" ref="BN144:BY144" si="281">AVERAGE(BN141:BN143)</f>
        <v>2.323710787380463E-3</v>
      </c>
      <c r="BO144" s="8">
        <f t="shared" si="281"/>
        <v>0</v>
      </c>
      <c r="BP144" s="8">
        <f t="shared" si="281"/>
        <v>1.3306719893546239E-3</v>
      </c>
      <c r="BQ144" s="8">
        <f t="shared" si="281"/>
        <v>1.3306719893546239E-3</v>
      </c>
      <c r="BR144" s="8">
        <f t="shared" si="281"/>
        <v>0</v>
      </c>
      <c r="BS144" s="8">
        <f t="shared" si="281"/>
        <v>0</v>
      </c>
      <c r="BT144" s="8">
        <f t="shared" si="281"/>
        <v>6.6533599467731195E-4</v>
      </c>
      <c r="BU144" s="8">
        <f t="shared" si="281"/>
        <v>6.6533599467731195E-4</v>
      </c>
      <c r="BV144" s="8">
        <f t="shared" si="281"/>
        <v>6.6533599467731195E-4</v>
      </c>
      <c r="BW144" s="8">
        <f t="shared" si="281"/>
        <v>6.6533599467731195E-4</v>
      </c>
      <c r="BX144" s="8">
        <f t="shared" si="281"/>
        <v>0</v>
      </c>
      <c r="BY144" s="8">
        <f t="shared" si="281"/>
        <v>0.46713961422466621</v>
      </c>
      <c r="BZ144" s="7">
        <f t="shared" si="267"/>
        <v>0.28435079299944599</v>
      </c>
      <c r="CB144" s="6">
        <f t="shared" si="268"/>
        <v>0.28340265167460599</v>
      </c>
    </row>
    <row r="145" spans="1:80" x14ac:dyDescent="0.25">
      <c r="A145" s="8">
        <v>37</v>
      </c>
      <c r="B145" s="8" t="s">
        <v>18</v>
      </c>
      <c r="C145" s="11">
        <v>0</v>
      </c>
      <c r="D145" s="4">
        <f>5/17</f>
        <v>0.29411764705882354</v>
      </c>
      <c r="E145" s="4">
        <f>5/17</f>
        <v>0.29411764705882354</v>
      </c>
      <c r="F145" s="4">
        <f>10/21</f>
        <v>0.47619047619047616</v>
      </c>
      <c r="G145" s="3">
        <f t="shared" ref="G145:G151" si="282">D145+E145+F145</f>
        <v>1.0644257703081232</v>
      </c>
      <c r="H145" s="6">
        <f t="shared" ref="H145:H151" si="283">((D145+(0.5*E145))/G145)</f>
        <v>0.41447368421052633</v>
      </c>
      <c r="I145" s="6">
        <f t="shared" ref="I145:I151" si="284">1-H145</f>
        <v>0.58552631578947367</v>
      </c>
      <c r="J145" s="4">
        <f>1/12</f>
        <v>8.3333333333333329E-2</v>
      </c>
      <c r="K145" s="4">
        <f>1/19</f>
        <v>5.2631578947368418E-2</v>
      </c>
      <c r="L145" s="4">
        <f>1/12</f>
        <v>8.3333333333333329E-2</v>
      </c>
      <c r="M145" s="4">
        <f>1/41</f>
        <v>2.4390243902439025E-2</v>
      </c>
      <c r="N145" s="4">
        <f>1/26</f>
        <v>3.8461538461538464E-2</v>
      </c>
      <c r="O145" s="4">
        <f>1/34</f>
        <v>2.9411764705882353E-2</v>
      </c>
      <c r="P145" s="4">
        <f>1/101</f>
        <v>9.9009900990099011E-3</v>
      </c>
      <c r="Q145" s="4">
        <f>1/67</f>
        <v>1.4925373134328358E-2</v>
      </c>
      <c r="R145" s="4">
        <f>1/81</f>
        <v>1.2345679012345678E-2</v>
      </c>
      <c r="S145" s="4">
        <f>1/101</f>
        <v>9.9009900990099011E-3</v>
      </c>
      <c r="T145" s="4">
        <f>1/301</f>
        <v>3.3222591362126247E-3</v>
      </c>
      <c r="U145" s="4">
        <f>1/251</f>
        <v>3.9840637450199202E-3</v>
      </c>
      <c r="V145" s="4">
        <f>1/251</f>
        <v>3.9840637450199202E-3</v>
      </c>
      <c r="W145" s="4">
        <v>0</v>
      </c>
      <c r="X145" s="4">
        <v>0</v>
      </c>
      <c r="Y145" s="4">
        <f t="shared" ref="Y145:AD149" si="285">1/501</f>
        <v>1.996007984031936E-3</v>
      </c>
      <c r="Z145" s="4">
        <f t="shared" si="285"/>
        <v>1.996007984031936E-3</v>
      </c>
      <c r="AA145" s="4">
        <f t="shared" si="285"/>
        <v>1.996007984031936E-3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0</v>
      </c>
      <c r="AJ145" s="4">
        <v>0</v>
      </c>
      <c r="AK145" s="4">
        <v>0</v>
      </c>
      <c r="AL145" s="3">
        <f t="shared" ref="AL145:AL151" si="286">SUM(J145:AK145)</f>
        <v>0.37591323560693701</v>
      </c>
      <c r="AM145" s="3">
        <f t="shared" si="218"/>
        <v>0.27810500106358571</v>
      </c>
      <c r="AN145" s="3"/>
      <c r="AO145" s="4">
        <f>1/12</f>
        <v>8.3333333333333329E-2</v>
      </c>
      <c r="AP145" s="4">
        <f>2/15</f>
        <v>0.13333333333333333</v>
      </c>
      <c r="AQ145" s="4">
        <f>1/15</f>
        <v>6.6666666666666666E-2</v>
      </c>
      <c r="AR145" s="4">
        <f>1/51</f>
        <v>1.9607843137254902E-2</v>
      </c>
      <c r="AS145" s="4">
        <f>1/151</f>
        <v>6.6225165562913907E-3</v>
      </c>
      <c r="AT145" s="4">
        <v>0</v>
      </c>
      <c r="AU145" s="4">
        <f t="shared" ref="AU145:AU151" si="287">SUM(AO145:AT145)</f>
        <v>0.30956369302687958</v>
      </c>
      <c r="AV145" s="7">
        <f t="shared" si="266"/>
        <v>5.2516556291390515E-2</v>
      </c>
      <c r="AW145" s="4">
        <f>2/17</f>
        <v>0.11764705882352941</v>
      </c>
      <c r="AX145" s="4">
        <f>1/11</f>
        <v>9.0909090909090912E-2</v>
      </c>
      <c r="AY145" s="4">
        <f>2/17</f>
        <v>0.11764705882352941</v>
      </c>
      <c r="AZ145" s="4">
        <f>1/17</f>
        <v>5.8823529411764705E-2</v>
      </c>
      <c r="BA145" s="4">
        <f>1/15</f>
        <v>6.6666666666666666E-2</v>
      </c>
      <c r="BB145" s="4">
        <f>1/23</f>
        <v>4.3478260869565216E-2</v>
      </c>
      <c r="BC145" s="4">
        <f>1/34</f>
        <v>2.9411764705882353E-2</v>
      </c>
      <c r="BD145" s="4">
        <f>1/34</f>
        <v>2.9411764705882353E-2</v>
      </c>
      <c r="BE145" s="4">
        <f>1/51</f>
        <v>1.9607843137254902E-2</v>
      </c>
      <c r="BF145" s="4">
        <f>1/101</f>
        <v>9.9009900990099011E-3</v>
      </c>
      <c r="BG145" s="4">
        <f>1/101</f>
        <v>9.9009900990099011E-3</v>
      </c>
      <c r="BH145" s="4">
        <f>1/101</f>
        <v>9.9009900990099011E-3</v>
      </c>
      <c r="BI145" s="4">
        <f>1/126</f>
        <v>7.9365079365079361E-3</v>
      </c>
      <c r="BJ145" s="4">
        <v>0</v>
      </c>
      <c r="BK145" s="4">
        <v>0</v>
      </c>
      <c r="BL145" s="4">
        <f>1/251</f>
        <v>3.9840637450199202E-3</v>
      </c>
      <c r="BM145" s="4">
        <f>1/201</f>
        <v>4.9751243781094526E-3</v>
      </c>
      <c r="BN145" s="4">
        <f>1/301</f>
        <v>3.3222591362126247E-3</v>
      </c>
      <c r="BO145" s="4">
        <v>0</v>
      </c>
      <c r="BP145" s="4">
        <f>1/501</f>
        <v>1.996007984031936E-3</v>
      </c>
      <c r="BQ145" s="4">
        <f>1/501</f>
        <v>1.996007984031936E-3</v>
      </c>
      <c r="BR145" s="4">
        <v>0</v>
      </c>
      <c r="BS145" s="4">
        <v>0</v>
      </c>
      <c r="BT145" s="4">
        <f>1/501</f>
        <v>1.996007984031936E-3</v>
      </c>
      <c r="BU145" s="4">
        <v>0</v>
      </c>
      <c r="BV145" s="4">
        <v>0</v>
      </c>
      <c r="BW145" s="4">
        <v>0</v>
      </c>
      <c r="BX145" s="4">
        <v>0</v>
      </c>
      <c r="BY145" s="4">
        <f t="shared" ref="BY145:BY151" si="288">SUM(AW145:BX145)</f>
        <v>0.62951198749814152</v>
      </c>
      <c r="BZ145" s="7">
        <f t="shared" si="267"/>
        <v>0.32197517374609719</v>
      </c>
      <c r="CB145" s="6">
        <f t="shared" si="268"/>
        <v>0.31498891613195812</v>
      </c>
    </row>
    <row r="146" spans="1:80" s="7" customFormat="1" x14ac:dyDescent="0.25">
      <c r="A146" s="8">
        <v>37</v>
      </c>
      <c r="B146" s="8" t="s">
        <v>78</v>
      </c>
      <c r="C146" s="11">
        <v>0</v>
      </c>
      <c r="D146" s="8">
        <f>2/7</f>
        <v>0.2857142857142857</v>
      </c>
      <c r="E146" s="8">
        <f>5/18</f>
        <v>0.27777777777777779</v>
      </c>
      <c r="F146" s="8">
        <f>10/21</f>
        <v>0.47619047619047616</v>
      </c>
      <c r="G146" s="3">
        <f t="shared" si="282"/>
        <v>1.0396825396825395</v>
      </c>
      <c r="H146" s="6">
        <f t="shared" si="283"/>
        <v>0.40839694656488557</v>
      </c>
      <c r="I146" s="6">
        <f t="shared" si="284"/>
        <v>0.59160305343511443</v>
      </c>
      <c r="J146" s="8">
        <f>1/12</f>
        <v>8.3333333333333329E-2</v>
      </c>
      <c r="K146" s="8">
        <f>1/20</f>
        <v>0.05</v>
      </c>
      <c r="L146" s="8">
        <f>1/11</f>
        <v>9.0909090909090912E-2</v>
      </c>
      <c r="M146" s="8">
        <f>1/46</f>
        <v>2.1739130434782608E-2</v>
      </c>
      <c r="N146" s="8">
        <f>1/26</f>
        <v>3.8461538461538464E-2</v>
      </c>
      <c r="O146" s="8">
        <f>1/26</f>
        <v>3.8461538461538464E-2</v>
      </c>
      <c r="P146" s="8">
        <f>1/151</f>
        <v>6.6225165562913907E-3</v>
      </c>
      <c r="Q146" s="8">
        <f>1/91</f>
        <v>1.098901098901099E-2</v>
      </c>
      <c r="R146" s="8">
        <f>1/91</f>
        <v>1.098901098901099E-2</v>
      </c>
      <c r="S146" s="8">
        <f>1/126</f>
        <v>7.9365079365079361E-3</v>
      </c>
      <c r="T146" s="8">
        <f>1/501</f>
        <v>1.996007984031936E-3</v>
      </c>
      <c r="U146" s="8">
        <f>1/326</f>
        <v>3.0674846625766872E-3</v>
      </c>
      <c r="V146" s="8">
        <f>1/376</f>
        <v>2.6595744680851063E-3</v>
      </c>
      <c r="W146" s="8">
        <f>1/476</f>
        <v>2.1008403361344537E-3</v>
      </c>
      <c r="X146" s="8">
        <f>1/501</f>
        <v>1.996007984031936E-3</v>
      </c>
      <c r="Y146" s="8">
        <f t="shared" si="285"/>
        <v>1.996007984031936E-3</v>
      </c>
      <c r="Z146" s="8">
        <f t="shared" si="285"/>
        <v>1.996007984031936E-3</v>
      </c>
      <c r="AA146" s="8">
        <v>0</v>
      </c>
      <c r="AB146" s="8">
        <v>0</v>
      </c>
      <c r="AC146" s="8">
        <f t="shared" si="285"/>
        <v>1.996007984031936E-3</v>
      </c>
      <c r="AD146" s="8">
        <f t="shared" si="285"/>
        <v>1.996007984031936E-3</v>
      </c>
      <c r="AE146" s="8">
        <v>0</v>
      </c>
      <c r="AF146" s="8">
        <v>0</v>
      </c>
      <c r="AG146" s="8">
        <f t="shared" ref="AG146:AJ146" si="289">1/501</f>
        <v>1.996007984031936E-3</v>
      </c>
      <c r="AH146" s="8">
        <f t="shared" si="289"/>
        <v>1.996007984031936E-3</v>
      </c>
      <c r="AI146" s="8">
        <f t="shared" si="289"/>
        <v>1.996007984031936E-3</v>
      </c>
      <c r="AJ146" s="8">
        <f t="shared" si="289"/>
        <v>1.996007984031936E-3</v>
      </c>
      <c r="AK146" s="8">
        <v>0</v>
      </c>
      <c r="AL146" s="3">
        <f t="shared" si="286"/>
        <v>0.38722965737822063</v>
      </c>
      <c r="AM146" s="3">
        <f t="shared" ref="AM146" si="290">(AL146)/D146 -1</f>
        <v>0.35530380082377233</v>
      </c>
      <c r="AN146" s="3"/>
      <c r="AO146" s="8">
        <f>1/11</f>
        <v>9.0909090909090912E-2</v>
      </c>
      <c r="AP146" s="8">
        <f>1/7</f>
        <v>0.14285714285714285</v>
      </c>
      <c r="AQ146" s="8">
        <f>1/12</f>
        <v>8.3333333333333329E-2</v>
      </c>
      <c r="AR146" s="8">
        <f>1/46</f>
        <v>2.1739130434782608E-2</v>
      </c>
      <c r="AS146" s="8">
        <f>1/226</f>
        <v>4.4247787610619468E-3</v>
      </c>
      <c r="AT146" s="8">
        <v>0</v>
      </c>
      <c r="AU146" s="8">
        <f t="shared" si="287"/>
        <v>0.34326347629541165</v>
      </c>
      <c r="AV146" s="7">
        <f t="shared" si="266"/>
        <v>0.2357485146634819</v>
      </c>
      <c r="AW146" s="8">
        <f>2/17</f>
        <v>0.11764705882352941</v>
      </c>
      <c r="AX146" s="8">
        <f>1/11</f>
        <v>9.0909090909090912E-2</v>
      </c>
      <c r="AY146" s="8">
        <f>1/9</f>
        <v>0.1111111111111111</v>
      </c>
      <c r="AZ146" s="8">
        <f>1/20</f>
        <v>0.05</v>
      </c>
      <c r="BA146" s="8">
        <f>1/15</f>
        <v>6.6666666666666666E-2</v>
      </c>
      <c r="BB146" s="8">
        <f>1/21</f>
        <v>4.7619047619047616E-2</v>
      </c>
      <c r="BC146" s="8">
        <f>1/46</f>
        <v>2.1739130434782608E-2</v>
      </c>
      <c r="BD146" s="8">
        <f>1/36</f>
        <v>2.7777777777777776E-2</v>
      </c>
      <c r="BE146" s="8">
        <f>1/51</f>
        <v>1.9607843137254902E-2</v>
      </c>
      <c r="BF146" s="8">
        <f>1/101</f>
        <v>9.9009900990099011E-3</v>
      </c>
      <c r="BG146" s="8">
        <f>1/126</f>
        <v>7.9365079365079361E-3</v>
      </c>
      <c r="BH146" s="8">
        <f>1/101</f>
        <v>9.9009900990099011E-3</v>
      </c>
      <c r="BI146" s="8">
        <f>1/151</f>
        <v>6.6225165562913907E-3</v>
      </c>
      <c r="BJ146" s="8">
        <f>1/276</f>
        <v>3.6231884057971015E-3</v>
      </c>
      <c r="BK146" s="8">
        <f>1/501</f>
        <v>1.996007984031936E-3</v>
      </c>
      <c r="BL146" s="8">
        <f>1/501</f>
        <v>1.996007984031936E-3</v>
      </c>
      <c r="BM146" s="8">
        <f>1/376</f>
        <v>2.6595744680851063E-3</v>
      </c>
      <c r="BN146" s="8">
        <v>0</v>
      </c>
      <c r="BO146" s="8">
        <v>0</v>
      </c>
      <c r="BP146" s="8">
        <f>1/501</f>
        <v>1.996007984031936E-3</v>
      </c>
      <c r="BQ146" s="8">
        <f>1/501</f>
        <v>1.996007984031936E-3</v>
      </c>
      <c r="BR146" s="8">
        <v>0</v>
      </c>
      <c r="BS146" s="8">
        <v>0</v>
      </c>
      <c r="BT146" s="8">
        <f t="shared" ref="BT146:BW146" si="291">1/501</f>
        <v>1.996007984031936E-3</v>
      </c>
      <c r="BU146" s="8">
        <f t="shared" si="291"/>
        <v>1.996007984031936E-3</v>
      </c>
      <c r="BV146" s="8">
        <f t="shared" si="291"/>
        <v>1.996007984031936E-3</v>
      </c>
      <c r="BW146" s="8">
        <f t="shared" si="291"/>
        <v>1.996007984031936E-3</v>
      </c>
      <c r="BX146" s="8">
        <v>0</v>
      </c>
      <c r="BY146" s="8">
        <f t="shared" si="288"/>
        <v>0.60968955791621826</v>
      </c>
      <c r="BZ146" s="7">
        <f t="shared" si="267"/>
        <v>0.2803480716240585</v>
      </c>
      <c r="CB146" s="6">
        <f t="shared" si="268"/>
        <v>0.34018269158985048</v>
      </c>
    </row>
    <row r="147" spans="1:80" s="7" customFormat="1" x14ac:dyDescent="0.25">
      <c r="A147" s="8">
        <v>37</v>
      </c>
      <c r="B147" s="8" t="s">
        <v>79</v>
      </c>
      <c r="C147" s="11">
        <v>0</v>
      </c>
      <c r="D147" s="8">
        <f>5/18</f>
        <v>0.27777777777777779</v>
      </c>
      <c r="E147" s="8">
        <f>2/7</f>
        <v>0.2857142857142857</v>
      </c>
      <c r="F147" s="8">
        <f>20/41</f>
        <v>0.48780487804878048</v>
      </c>
      <c r="G147" s="3">
        <f t="shared" si="282"/>
        <v>1.051296941540844</v>
      </c>
      <c r="H147" s="6">
        <f t="shared" si="283"/>
        <v>0.40011047689191681</v>
      </c>
      <c r="I147" s="6">
        <f t="shared" si="284"/>
        <v>0.59988952310808319</v>
      </c>
      <c r="J147" s="8">
        <f>1/12</f>
        <v>8.3333333333333329E-2</v>
      </c>
      <c r="K147" s="8">
        <f>1/21</f>
        <v>4.7619047619047616E-2</v>
      </c>
      <c r="L147" s="8">
        <f>1/13</f>
        <v>7.6923076923076927E-2</v>
      </c>
      <c r="M147" s="8">
        <f>1/46</f>
        <v>2.1739130434782608E-2</v>
      </c>
      <c r="N147" s="8">
        <f>1/31</f>
        <v>3.2258064516129031E-2</v>
      </c>
      <c r="O147" s="8">
        <f>1/36</f>
        <v>2.7777777777777776E-2</v>
      </c>
      <c r="P147" s="8">
        <f>1/101</f>
        <v>9.9009900990099011E-3</v>
      </c>
      <c r="Q147" s="8">
        <f>1/81</f>
        <v>1.2345679012345678E-2</v>
      </c>
      <c r="R147" s="8">
        <f>1/91</f>
        <v>1.098901098901099E-2</v>
      </c>
      <c r="S147" s="8">
        <f>1/126</f>
        <v>7.9365079365079361E-3</v>
      </c>
      <c r="T147" s="8">
        <f>1/176</f>
        <v>5.681818181818182E-3</v>
      </c>
      <c r="U147" s="8">
        <f>1/151</f>
        <v>6.6225165562913907E-3</v>
      </c>
      <c r="V147" s="8">
        <f>1/176</f>
        <v>5.681818181818182E-3</v>
      </c>
      <c r="W147" s="8">
        <f>1/201</f>
        <v>4.9751243781094526E-3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3">
        <f t="shared" si="286"/>
        <v>0.35378389593905896</v>
      </c>
      <c r="AM147" s="3">
        <f t="shared" ref="AM147" si="292">(AL147)/D147 -1</f>
        <v>0.27362202538061209</v>
      </c>
      <c r="AN147" s="3"/>
      <c r="AO147" s="8">
        <f>1/12</f>
        <v>8.3333333333333329E-2</v>
      </c>
      <c r="AP147" s="8">
        <f>2/15</f>
        <v>0.13333333333333333</v>
      </c>
      <c r="AQ147" s="8">
        <f>1/16</f>
        <v>6.25E-2</v>
      </c>
      <c r="AR147" s="8">
        <f>1/51</f>
        <v>1.9607843137254902E-2</v>
      </c>
      <c r="AS147" s="8">
        <f>1/176</f>
        <v>5.681818181818182E-3</v>
      </c>
      <c r="AT147" s="8">
        <v>0</v>
      </c>
      <c r="AU147" s="8">
        <f t="shared" si="287"/>
        <v>0.30445632798573974</v>
      </c>
      <c r="AV147" s="7">
        <f t="shared" si="266"/>
        <v>6.5597147950089196E-2</v>
      </c>
      <c r="AW147" s="8">
        <f>2/19</f>
        <v>0.10526315789473684</v>
      </c>
      <c r="AX147" s="8">
        <f>1/12</f>
        <v>8.3333333333333329E-2</v>
      </c>
      <c r="AY147" s="8">
        <f>1/10</f>
        <v>0.1</v>
      </c>
      <c r="AZ147" s="8">
        <f>1/21</f>
        <v>4.7619047619047616E-2</v>
      </c>
      <c r="BA147" s="8">
        <f>1/19</f>
        <v>5.2631578947368418E-2</v>
      </c>
      <c r="BB147" s="8">
        <f>1/29</f>
        <v>3.4482758620689655E-2</v>
      </c>
      <c r="BC147" s="8">
        <f>1/46</f>
        <v>2.1739130434782608E-2</v>
      </c>
      <c r="BD147" s="8">
        <f>1/41</f>
        <v>2.4390243902439025E-2</v>
      </c>
      <c r="BE147" s="8">
        <f>1/51</f>
        <v>1.9607843137254902E-2</v>
      </c>
      <c r="BF147" s="8">
        <f>1/101</f>
        <v>9.9009900990099011E-3</v>
      </c>
      <c r="BG147" s="8">
        <f>1/101</f>
        <v>9.9009900990099011E-3</v>
      </c>
      <c r="BH147" s="8">
        <f>1/91</f>
        <v>1.098901098901099E-2</v>
      </c>
      <c r="BI147" s="8">
        <f>1/126</f>
        <v>7.9365079365079361E-3</v>
      </c>
      <c r="BJ147" s="8">
        <f>1/176</f>
        <v>5.681818181818182E-3</v>
      </c>
      <c r="BK147" s="8">
        <f>1/201</f>
        <v>4.9751243781094526E-3</v>
      </c>
      <c r="BL147" s="8">
        <f>1/176</f>
        <v>5.681818181818182E-3</v>
      </c>
      <c r="BM147" s="8">
        <f>1/176</f>
        <v>5.681818181818182E-3</v>
      </c>
      <c r="BN147" s="8">
        <f>1/201</f>
        <v>4.9751243781094526E-3</v>
      </c>
      <c r="BO147" s="8">
        <f>1/201</f>
        <v>4.9751243781094526E-3</v>
      </c>
      <c r="BP147" s="8">
        <v>0</v>
      </c>
      <c r="BQ147" s="8">
        <v>0</v>
      </c>
      <c r="BR147" s="8">
        <v>0</v>
      </c>
      <c r="BS147" s="8">
        <v>0</v>
      </c>
      <c r="BT147" s="8">
        <v>0</v>
      </c>
      <c r="BU147" s="8">
        <v>0</v>
      </c>
      <c r="BV147" s="8">
        <v>0</v>
      </c>
      <c r="BW147" s="8">
        <v>0</v>
      </c>
      <c r="BX147" s="8">
        <v>0</v>
      </c>
      <c r="BY147" s="8">
        <f t="shared" si="288"/>
        <v>0.55976542069297408</v>
      </c>
      <c r="BZ147" s="7">
        <f t="shared" si="267"/>
        <v>0.14751911242059679</v>
      </c>
      <c r="CB147" s="6">
        <f t="shared" si="268"/>
        <v>0.21800564461777272</v>
      </c>
    </row>
    <row r="148" spans="1:80" s="7" customFormat="1" x14ac:dyDescent="0.25">
      <c r="A148" s="8">
        <v>37</v>
      </c>
      <c r="B148" s="8" t="s">
        <v>84</v>
      </c>
      <c r="C148" s="11">
        <v>1</v>
      </c>
      <c r="D148" s="8">
        <f t="shared" ref="D148:AM148" si="293">AVERAGE(D145:D147)</f>
        <v>0.28586990351696234</v>
      </c>
      <c r="E148" s="8">
        <f t="shared" si="293"/>
        <v>0.28586990351696234</v>
      </c>
      <c r="F148" s="8">
        <f t="shared" si="293"/>
        <v>0.4800619434765776</v>
      </c>
      <c r="G148" s="3">
        <f t="shared" si="293"/>
        <v>1.0518017505105022</v>
      </c>
      <c r="H148" s="6">
        <f t="shared" si="293"/>
        <v>0.40766036922244292</v>
      </c>
      <c r="I148" s="6">
        <f t="shared" si="293"/>
        <v>0.59233963077755714</v>
      </c>
      <c r="J148" s="8">
        <f t="shared" si="293"/>
        <v>8.3333333333333329E-2</v>
      </c>
      <c r="K148" s="8">
        <f t="shared" si="293"/>
        <v>5.0083542188805341E-2</v>
      </c>
      <c r="L148" s="8">
        <f t="shared" si="293"/>
        <v>8.3721833721833727E-2</v>
      </c>
      <c r="M148" s="8">
        <f t="shared" si="293"/>
        <v>2.2622834924001411E-2</v>
      </c>
      <c r="N148" s="8">
        <f t="shared" si="293"/>
        <v>3.6393713813068655E-2</v>
      </c>
      <c r="O148" s="8">
        <f t="shared" si="293"/>
        <v>3.1883693648399533E-2</v>
      </c>
      <c r="P148" s="8">
        <f t="shared" si="293"/>
        <v>8.8081655847703985E-3</v>
      </c>
      <c r="Q148" s="8">
        <f t="shared" si="293"/>
        <v>1.2753354378561677E-2</v>
      </c>
      <c r="R148" s="8">
        <f t="shared" si="293"/>
        <v>1.1441233663455888E-2</v>
      </c>
      <c r="S148" s="8">
        <f t="shared" si="293"/>
        <v>8.5913353240085911E-3</v>
      </c>
      <c r="T148" s="8">
        <f t="shared" si="293"/>
        <v>3.6666951006875809E-3</v>
      </c>
      <c r="U148" s="8">
        <f t="shared" si="293"/>
        <v>4.5580216546293323E-3</v>
      </c>
      <c r="V148" s="8">
        <f t="shared" si="293"/>
        <v>4.108485464974403E-3</v>
      </c>
      <c r="W148" s="8">
        <f t="shared" si="293"/>
        <v>2.3586549047479688E-3</v>
      </c>
      <c r="X148" s="8">
        <f t="shared" si="293"/>
        <v>6.6533599467731195E-4</v>
      </c>
      <c r="Y148" s="8">
        <f t="shared" si="293"/>
        <v>1.3306719893546239E-3</v>
      </c>
      <c r="Z148" s="8">
        <f t="shared" si="293"/>
        <v>1.3306719893546239E-3</v>
      </c>
      <c r="AA148" s="8">
        <f t="shared" si="293"/>
        <v>6.6533599467731195E-4</v>
      </c>
      <c r="AB148" s="8">
        <f t="shared" si="293"/>
        <v>0</v>
      </c>
      <c r="AC148" s="8">
        <f t="shared" si="293"/>
        <v>6.6533599467731195E-4</v>
      </c>
      <c r="AD148" s="8">
        <f t="shared" si="293"/>
        <v>6.6533599467731195E-4</v>
      </c>
      <c r="AE148" s="8">
        <f t="shared" si="293"/>
        <v>0</v>
      </c>
      <c r="AF148" s="8">
        <f t="shared" si="293"/>
        <v>0</v>
      </c>
      <c r="AG148" s="8">
        <f t="shared" si="293"/>
        <v>6.6533599467731195E-4</v>
      </c>
      <c r="AH148" s="8">
        <f t="shared" si="293"/>
        <v>6.6533599467731195E-4</v>
      </c>
      <c r="AI148" s="8">
        <f t="shared" si="293"/>
        <v>6.6533599467731195E-4</v>
      </c>
      <c r="AJ148" s="8">
        <f t="shared" si="293"/>
        <v>6.6533599467731195E-4</v>
      </c>
      <c r="AK148" s="8">
        <f t="shared" si="293"/>
        <v>0</v>
      </c>
      <c r="AL148" s="3">
        <f t="shared" si="293"/>
        <v>0.37230892964140549</v>
      </c>
      <c r="AM148" s="3">
        <f t="shared" si="293"/>
        <v>0.3023436090893234</v>
      </c>
      <c r="AN148" s="3"/>
      <c r="AO148" s="8">
        <f t="shared" ref="AO148:BZ148" si="294">AVERAGE(AO145:AO147)</f>
        <v>8.5858585858585856E-2</v>
      </c>
      <c r="AP148" s="8">
        <f t="shared" si="294"/>
        <v>0.13650793650793649</v>
      </c>
      <c r="AQ148" s="8">
        <f t="shared" si="294"/>
        <v>7.0833333333333331E-2</v>
      </c>
      <c r="AR148" s="8">
        <f t="shared" si="294"/>
        <v>2.0318272236430804E-2</v>
      </c>
      <c r="AS148" s="8">
        <f t="shared" si="294"/>
        <v>5.5763711663905065E-3</v>
      </c>
      <c r="AT148" s="8">
        <f t="shared" si="294"/>
        <v>0</v>
      </c>
      <c r="AU148" s="8">
        <f t="shared" si="294"/>
        <v>0.31909449910267701</v>
      </c>
      <c r="AV148" s="7">
        <f t="shared" si="294"/>
        <v>0.11795407296832054</v>
      </c>
      <c r="AW148" s="8">
        <f t="shared" si="294"/>
        <v>0.11351909184726522</v>
      </c>
      <c r="AX148" s="8">
        <f t="shared" si="294"/>
        <v>8.8383838383838384E-2</v>
      </c>
      <c r="AY148" s="8">
        <f t="shared" si="294"/>
        <v>0.10958605664488018</v>
      </c>
      <c r="AZ148" s="8">
        <f t="shared" si="294"/>
        <v>5.2147525676937444E-2</v>
      </c>
      <c r="BA148" s="8">
        <f t="shared" si="294"/>
        <v>6.1988304093567252E-2</v>
      </c>
      <c r="BB148" s="8">
        <f t="shared" si="294"/>
        <v>4.1860022369767491E-2</v>
      </c>
      <c r="BC148" s="8">
        <f t="shared" si="294"/>
        <v>2.4296675191815859E-2</v>
      </c>
      <c r="BD148" s="8">
        <f t="shared" si="294"/>
        <v>2.7193262128699717E-2</v>
      </c>
      <c r="BE148" s="8">
        <f t="shared" si="294"/>
        <v>1.9607843137254902E-2</v>
      </c>
      <c r="BF148" s="8">
        <f t="shared" si="294"/>
        <v>9.9009900990099011E-3</v>
      </c>
      <c r="BG148" s="8">
        <f t="shared" si="294"/>
        <v>9.2461627115092478E-3</v>
      </c>
      <c r="BH148" s="8">
        <f t="shared" si="294"/>
        <v>1.0263663729010263E-2</v>
      </c>
      <c r="BI148" s="8">
        <f t="shared" si="294"/>
        <v>7.4985108097690876E-3</v>
      </c>
      <c r="BJ148" s="8">
        <f t="shared" si="294"/>
        <v>3.101668862538428E-3</v>
      </c>
      <c r="BK148" s="8">
        <f t="shared" si="294"/>
        <v>2.323710787380463E-3</v>
      </c>
      <c r="BL148" s="8">
        <f t="shared" si="294"/>
        <v>3.887296636956679E-3</v>
      </c>
      <c r="BM148" s="8">
        <f t="shared" si="294"/>
        <v>4.4388390093375802E-3</v>
      </c>
      <c r="BN148" s="8">
        <f t="shared" si="294"/>
        <v>2.7657945047740253E-3</v>
      </c>
      <c r="BO148" s="8">
        <f t="shared" si="294"/>
        <v>1.658374792703151E-3</v>
      </c>
      <c r="BP148" s="8">
        <f t="shared" si="294"/>
        <v>1.3306719893546239E-3</v>
      </c>
      <c r="BQ148" s="8">
        <f t="shared" si="294"/>
        <v>1.3306719893546239E-3</v>
      </c>
      <c r="BR148" s="8">
        <f t="shared" si="294"/>
        <v>0</v>
      </c>
      <c r="BS148" s="8">
        <f t="shared" si="294"/>
        <v>0</v>
      </c>
      <c r="BT148" s="8">
        <f t="shared" si="294"/>
        <v>1.3306719893546239E-3</v>
      </c>
      <c r="BU148" s="8">
        <f t="shared" si="294"/>
        <v>6.6533599467731195E-4</v>
      </c>
      <c r="BV148" s="8">
        <f t="shared" si="294"/>
        <v>6.6533599467731195E-4</v>
      </c>
      <c r="BW148" s="8">
        <f t="shared" si="294"/>
        <v>6.6533599467731195E-4</v>
      </c>
      <c r="BX148" s="8">
        <f t="shared" si="294"/>
        <v>0</v>
      </c>
      <c r="BY148" s="8">
        <f t="shared" si="294"/>
        <v>0.59965565536911136</v>
      </c>
      <c r="BZ148" s="7">
        <f t="shared" si="294"/>
        <v>0.2499474525969175</v>
      </c>
      <c r="CB148" s="6">
        <f>AVERAGE(CB145:CB147)</f>
        <v>0.29105908411319376</v>
      </c>
    </row>
    <row r="149" spans="1:80" x14ac:dyDescent="0.25">
      <c r="A149" s="8">
        <v>38</v>
      </c>
      <c r="B149" s="1" t="s">
        <v>18</v>
      </c>
      <c r="C149" s="11">
        <v>0</v>
      </c>
      <c r="D149" s="4">
        <f>5/19</f>
        <v>0.26315789473684209</v>
      </c>
      <c r="E149" s="4">
        <f>10/33</f>
        <v>0.30303030303030304</v>
      </c>
      <c r="F149" s="4">
        <f>1/2</f>
        <v>0.5</v>
      </c>
      <c r="G149" s="3">
        <f t="shared" si="282"/>
        <v>1.0661881977671452</v>
      </c>
      <c r="H149" s="6">
        <f t="shared" si="283"/>
        <v>0.3889304412864622</v>
      </c>
      <c r="I149" s="6">
        <f t="shared" si="284"/>
        <v>0.61106955871353774</v>
      </c>
      <c r="J149" s="4">
        <f>1/11</f>
        <v>9.0909090909090912E-2</v>
      </c>
      <c r="K149" s="4">
        <f>1/21</f>
        <v>4.7619047619047616E-2</v>
      </c>
      <c r="L149" s="4">
        <f>1/13</f>
        <v>7.6923076923076927E-2</v>
      </c>
      <c r="M149" s="4">
        <f>1/51</f>
        <v>1.9607843137254902E-2</v>
      </c>
      <c r="N149" s="4">
        <f>1/34</f>
        <v>2.9411764705882353E-2</v>
      </c>
      <c r="O149" s="4">
        <f>1/41</f>
        <v>2.4390243902439025E-2</v>
      </c>
      <c r="P149" s="4">
        <f>1/126</f>
        <v>7.9365079365079361E-3</v>
      </c>
      <c r="Q149" s="4">
        <f>1/101</f>
        <v>9.9009900990099011E-3</v>
      </c>
      <c r="R149" s="4">
        <f>1/101</f>
        <v>9.9009900990099011E-3</v>
      </c>
      <c r="S149" s="4">
        <f>1/151</f>
        <v>6.6225165562913907E-3</v>
      </c>
      <c r="T149" s="4">
        <f>1/501</f>
        <v>1.996007984031936E-3</v>
      </c>
      <c r="U149" s="4">
        <f>1/301</f>
        <v>3.3222591362126247E-3</v>
      </c>
      <c r="V149" s="4">
        <f>1/301</f>
        <v>3.3222591362126247E-3</v>
      </c>
      <c r="W149" s="4">
        <v>0</v>
      </c>
      <c r="X149" s="4">
        <v>0</v>
      </c>
      <c r="Y149" s="4">
        <f t="shared" si="285"/>
        <v>1.996007984031936E-3</v>
      </c>
      <c r="Z149" s="4">
        <f t="shared" si="285"/>
        <v>1.996007984031936E-3</v>
      </c>
      <c r="AA149" s="4">
        <f t="shared" si="285"/>
        <v>1.996007984031936E-3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3">
        <f t="shared" si="286"/>
        <v>0.33785062209616396</v>
      </c>
      <c r="AM149" s="3">
        <f t="shared" si="218"/>
        <v>0.283832363965423</v>
      </c>
      <c r="AN149" s="3"/>
      <c r="AO149" s="4">
        <f>1/10</f>
        <v>0.1</v>
      </c>
      <c r="AP149" s="4">
        <f>1/7</f>
        <v>0.14285714285714285</v>
      </c>
      <c r="AQ149" s="4">
        <f>1/17</f>
        <v>5.8823529411764705E-2</v>
      </c>
      <c r="AR149" s="4">
        <f>1/67</f>
        <v>1.4925373134328358E-2</v>
      </c>
      <c r="AS149" s="4">
        <f>1/201</f>
        <v>4.9751243781094526E-3</v>
      </c>
      <c r="AT149" s="4">
        <v>0</v>
      </c>
      <c r="AU149" s="4">
        <f t="shared" si="287"/>
        <v>0.32158116978134532</v>
      </c>
      <c r="AV149" s="7">
        <f t="shared" ref="AV149:AV155" si="295">(AU149/E149)-1</f>
        <v>6.1217860278439451E-2</v>
      </c>
      <c r="AW149" s="4">
        <f>1/7</f>
        <v>0.14285714285714285</v>
      </c>
      <c r="AX149" s="4">
        <f>1/9</f>
        <v>0.1111111111111111</v>
      </c>
      <c r="AY149" s="4">
        <f>2/17</f>
        <v>0.11764705882352941</v>
      </c>
      <c r="AZ149" s="4">
        <f>1/17</f>
        <v>5.8823529411764705E-2</v>
      </c>
      <c r="BA149" s="4">
        <f>1/17</f>
        <v>5.8823529411764705E-2</v>
      </c>
      <c r="BB149" s="4">
        <f>1/29</f>
        <v>3.4482758620689655E-2</v>
      </c>
      <c r="BC149" s="4">
        <f>1/34</f>
        <v>2.9411764705882353E-2</v>
      </c>
      <c r="BD149" s="4">
        <f>1/34</f>
        <v>2.9411764705882353E-2</v>
      </c>
      <c r="BE149" s="4">
        <f>1/67</f>
        <v>1.4925373134328358E-2</v>
      </c>
      <c r="BF149" s="4">
        <f>1/126</f>
        <v>7.9365079365079361E-3</v>
      </c>
      <c r="BG149" s="4">
        <f>1/101</f>
        <v>9.9009900990099011E-3</v>
      </c>
      <c r="BH149" s="4">
        <f>1/101</f>
        <v>9.9009900990099011E-3</v>
      </c>
      <c r="BI149" s="4">
        <f>1/201</f>
        <v>4.9751243781094526E-3</v>
      </c>
      <c r="BJ149" s="4">
        <v>0</v>
      </c>
      <c r="BK149" s="4">
        <v>0</v>
      </c>
      <c r="BL149" s="4">
        <f>1/251</f>
        <v>3.9840637450199202E-3</v>
      </c>
      <c r="BM149" s="4">
        <f>1/251</f>
        <v>3.9840637450199202E-3</v>
      </c>
      <c r="BN149" s="4">
        <f>1/301</f>
        <v>3.3222591362126247E-3</v>
      </c>
      <c r="BO149" s="4">
        <v>0</v>
      </c>
      <c r="BP149" s="4">
        <f>1/501</f>
        <v>1.996007984031936E-3</v>
      </c>
      <c r="BQ149" s="4">
        <f>1/501</f>
        <v>1.996007984031936E-3</v>
      </c>
      <c r="BR149" s="4">
        <v>0</v>
      </c>
      <c r="BS149" s="4">
        <v>0</v>
      </c>
      <c r="BT149" s="4">
        <v>0</v>
      </c>
      <c r="BU149" s="4">
        <v>0</v>
      </c>
      <c r="BV149" s="4">
        <v>0</v>
      </c>
      <c r="BW149" s="4">
        <v>0</v>
      </c>
      <c r="BX149" s="4">
        <v>0</v>
      </c>
      <c r="BY149" s="4">
        <f t="shared" si="288"/>
        <v>0.64549004788904918</v>
      </c>
      <c r="BZ149" s="7">
        <f t="shared" ref="BZ149:BZ155" si="296">BY149/F149 -1</f>
        <v>0.29098009577809836</v>
      </c>
      <c r="CB149" s="6">
        <f t="shared" ref="CB149:CB155" si="297">AL149 + AU149 + BY149 - 1</f>
        <v>0.30492183976655829</v>
      </c>
    </row>
    <row r="150" spans="1:80" s="7" customFormat="1" x14ac:dyDescent="0.25">
      <c r="A150" s="8">
        <v>38</v>
      </c>
      <c r="B150" s="1" t="s">
        <v>79</v>
      </c>
      <c r="C150" s="11">
        <v>0</v>
      </c>
      <c r="D150" s="8">
        <f>5/19</f>
        <v>0.26315789473684209</v>
      </c>
      <c r="E150" s="8">
        <f>2/7</f>
        <v>0.2857142857142857</v>
      </c>
      <c r="F150" s="8">
        <f>1/2</f>
        <v>0.5</v>
      </c>
      <c r="G150" s="3">
        <f t="shared" si="282"/>
        <v>1.0488721804511278</v>
      </c>
      <c r="H150" s="6">
        <f t="shared" si="283"/>
        <v>0.38709677419354838</v>
      </c>
      <c r="I150" s="6">
        <f t="shared" si="284"/>
        <v>0.61290322580645162</v>
      </c>
      <c r="J150" s="8">
        <f>1/11</f>
        <v>9.0909090909090912E-2</v>
      </c>
      <c r="K150" s="8">
        <f>1/21</f>
        <v>4.7619047619047616E-2</v>
      </c>
      <c r="L150" s="8">
        <f>1/15</f>
        <v>6.6666666666666666E-2</v>
      </c>
      <c r="M150" s="8">
        <f>1/51</f>
        <v>1.9607843137254902E-2</v>
      </c>
      <c r="N150" s="8">
        <f>1/36</f>
        <v>2.7777777777777776E-2</v>
      </c>
      <c r="O150" s="8">
        <f>1/46</f>
        <v>2.1739130434782608E-2</v>
      </c>
      <c r="P150" s="8">
        <f>1/126</f>
        <v>7.9365079365079361E-3</v>
      </c>
      <c r="Q150" s="8">
        <f>1/101</f>
        <v>9.9009900990099011E-3</v>
      </c>
      <c r="R150" s="8">
        <f>1/126</f>
        <v>7.9365079365079361E-3</v>
      </c>
      <c r="S150" s="8">
        <f>1/151</f>
        <v>6.6225165562913907E-3</v>
      </c>
      <c r="T150" s="8">
        <f>1/201</f>
        <v>4.9751243781094526E-3</v>
      </c>
      <c r="U150" s="8">
        <f>1/176</f>
        <v>5.681818181818182E-3</v>
      </c>
      <c r="V150" s="8">
        <f>1/176</f>
        <v>5.681818181818182E-3</v>
      </c>
      <c r="W150" s="8">
        <f>1/201</f>
        <v>4.9751243781094526E-3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  <c r="AK150" s="8">
        <v>0</v>
      </c>
      <c r="AL150" s="3">
        <f t="shared" si="286"/>
        <v>0.32802996419279279</v>
      </c>
      <c r="AM150" s="3">
        <f t="shared" si="218"/>
        <v>0.24651386393261276</v>
      </c>
      <c r="AN150" s="3"/>
      <c r="AO150" s="8">
        <f>1/10</f>
        <v>0.1</v>
      </c>
      <c r="AP150" s="8">
        <f>2/15</f>
        <v>0.13333333333333333</v>
      </c>
      <c r="AQ150" s="8">
        <f>1/19</f>
        <v>5.2631578947368418E-2</v>
      </c>
      <c r="AR150" s="8">
        <f>1/67</f>
        <v>1.4925373134328358E-2</v>
      </c>
      <c r="AS150" s="8">
        <f>1/176</f>
        <v>5.681818181818182E-3</v>
      </c>
      <c r="AT150" s="8">
        <v>0</v>
      </c>
      <c r="AU150" s="8">
        <f t="shared" si="287"/>
        <v>0.30657210359684828</v>
      </c>
      <c r="AV150" s="7">
        <f t="shared" si="295"/>
        <v>7.3002362588969083E-2</v>
      </c>
      <c r="AW150" s="8">
        <f>1/8</f>
        <v>0.125</v>
      </c>
      <c r="AX150" s="8">
        <f>1/10</f>
        <v>0.1</v>
      </c>
      <c r="AY150" s="8">
        <f>1/10</f>
        <v>0.1</v>
      </c>
      <c r="AZ150" s="8">
        <f>1/20</f>
        <v>0.05</v>
      </c>
      <c r="BA150" s="8">
        <f>1/19</f>
        <v>5.2631578947368418E-2</v>
      </c>
      <c r="BB150" s="8">
        <f>1/36</f>
        <v>2.7777777777777776E-2</v>
      </c>
      <c r="BC150" s="8">
        <f>1/46</f>
        <v>2.1739130434782608E-2</v>
      </c>
      <c r="BD150" s="8">
        <f>1/41</f>
        <v>2.4390243902439025E-2</v>
      </c>
      <c r="BE150" s="8">
        <f>1/67</f>
        <v>1.4925373134328358E-2</v>
      </c>
      <c r="BF150" s="8">
        <f>1/126</f>
        <v>7.9365079365079361E-3</v>
      </c>
      <c r="BG150" s="8">
        <f>1/101</f>
        <v>9.9009900990099011E-3</v>
      </c>
      <c r="BH150" s="8">
        <f>1/101</f>
        <v>9.9009900990099011E-3</v>
      </c>
      <c r="BI150" s="8">
        <f>1/126</f>
        <v>7.9365079365079361E-3</v>
      </c>
      <c r="BJ150" s="8">
        <f>1/176</f>
        <v>5.681818181818182E-3</v>
      </c>
      <c r="BK150" s="8">
        <v>0</v>
      </c>
      <c r="BL150" s="8">
        <f>1/176</f>
        <v>5.681818181818182E-3</v>
      </c>
      <c r="BM150" s="8">
        <f>1/176</f>
        <v>5.681818181818182E-3</v>
      </c>
      <c r="BN150" s="8">
        <f>1/201</f>
        <v>4.9751243781094526E-3</v>
      </c>
      <c r="BO150" s="8">
        <v>0</v>
      </c>
      <c r="BP150" s="8">
        <v>0</v>
      </c>
      <c r="BQ150" s="8">
        <v>0</v>
      </c>
      <c r="BR150" s="8">
        <v>0</v>
      </c>
      <c r="BS150" s="8">
        <v>0</v>
      </c>
      <c r="BT150" s="8">
        <v>0</v>
      </c>
      <c r="BU150" s="8">
        <v>0</v>
      </c>
      <c r="BV150" s="8">
        <v>0</v>
      </c>
      <c r="BW150" s="8">
        <v>0</v>
      </c>
      <c r="BX150" s="8">
        <v>0</v>
      </c>
      <c r="BY150" s="8">
        <f t="shared" si="288"/>
        <v>0.57415967919129596</v>
      </c>
      <c r="BZ150" s="7">
        <f t="shared" si="296"/>
        <v>0.14831935838259191</v>
      </c>
      <c r="CB150" s="6">
        <f t="shared" si="297"/>
        <v>0.20876174698093708</v>
      </c>
    </row>
    <row r="151" spans="1:80" s="7" customFormat="1" x14ac:dyDescent="0.25">
      <c r="A151" s="8">
        <v>38</v>
      </c>
      <c r="B151" s="1" t="s">
        <v>78</v>
      </c>
      <c r="C151" s="11">
        <v>0</v>
      </c>
      <c r="D151" s="8">
        <f>1/4</f>
        <v>0.25</v>
      </c>
      <c r="E151" s="8">
        <f>10/33</f>
        <v>0.30303030303030304</v>
      </c>
      <c r="F151" s="8">
        <f>20/41</f>
        <v>0.48780487804878048</v>
      </c>
      <c r="G151" s="3">
        <f t="shared" si="282"/>
        <v>1.0408351810790835</v>
      </c>
      <c r="H151" s="6">
        <f t="shared" si="283"/>
        <v>0.38576247115213919</v>
      </c>
      <c r="I151" s="6">
        <f t="shared" si="284"/>
        <v>0.61423752884786076</v>
      </c>
      <c r="J151" s="8">
        <f>1/11</f>
        <v>9.0909090909090912E-2</v>
      </c>
      <c r="K151" s="8">
        <f>1/21</f>
        <v>4.7619047619047616E-2</v>
      </c>
      <c r="L151" s="8">
        <f>1/13</f>
        <v>7.6923076923076927E-2</v>
      </c>
      <c r="M151" s="8">
        <f>1/61</f>
        <v>1.6393442622950821E-2</v>
      </c>
      <c r="N151" s="8">
        <f>1/36</f>
        <v>2.7777777777777776E-2</v>
      </c>
      <c r="O151" s="8">
        <f>1/41</f>
        <v>2.4390243902439025E-2</v>
      </c>
      <c r="P151" s="8">
        <f>1/226</f>
        <v>4.4247787610619468E-3</v>
      </c>
      <c r="Q151" s="8">
        <f>1/151</f>
        <v>6.6225165562913907E-3</v>
      </c>
      <c r="R151" s="8">
        <f>1/151</f>
        <v>6.6225165562913907E-3</v>
      </c>
      <c r="S151" s="8">
        <f>1/251</f>
        <v>3.9840637450199202E-3</v>
      </c>
      <c r="T151" s="8">
        <f>1/501</f>
        <v>1.996007984031936E-3</v>
      </c>
      <c r="U151" s="8">
        <f t="shared" ref="U151:Z151" si="298">1/501</f>
        <v>1.996007984031936E-3</v>
      </c>
      <c r="V151" s="8">
        <f t="shared" si="298"/>
        <v>1.996007984031936E-3</v>
      </c>
      <c r="W151" s="8">
        <f t="shared" si="298"/>
        <v>1.996007984031936E-3</v>
      </c>
      <c r="X151" s="8">
        <f t="shared" si="298"/>
        <v>1.996007984031936E-3</v>
      </c>
      <c r="Y151" s="8">
        <f t="shared" si="298"/>
        <v>1.996007984031936E-3</v>
      </c>
      <c r="Z151" s="8">
        <f t="shared" si="298"/>
        <v>1.996007984031936E-3</v>
      </c>
      <c r="AA151" s="8">
        <v>0</v>
      </c>
      <c r="AB151" s="8">
        <v>0</v>
      </c>
      <c r="AC151" s="8">
        <f t="shared" ref="AC151:AD151" si="299">1/501</f>
        <v>1.996007984031936E-3</v>
      </c>
      <c r="AD151" s="8">
        <f t="shared" si="299"/>
        <v>1.996007984031936E-3</v>
      </c>
      <c r="AE151" s="8">
        <v>0</v>
      </c>
      <c r="AF151" s="8">
        <v>0</v>
      </c>
      <c r="AG151" s="8">
        <f t="shared" ref="AG151:AJ151" si="300">1/501</f>
        <v>1.996007984031936E-3</v>
      </c>
      <c r="AH151" s="8">
        <f t="shared" si="300"/>
        <v>1.996007984031936E-3</v>
      </c>
      <c r="AI151" s="8">
        <f t="shared" si="300"/>
        <v>1.996007984031936E-3</v>
      </c>
      <c r="AJ151" s="8">
        <f t="shared" si="300"/>
        <v>1.996007984031936E-3</v>
      </c>
      <c r="AK151" s="8">
        <v>0</v>
      </c>
      <c r="AL151" s="3">
        <f t="shared" si="286"/>
        <v>0.33161465916546284</v>
      </c>
      <c r="AM151" s="3">
        <f t="shared" si="218"/>
        <v>0.32645863666185138</v>
      </c>
      <c r="AN151" s="3"/>
      <c r="AO151" s="8">
        <f>2/17</f>
        <v>0.11764705882352941</v>
      </c>
      <c r="AP151" s="8">
        <f>2/13</f>
        <v>0.15384615384615385</v>
      </c>
      <c r="AQ151" s="8">
        <f>1/15</f>
        <v>6.6666666666666666E-2</v>
      </c>
      <c r="AR151" s="8">
        <f>1/71</f>
        <v>1.4084507042253521E-2</v>
      </c>
      <c r="AS151" s="8">
        <f>1/351</f>
        <v>2.8490028490028491E-3</v>
      </c>
      <c r="AT151" s="8">
        <v>0</v>
      </c>
      <c r="AU151" s="8">
        <f t="shared" si="287"/>
        <v>0.3550933892276063</v>
      </c>
      <c r="AV151" s="7">
        <f t="shared" si="295"/>
        <v>0.1718081844511008</v>
      </c>
      <c r="AW151" s="8">
        <f>1/7</f>
        <v>0.14285714285714285</v>
      </c>
      <c r="AX151" s="8">
        <f>2/19</f>
        <v>0.10526315789473684</v>
      </c>
      <c r="AY151" s="8">
        <f>1/9</f>
        <v>0.1111111111111111</v>
      </c>
      <c r="AZ151" s="8">
        <f>1/18</f>
        <v>5.5555555555555552E-2</v>
      </c>
      <c r="BA151" s="8">
        <f>1/17</f>
        <v>5.8823529411764705E-2</v>
      </c>
      <c r="BB151" s="8">
        <f>1/26</f>
        <v>3.8461538461538464E-2</v>
      </c>
      <c r="BC151" s="8">
        <f>1/46</f>
        <v>2.1739130434782608E-2</v>
      </c>
      <c r="BD151" s="8">
        <f>1/41</f>
        <v>2.4390243902439025E-2</v>
      </c>
      <c r="BE151" s="8">
        <f>1/76</f>
        <v>1.3157894736842105E-2</v>
      </c>
      <c r="BF151" s="8">
        <f>1/151</f>
        <v>6.6225165562913907E-3</v>
      </c>
      <c r="BG151" s="8">
        <f>1/126</f>
        <v>7.9365079365079361E-3</v>
      </c>
      <c r="BH151" s="8">
        <f>1/126</f>
        <v>7.9365079365079361E-3</v>
      </c>
      <c r="BI151" s="8">
        <f>1/201</f>
        <v>4.9751243781094526E-3</v>
      </c>
      <c r="BJ151" s="8">
        <f>1/476</f>
        <v>2.1008403361344537E-3</v>
      </c>
      <c r="BK151" s="8">
        <f>1/501</f>
        <v>1.996007984031936E-3</v>
      </c>
      <c r="BL151" s="8">
        <f t="shared" ref="BL151:BM151" si="301">1/501</f>
        <v>1.996007984031936E-3</v>
      </c>
      <c r="BM151" s="8">
        <f t="shared" si="301"/>
        <v>1.996007984031936E-3</v>
      </c>
      <c r="BN151" s="8">
        <v>0</v>
      </c>
      <c r="BO151" s="8">
        <v>0</v>
      </c>
      <c r="BP151" s="8">
        <f t="shared" ref="BP151:BQ151" si="302">1/501</f>
        <v>1.996007984031936E-3</v>
      </c>
      <c r="BQ151" s="8">
        <f t="shared" si="302"/>
        <v>1.996007984031936E-3</v>
      </c>
      <c r="BR151" s="8">
        <v>0</v>
      </c>
      <c r="BS151" s="8">
        <v>0</v>
      </c>
      <c r="BT151" s="8">
        <f t="shared" ref="BT151:BW151" si="303">1/501</f>
        <v>1.996007984031936E-3</v>
      </c>
      <c r="BU151" s="8">
        <f t="shared" si="303"/>
        <v>1.996007984031936E-3</v>
      </c>
      <c r="BV151" s="8">
        <f t="shared" si="303"/>
        <v>1.996007984031936E-3</v>
      </c>
      <c r="BW151" s="8">
        <f t="shared" si="303"/>
        <v>1.996007984031936E-3</v>
      </c>
      <c r="BX151" s="8">
        <v>0</v>
      </c>
      <c r="BY151" s="8">
        <f t="shared" si="288"/>
        <v>0.61889487336575233</v>
      </c>
      <c r="BZ151" s="7">
        <f t="shared" si="296"/>
        <v>0.26873449039979236</v>
      </c>
      <c r="CB151" s="6">
        <f t="shared" si="297"/>
        <v>0.30560292175882164</v>
      </c>
    </row>
    <row r="152" spans="1:80" s="7" customFormat="1" x14ac:dyDescent="0.25">
      <c r="A152" s="7">
        <v>38</v>
      </c>
      <c r="B152" s="7" t="s">
        <v>84</v>
      </c>
      <c r="C152" s="11">
        <v>1</v>
      </c>
      <c r="D152" s="8">
        <f>AVERAGE(D149:D151)</f>
        <v>0.25877192982456138</v>
      </c>
      <c r="E152" s="8">
        <f t="shared" ref="E152:BM152" si="304">AVERAGE(E149:E151)</f>
        <v>0.29725829725829728</v>
      </c>
      <c r="F152" s="8">
        <f t="shared" si="304"/>
        <v>0.49593495934959347</v>
      </c>
      <c r="G152" s="8">
        <f t="shared" si="304"/>
        <v>1.0519651864324524</v>
      </c>
      <c r="H152" s="8">
        <f t="shared" si="304"/>
        <v>0.38726322887738324</v>
      </c>
      <c r="I152" s="8">
        <f t="shared" si="304"/>
        <v>0.61273677112261671</v>
      </c>
      <c r="J152" s="8">
        <f t="shared" si="304"/>
        <v>9.0909090909090898E-2</v>
      </c>
      <c r="K152" s="8">
        <f t="shared" si="304"/>
        <v>4.7619047619047616E-2</v>
      </c>
      <c r="L152" s="8">
        <f t="shared" si="304"/>
        <v>7.3504273504273507E-2</v>
      </c>
      <c r="M152" s="8">
        <f t="shared" si="304"/>
        <v>1.8536376299153542E-2</v>
      </c>
      <c r="N152" s="8">
        <f t="shared" si="304"/>
        <v>2.8322440087145972E-2</v>
      </c>
      <c r="O152" s="8">
        <f t="shared" si="304"/>
        <v>2.3506539413220218E-2</v>
      </c>
      <c r="P152" s="8">
        <f t="shared" si="304"/>
        <v>6.7659315446926063E-3</v>
      </c>
      <c r="Q152" s="8">
        <f t="shared" si="304"/>
        <v>8.8081655847703968E-3</v>
      </c>
      <c r="R152" s="8">
        <f t="shared" si="304"/>
        <v>8.1533381972697435E-3</v>
      </c>
      <c r="S152" s="8">
        <f t="shared" si="304"/>
        <v>5.7430322858675678E-3</v>
      </c>
      <c r="T152" s="8">
        <f t="shared" si="304"/>
        <v>2.9890467820577749E-3</v>
      </c>
      <c r="U152" s="8">
        <f t="shared" si="304"/>
        <v>3.6666951006875809E-3</v>
      </c>
      <c r="V152" s="8">
        <f t="shared" si="304"/>
        <v>3.6666951006875809E-3</v>
      </c>
      <c r="W152" s="8">
        <f t="shared" si="304"/>
        <v>2.323710787380463E-3</v>
      </c>
      <c r="X152" s="8">
        <f t="shared" si="304"/>
        <v>6.6533599467731195E-4</v>
      </c>
      <c r="Y152" s="8">
        <f t="shared" si="304"/>
        <v>1.3306719893546239E-3</v>
      </c>
      <c r="Z152" s="8">
        <f t="shared" si="304"/>
        <v>1.3306719893546239E-3</v>
      </c>
      <c r="AA152" s="8">
        <f t="shared" si="304"/>
        <v>6.6533599467731195E-4</v>
      </c>
      <c r="AB152" s="8">
        <f t="shared" si="304"/>
        <v>0</v>
      </c>
      <c r="AC152" s="8">
        <f t="shared" si="304"/>
        <v>6.6533599467731195E-4</v>
      </c>
      <c r="AD152" s="8">
        <f t="shared" si="304"/>
        <v>6.6533599467731195E-4</v>
      </c>
      <c r="AE152" s="8">
        <f t="shared" si="304"/>
        <v>0</v>
      </c>
      <c r="AF152" s="8">
        <f t="shared" si="304"/>
        <v>0</v>
      </c>
      <c r="AG152" s="8">
        <f t="shared" si="304"/>
        <v>6.6533599467731195E-4</v>
      </c>
      <c r="AH152" s="8">
        <f t="shared" si="304"/>
        <v>6.6533599467731195E-4</v>
      </c>
      <c r="AI152" s="8">
        <f t="shared" si="304"/>
        <v>6.6533599467731195E-4</v>
      </c>
      <c r="AJ152" s="8">
        <f t="shared" si="304"/>
        <v>6.6533599467731195E-4</v>
      </c>
      <c r="AK152" s="8">
        <f t="shared" si="304"/>
        <v>0</v>
      </c>
      <c r="AL152" s="8">
        <f t="shared" si="304"/>
        <v>0.33249841515147321</v>
      </c>
      <c r="AM152" s="3">
        <f t="shared" si="218"/>
        <v>0.28490912973789673</v>
      </c>
      <c r="AN152" s="3"/>
      <c r="AO152" s="8">
        <f t="shared" si="304"/>
        <v>0.10588235294117647</v>
      </c>
      <c r="AP152" s="8">
        <f t="shared" si="304"/>
        <v>0.14334554334554336</v>
      </c>
      <c r="AQ152" s="8">
        <f t="shared" si="304"/>
        <v>5.9373925008599927E-2</v>
      </c>
      <c r="AR152" s="8">
        <f t="shared" si="304"/>
        <v>1.4645084436970079E-2</v>
      </c>
      <c r="AS152" s="8">
        <f t="shared" si="304"/>
        <v>4.5019818029768278E-3</v>
      </c>
      <c r="AT152" s="8">
        <f t="shared" si="304"/>
        <v>0</v>
      </c>
      <c r="AU152" s="8">
        <f t="shared" si="304"/>
        <v>0.3277488875352666</v>
      </c>
      <c r="AV152" s="7">
        <f t="shared" si="295"/>
        <v>0.10257271389291134</v>
      </c>
      <c r="AW152" s="8">
        <f t="shared" si="304"/>
        <v>0.13690476190476189</v>
      </c>
      <c r="AX152" s="8">
        <f t="shared" si="304"/>
        <v>0.10545808966861599</v>
      </c>
      <c r="AY152" s="8">
        <f t="shared" si="304"/>
        <v>0.10958605664488018</v>
      </c>
      <c r="AZ152" s="8">
        <f t="shared" si="304"/>
        <v>5.4793028322440089E-2</v>
      </c>
      <c r="BA152" s="8">
        <f t="shared" si="304"/>
        <v>5.6759545923632609E-2</v>
      </c>
      <c r="BB152" s="8">
        <f t="shared" si="304"/>
        <v>3.3574024953335301E-2</v>
      </c>
      <c r="BC152" s="8">
        <f t="shared" si="304"/>
        <v>2.4296675191815859E-2</v>
      </c>
      <c r="BD152" s="8">
        <f t="shared" si="304"/>
        <v>2.6064084170253465E-2</v>
      </c>
      <c r="BE152" s="8">
        <f t="shared" si="304"/>
        <v>1.4336213668499609E-2</v>
      </c>
      <c r="BF152" s="8">
        <f t="shared" si="304"/>
        <v>7.4985108097690876E-3</v>
      </c>
      <c r="BG152" s="8">
        <f t="shared" si="304"/>
        <v>9.2461627115092461E-3</v>
      </c>
      <c r="BH152" s="8">
        <f t="shared" si="304"/>
        <v>9.2461627115092461E-3</v>
      </c>
      <c r="BI152" s="8">
        <f t="shared" si="304"/>
        <v>5.9622522309089468E-3</v>
      </c>
      <c r="BJ152" s="8">
        <f t="shared" si="304"/>
        <v>2.5942195059842116E-3</v>
      </c>
      <c r="BK152" s="8">
        <f t="shared" si="304"/>
        <v>6.6533599467731195E-4</v>
      </c>
      <c r="BL152" s="8">
        <f t="shared" si="304"/>
        <v>3.887296636956679E-3</v>
      </c>
      <c r="BM152" s="8">
        <f t="shared" si="304"/>
        <v>3.887296636956679E-3</v>
      </c>
      <c r="BN152" s="8">
        <f t="shared" ref="BN152:BY152" si="305">AVERAGE(BN149:BN151)</f>
        <v>2.7657945047740253E-3</v>
      </c>
      <c r="BO152" s="8">
        <f t="shared" si="305"/>
        <v>0</v>
      </c>
      <c r="BP152" s="8">
        <f t="shared" si="305"/>
        <v>1.3306719893546239E-3</v>
      </c>
      <c r="BQ152" s="8">
        <f t="shared" si="305"/>
        <v>1.3306719893546239E-3</v>
      </c>
      <c r="BR152" s="8">
        <f t="shared" si="305"/>
        <v>0</v>
      </c>
      <c r="BS152" s="8">
        <f t="shared" si="305"/>
        <v>0</v>
      </c>
      <c r="BT152" s="8">
        <f t="shared" si="305"/>
        <v>6.6533599467731195E-4</v>
      </c>
      <c r="BU152" s="8">
        <f t="shared" si="305"/>
        <v>6.6533599467731195E-4</v>
      </c>
      <c r="BV152" s="8">
        <f t="shared" si="305"/>
        <v>6.6533599467731195E-4</v>
      </c>
      <c r="BW152" s="8">
        <f t="shared" si="305"/>
        <v>6.6533599467731195E-4</v>
      </c>
      <c r="BX152" s="8">
        <f t="shared" si="305"/>
        <v>0</v>
      </c>
      <c r="BY152" s="8">
        <f t="shared" si="305"/>
        <v>0.61284820014869912</v>
      </c>
      <c r="BZ152" s="7">
        <f t="shared" si="296"/>
        <v>0.23574309210311473</v>
      </c>
      <c r="CB152" s="6">
        <f t="shared" si="297"/>
        <v>0.27309550283543893</v>
      </c>
    </row>
    <row r="153" spans="1:80" x14ac:dyDescent="0.25">
      <c r="A153" s="8">
        <v>39</v>
      </c>
      <c r="B153" s="8" t="s">
        <v>18</v>
      </c>
      <c r="C153" s="11">
        <v>0</v>
      </c>
      <c r="D153" s="4">
        <f>5/13</f>
        <v>0.38461538461538464</v>
      </c>
      <c r="E153" s="4">
        <f>10/31</f>
        <v>0.32258064516129031</v>
      </c>
      <c r="F153" s="4">
        <f>5/14</f>
        <v>0.35714285714285715</v>
      </c>
      <c r="G153" s="3">
        <f t="shared" ref="G153:G159" si="306">D153+E153+F153</f>
        <v>1.064338886919532</v>
      </c>
      <c r="H153" s="6">
        <f t="shared" ref="H153:H159" si="307">((D153+(0.5*E153))/G153)</f>
        <v>0.51290591174021649</v>
      </c>
      <c r="I153" s="6">
        <f t="shared" ref="I153:I159" si="308">1-H153</f>
        <v>0.48709408825978351</v>
      </c>
      <c r="J153" s="4">
        <f>1/8</f>
        <v>0.125</v>
      </c>
      <c r="K153" s="4">
        <f>1/12</f>
        <v>8.3333333333333329E-2</v>
      </c>
      <c r="L153" s="4">
        <f>2/19</f>
        <v>0.10526315789473684</v>
      </c>
      <c r="M153" s="4">
        <f>1/23</f>
        <v>4.3478260869565216E-2</v>
      </c>
      <c r="N153" s="4">
        <f>1/21</f>
        <v>4.7619047619047616E-2</v>
      </c>
      <c r="O153" s="4">
        <f>1/34</f>
        <v>2.9411764705882353E-2</v>
      </c>
      <c r="P153" s="4">
        <f>1/67</f>
        <v>1.4925373134328358E-2</v>
      </c>
      <c r="Q153" s="4">
        <f>1/51</f>
        <v>1.9607843137254902E-2</v>
      </c>
      <c r="R153" s="4">
        <f>1/67</f>
        <v>1.4925373134328358E-2</v>
      </c>
      <c r="S153" s="4">
        <f>1/126</f>
        <v>7.9365079365079361E-3</v>
      </c>
      <c r="T153" s="4">
        <f>1/201</f>
        <v>4.9751243781094526E-3</v>
      </c>
      <c r="U153" s="4">
        <f>1/151</f>
        <v>6.6225165562913907E-3</v>
      </c>
      <c r="V153" s="4">
        <f>1/201</f>
        <v>4.9751243781094526E-3</v>
      </c>
      <c r="W153" s="4">
        <v>0</v>
      </c>
      <c r="X153" s="4">
        <v>0</v>
      </c>
      <c r="Y153" s="4">
        <f>1/501</f>
        <v>1.996007984031936E-3</v>
      </c>
      <c r="Z153" s="4">
        <f>1/301</f>
        <v>3.3222591362126247E-3</v>
      </c>
      <c r="AA153" s="4">
        <f>1/501</f>
        <v>1.996007984031936E-3</v>
      </c>
      <c r="AB153" s="4">
        <v>0</v>
      </c>
      <c r="AC153" s="4">
        <f>1/501</f>
        <v>1.996007984031936E-3</v>
      </c>
      <c r="AD153" s="4">
        <f>1/501</f>
        <v>1.996007984031936E-3</v>
      </c>
      <c r="AE153" s="4">
        <v>0</v>
      </c>
      <c r="AF153" s="4">
        <v>0</v>
      </c>
      <c r="AG153" s="4">
        <v>0</v>
      </c>
      <c r="AH153" s="4">
        <v>0</v>
      </c>
      <c r="AI153" s="4">
        <v>0</v>
      </c>
      <c r="AJ153" s="4">
        <v>0</v>
      </c>
      <c r="AK153" s="4">
        <v>0</v>
      </c>
      <c r="AL153" s="3">
        <f t="shared" ref="AL153:AL159" si="309">SUM(J153:AK153)</f>
        <v>0.51937971814983575</v>
      </c>
      <c r="AM153" s="3">
        <f t="shared" si="218"/>
        <v>0.35038726718957292</v>
      </c>
      <c r="AN153" s="3"/>
      <c r="AO153" s="4">
        <f>1/10</f>
        <v>0.1</v>
      </c>
      <c r="AP153" s="4">
        <f>1/7</f>
        <v>0.14285714285714285</v>
      </c>
      <c r="AQ153" s="4">
        <f>1/15</f>
        <v>6.6666666666666666E-2</v>
      </c>
      <c r="AR153" s="4">
        <f>1/67</f>
        <v>1.4925373134328358E-2</v>
      </c>
      <c r="AS153" s="4">
        <f>1/201</f>
        <v>4.9751243781094526E-3</v>
      </c>
      <c r="AT153" s="4">
        <v>0</v>
      </c>
      <c r="AU153" s="4">
        <f t="shared" ref="AU153:AU159" si="310">SUM(AO153:AT153)</f>
        <v>0.32942430703624731</v>
      </c>
      <c r="AV153" s="7">
        <f t="shared" si="295"/>
        <v>2.1215351812366778E-2</v>
      </c>
      <c r="AW153" s="4">
        <f>1/9</f>
        <v>0.1111111111111111</v>
      </c>
      <c r="AX153" s="4">
        <f>1/15</f>
        <v>6.6666666666666666E-2</v>
      </c>
      <c r="AY153" s="4">
        <f>1/11</f>
        <v>9.0909090909090912E-2</v>
      </c>
      <c r="AZ153" s="4">
        <f>1/34</f>
        <v>2.9411764705882353E-2</v>
      </c>
      <c r="BA153" s="4">
        <f>1/23</f>
        <v>4.3478260869565216E-2</v>
      </c>
      <c r="BB153" s="4">
        <f>1/34</f>
        <v>2.9411764705882353E-2</v>
      </c>
      <c r="BC153" s="4">
        <f>1/81</f>
        <v>1.2345679012345678E-2</v>
      </c>
      <c r="BD153" s="4">
        <f>1/67</f>
        <v>1.4925373134328358E-2</v>
      </c>
      <c r="BE153" s="4">
        <f>1/81</f>
        <v>1.2345679012345678E-2</v>
      </c>
      <c r="BF153" s="4">
        <f>1/126</f>
        <v>7.9365079365079361E-3</v>
      </c>
      <c r="BG153" s="4">
        <f>1/251</f>
        <v>3.9840637450199202E-3</v>
      </c>
      <c r="BH153" s="4">
        <f>1/201</f>
        <v>4.9751243781094526E-3</v>
      </c>
      <c r="BI153" s="4">
        <f>1/251</f>
        <v>3.9840637450199202E-3</v>
      </c>
      <c r="BJ153" s="4">
        <v>0</v>
      </c>
      <c r="BK153" s="4">
        <v>0</v>
      </c>
      <c r="BL153" s="4">
        <f>1/501</f>
        <v>1.996007984031936E-3</v>
      </c>
      <c r="BM153" s="4">
        <f>1/501</f>
        <v>1.996007984031936E-3</v>
      </c>
      <c r="BN153" s="4">
        <f>1/501</f>
        <v>1.996007984031936E-3</v>
      </c>
      <c r="BO153" s="4">
        <v>0</v>
      </c>
      <c r="BP153" s="4">
        <v>0</v>
      </c>
      <c r="BQ153" s="4">
        <v>0</v>
      </c>
      <c r="BR153" s="4">
        <v>0</v>
      </c>
      <c r="BS153" s="4">
        <v>0</v>
      </c>
      <c r="BT153" s="4">
        <v>0</v>
      </c>
      <c r="BU153" s="4">
        <v>0</v>
      </c>
      <c r="BV153" s="4">
        <v>0</v>
      </c>
      <c r="BW153" s="4">
        <v>0</v>
      </c>
      <c r="BX153" s="4">
        <v>0</v>
      </c>
      <c r="BY153" s="4">
        <f t="shared" ref="BY153:BY159" si="311">SUM(AW153:BX153)</f>
        <v>0.43747317388397128</v>
      </c>
      <c r="BZ153" s="7">
        <f t="shared" si="296"/>
        <v>0.22492488687511947</v>
      </c>
      <c r="CB153" s="6">
        <f t="shared" si="297"/>
        <v>0.28627719907005433</v>
      </c>
    </row>
    <row r="154" spans="1:80" x14ac:dyDescent="0.25">
      <c r="A154" s="7">
        <v>39</v>
      </c>
      <c r="B154" s="8" t="s">
        <v>79</v>
      </c>
      <c r="C154" s="11">
        <v>0</v>
      </c>
      <c r="D154" s="4">
        <f>5/13</f>
        <v>0.38461538461538464</v>
      </c>
      <c r="E154" s="4">
        <f>10/33</f>
        <v>0.30303030303030304</v>
      </c>
      <c r="F154" s="4">
        <f>8/23</f>
        <v>0.34782608695652173</v>
      </c>
      <c r="G154" s="3">
        <f t="shared" si="306"/>
        <v>1.0354717746022093</v>
      </c>
      <c r="H154" s="6">
        <f t="shared" si="307"/>
        <v>0.51776451013017533</v>
      </c>
      <c r="I154" s="6">
        <f t="shared" si="308"/>
        <v>0.48223548986982467</v>
      </c>
      <c r="J154" s="4">
        <f>2/19</f>
        <v>0.10526315789473684</v>
      </c>
      <c r="K154" s="4">
        <f>1/14</f>
        <v>7.1428571428571425E-2</v>
      </c>
      <c r="L154" s="4">
        <f>1/11</f>
        <v>9.0909090909090912E-2</v>
      </c>
      <c r="M154" s="4">
        <f>1/31</f>
        <v>3.2258064516129031E-2</v>
      </c>
      <c r="N154" s="4">
        <f>1/23</f>
        <v>4.3478260869565216E-2</v>
      </c>
      <c r="O154" s="4">
        <f>1/36</f>
        <v>2.7777777777777776E-2</v>
      </c>
      <c r="P154" s="4">
        <f>1/67</f>
        <v>1.4925373134328358E-2</v>
      </c>
      <c r="Q154" s="4">
        <f>1/51</f>
        <v>1.9607843137254902E-2</v>
      </c>
      <c r="R154" s="4">
        <f>1/81</f>
        <v>1.2345679012345678E-2</v>
      </c>
      <c r="S154" s="4">
        <f>1/126</f>
        <v>7.9365079365079361E-3</v>
      </c>
      <c r="T154" s="4">
        <f>1/151</f>
        <v>6.6225165562913907E-3</v>
      </c>
      <c r="U154" s="4">
        <f>1/126</f>
        <v>7.9365079365079361E-3</v>
      </c>
      <c r="V154" s="4">
        <f>1/151</f>
        <v>6.6225165562913907E-3</v>
      </c>
      <c r="W154" s="4">
        <v>0</v>
      </c>
      <c r="X154" s="4">
        <v>0</v>
      </c>
      <c r="Y154" s="4">
        <f>1/201</f>
        <v>4.9751243781094526E-3</v>
      </c>
      <c r="Z154" s="4">
        <f>1/201</f>
        <v>4.9751243781094526E-3</v>
      </c>
      <c r="AA154" s="4">
        <f>1/201</f>
        <v>4.9751243781094526E-3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0</v>
      </c>
      <c r="AJ154" s="4">
        <v>0</v>
      </c>
      <c r="AK154" s="4">
        <v>0</v>
      </c>
      <c r="AL154" s="3">
        <f t="shared" si="309"/>
        <v>0.46203724079972702</v>
      </c>
      <c r="AM154" s="3">
        <f t="shared" si="218"/>
        <v>0.20129682607929023</v>
      </c>
      <c r="AN154" s="3"/>
      <c r="AO154" s="4">
        <f>1/11</f>
        <v>9.0909090909090912E-2</v>
      </c>
      <c r="AP154" s="4">
        <f>1/7</f>
        <v>0.14285714285714285</v>
      </c>
      <c r="AQ154" s="4">
        <f>1/16</f>
        <v>6.25E-2</v>
      </c>
      <c r="AR154" s="4">
        <f>1/67</f>
        <v>1.4925373134328358E-2</v>
      </c>
      <c r="AS154" s="4">
        <f>1/176</f>
        <v>5.681818181818182E-3</v>
      </c>
      <c r="AT154" s="4">
        <v>0</v>
      </c>
      <c r="AU154" s="4">
        <f t="shared" si="310"/>
        <v>0.31687342508238026</v>
      </c>
      <c r="AV154" s="7">
        <f t="shared" si="295"/>
        <v>4.5682302771854921E-2</v>
      </c>
      <c r="AW154" s="4">
        <f>1/10</f>
        <v>0.1</v>
      </c>
      <c r="AX154" s="4">
        <f>1/15</f>
        <v>6.6666666666666666E-2</v>
      </c>
      <c r="AY154" s="4">
        <f>1/11</f>
        <v>9.0909090909090912E-2</v>
      </c>
      <c r="AZ154" s="4">
        <f>1/36</f>
        <v>2.7777777777777776E-2</v>
      </c>
      <c r="BA154" s="4">
        <f>1/26</f>
        <v>3.8461538461538464E-2</v>
      </c>
      <c r="BB154" s="4">
        <f>1/36</f>
        <v>2.7777777777777776E-2</v>
      </c>
      <c r="BC154" s="4">
        <f>1/81</f>
        <v>1.2345679012345678E-2</v>
      </c>
      <c r="BD154" s="4">
        <f>1/51</f>
        <v>1.9607843137254902E-2</v>
      </c>
      <c r="BE154" s="4">
        <f>1/81</f>
        <v>1.2345679012345678E-2</v>
      </c>
      <c r="BF154" s="4">
        <f>1/126</f>
        <v>7.9365079365079361E-3</v>
      </c>
      <c r="BG154" s="4">
        <f>1/151</f>
        <v>6.6225165562913907E-3</v>
      </c>
      <c r="BH154" s="4">
        <f>1/126</f>
        <v>7.9365079365079361E-3</v>
      </c>
      <c r="BI154" s="4">
        <f>1/151</f>
        <v>6.6225165562913907E-3</v>
      </c>
      <c r="BJ154" s="4">
        <f>1/201</f>
        <v>4.9751243781094526E-3</v>
      </c>
      <c r="BK154" s="4">
        <v>0</v>
      </c>
      <c r="BL154" s="4">
        <v>0</v>
      </c>
      <c r="BM154" s="4">
        <f>1/201</f>
        <v>4.9751243781094526E-3</v>
      </c>
      <c r="BN154" s="4">
        <v>0</v>
      </c>
      <c r="BO154" s="4">
        <v>0</v>
      </c>
      <c r="BP154" s="4">
        <v>0</v>
      </c>
      <c r="BQ154" s="4">
        <v>0</v>
      </c>
      <c r="BR154" s="4">
        <v>0</v>
      </c>
      <c r="BS154" s="4">
        <v>0</v>
      </c>
      <c r="BT154" s="4">
        <v>0</v>
      </c>
      <c r="BU154" s="4">
        <v>0</v>
      </c>
      <c r="BV154" s="4">
        <v>0</v>
      </c>
      <c r="BW154" s="4">
        <v>0</v>
      </c>
      <c r="BX154" s="4">
        <v>0</v>
      </c>
      <c r="BY154" s="4">
        <f t="shared" si="311"/>
        <v>0.43496035049661536</v>
      </c>
      <c r="BZ154" s="7">
        <f t="shared" si="296"/>
        <v>0.25051100767776924</v>
      </c>
      <c r="CB154" s="6">
        <f t="shared" si="297"/>
        <v>0.21387101637872252</v>
      </c>
    </row>
    <row r="155" spans="1:80" s="7" customFormat="1" x14ac:dyDescent="0.25">
      <c r="A155" s="7">
        <v>39</v>
      </c>
      <c r="B155" s="8" t="s">
        <v>78</v>
      </c>
      <c r="C155" s="11">
        <v>0</v>
      </c>
      <c r="D155" s="8">
        <f>8/21</f>
        <v>0.38095238095238093</v>
      </c>
      <c r="E155" s="8">
        <f>10/33</f>
        <v>0.30303030303030304</v>
      </c>
      <c r="F155" s="8">
        <f>5/14</f>
        <v>0.35714285714285715</v>
      </c>
      <c r="G155" s="3">
        <f t="shared" si="306"/>
        <v>1.0411255411255411</v>
      </c>
      <c r="H155" s="6">
        <f t="shared" si="307"/>
        <v>0.51143451143451135</v>
      </c>
      <c r="I155" s="6">
        <f t="shared" si="308"/>
        <v>0.48856548856548865</v>
      </c>
      <c r="J155" s="8">
        <f>2/17</f>
        <v>0.11764705882352941</v>
      </c>
      <c r="K155" s="8">
        <f>1/12</f>
        <v>8.3333333333333329E-2</v>
      </c>
      <c r="L155" s="8">
        <f>2/19</f>
        <v>0.10526315789473684</v>
      </c>
      <c r="M155" s="8">
        <f>1/26</f>
        <v>3.8461538461538464E-2</v>
      </c>
      <c r="N155" s="8">
        <f>1/21</f>
        <v>4.7619047619047616E-2</v>
      </c>
      <c r="O155" s="8">
        <f>1/26</f>
        <v>3.8461538461538464E-2</v>
      </c>
      <c r="P155" s="8">
        <f>1/81</f>
        <v>1.2345679012345678E-2</v>
      </c>
      <c r="Q155" s="8">
        <f>1/61</f>
        <v>1.6393442622950821E-2</v>
      </c>
      <c r="R155" s="8">
        <f>1/81</f>
        <v>1.2345679012345678E-2</v>
      </c>
      <c r="S155" s="8">
        <f>1/126</f>
        <v>7.9365079365079361E-3</v>
      </c>
      <c r="T155" s="8">
        <f>1/276</f>
        <v>3.6231884057971015E-3</v>
      </c>
      <c r="U155" s="8">
        <f>1/201</f>
        <v>4.9751243781094526E-3</v>
      </c>
      <c r="V155" s="8">
        <f>1/276</f>
        <v>3.6231884057971015E-3</v>
      </c>
      <c r="W155" s="8">
        <f>1/476</f>
        <v>2.1008403361344537E-3</v>
      </c>
      <c r="X155" s="8">
        <f>1/501</f>
        <v>1.996007984031936E-3</v>
      </c>
      <c r="Y155" s="8">
        <f t="shared" ref="Y155:Z155" si="312">1/501</f>
        <v>1.996007984031936E-3</v>
      </c>
      <c r="Z155" s="8">
        <f t="shared" si="312"/>
        <v>1.996007984031936E-3</v>
      </c>
      <c r="AA155" s="8">
        <v>0</v>
      </c>
      <c r="AB155" s="8">
        <v>0</v>
      </c>
      <c r="AC155" s="8">
        <f t="shared" ref="AC155:AD155" si="313">1/501</f>
        <v>1.996007984031936E-3</v>
      </c>
      <c r="AD155" s="8">
        <f t="shared" si="313"/>
        <v>1.996007984031936E-3</v>
      </c>
      <c r="AE155" s="8">
        <v>0</v>
      </c>
      <c r="AF155" s="8">
        <v>0</v>
      </c>
      <c r="AG155" s="8">
        <f t="shared" ref="AG155:AJ155" si="314">1/501</f>
        <v>1.996007984031936E-3</v>
      </c>
      <c r="AH155" s="8">
        <f t="shared" si="314"/>
        <v>1.996007984031936E-3</v>
      </c>
      <c r="AI155" s="8">
        <f t="shared" si="314"/>
        <v>1.996007984031936E-3</v>
      </c>
      <c r="AJ155" s="8">
        <f t="shared" si="314"/>
        <v>1.996007984031936E-3</v>
      </c>
      <c r="AK155" s="8">
        <v>0</v>
      </c>
      <c r="AL155" s="3">
        <f t="shared" si="309"/>
        <v>0.51209339656000019</v>
      </c>
      <c r="AM155" s="3">
        <f t="shared" ref="AM155" si="315">(AL155)/D155 -1</f>
        <v>0.34424516597000054</v>
      </c>
      <c r="AN155" s="3"/>
      <c r="AO155" s="8">
        <f>1/9</f>
        <v>0.1111111111111111</v>
      </c>
      <c r="AP155" s="8">
        <f>2/13</f>
        <v>0.15384615384615385</v>
      </c>
      <c r="AQ155" s="8">
        <f>1/13</f>
        <v>7.6923076923076927E-2</v>
      </c>
      <c r="AR155" s="8">
        <f>1/56</f>
        <v>1.7857142857142856E-2</v>
      </c>
      <c r="AS155" s="8">
        <f>1/326</f>
        <v>3.0674846625766872E-3</v>
      </c>
      <c r="AT155" s="8">
        <v>0</v>
      </c>
      <c r="AU155" s="8">
        <f t="shared" si="310"/>
        <v>0.36280496940006141</v>
      </c>
      <c r="AV155" s="7">
        <f t="shared" si="295"/>
        <v>0.19725639902020253</v>
      </c>
      <c r="AW155" s="8">
        <f>2/19</f>
        <v>0.10526315789473684</v>
      </c>
      <c r="AX155" s="8">
        <f>1/14</f>
        <v>7.1428571428571425E-2</v>
      </c>
      <c r="AY155" s="8">
        <f>1/10</f>
        <v>0.1</v>
      </c>
      <c r="AZ155" s="8">
        <f>1/34</f>
        <v>2.9411764705882353E-2</v>
      </c>
      <c r="BA155" s="8">
        <f>1/21</f>
        <v>4.7619047619047616E-2</v>
      </c>
      <c r="BB155" s="8">
        <f>1/26</f>
        <v>3.8461538461538464E-2</v>
      </c>
      <c r="BC155" s="8">
        <f>1/101</f>
        <v>9.9009900990099011E-3</v>
      </c>
      <c r="BD155" s="8">
        <f>1/76</f>
        <v>1.3157894736842105E-2</v>
      </c>
      <c r="BE155" s="8">
        <f>1/91</f>
        <v>1.098901098901099E-2</v>
      </c>
      <c r="BF155" s="8">
        <f>1/151</f>
        <v>6.6225165562913907E-3</v>
      </c>
      <c r="BG155" s="8">
        <f>1/426</f>
        <v>2.3474178403755869E-3</v>
      </c>
      <c r="BH155" s="8">
        <f>1/276</f>
        <v>3.6231884057971015E-3</v>
      </c>
      <c r="BI155" s="8">
        <f>1/326</f>
        <v>3.0674846625766872E-3</v>
      </c>
      <c r="BJ155" s="8">
        <f>1/501</f>
        <v>1.996007984031936E-3</v>
      </c>
      <c r="BK155" s="8">
        <f t="shared" ref="BK155:BM155" si="316">1/501</f>
        <v>1.996007984031936E-3</v>
      </c>
      <c r="BL155" s="8">
        <f t="shared" si="316"/>
        <v>1.996007984031936E-3</v>
      </c>
      <c r="BM155" s="8">
        <f t="shared" si="316"/>
        <v>1.996007984031936E-3</v>
      </c>
      <c r="BN155" s="8">
        <v>0</v>
      </c>
      <c r="BO155" s="8">
        <v>0</v>
      </c>
      <c r="BP155" s="8">
        <f t="shared" ref="BP155:BQ155" si="317">1/501</f>
        <v>1.996007984031936E-3</v>
      </c>
      <c r="BQ155" s="8">
        <f t="shared" si="317"/>
        <v>1.996007984031936E-3</v>
      </c>
      <c r="BR155" s="8">
        <v>0</v>
      </c>
      <c r="BS155" s="8">
        <v>0</v>
      </c>
      <c r="BT155" s="8">
        <f t="shared" ref="BT155:BW155" si="318">1/501</f>
        <v>1.996007984031936E-3</v>
      </c>
      <c r="BU155" s="8">
        <f t="shared" si="318"/>
        <v>1.996007984031936E-3</v>
      </c>
      <c r="BV155" s="8">
        <f t="shared" si="318"/>
        <v>1.996007984031936E-3</v>
      </c>
      <c r="BW155" s="8">
        <f t="shared" si="318"/>
        <v>1.996007984031936E-3</v>
      </c>
      <c r="BX155" s="8">
        <v>0</v>
      </c>
      <c r="BY155" s="8">
        <f t="shared" si="311"/>
        <v>0.46185266323999974</v>
      </c>
      <c r="BZ155" s="7">
        <f t="shared" si="296"/>
        <v>0.29318745707199922</v>
      </c>
      <c r="CB155" s="6">
        <f t="shared" si="297"/>
        <v>0.33675102920006128</v>
      </c>
    </row>
    <row r="156" spans="1:80" s="7" customFormat="1" x14ac:dyDescent="0.25">
      <c r="A156" s="7">
        <v>39</v>
      </c>
      <c r="B156" s="8" t="s">
        <v>84</v>
      </c>
      <c r="C156" s="11">
        <v>0</v>
      </c>
      <c r="D156" s="8">
        <f t="shared" ref="D156:AM156" si="319">AVERAGE(D153:D155)</f>
        <v>0.38339438339438336</v>
      </c>
      <c r="E156" s="8">
        <f t="shared" si="319"/>
        <v>0.30954708374063217</v>
      </c>
      <c r="F156" s="8">
        <f t="shared" si="319"/>
        <v>0.3540372670807454</v>
      </c>
      <c r="G156" s="3">
        <f t="shared" si="319"/>
        <v>1.0469787342157606</v>
      </c>
      <c r="H156" s="6">
        <f t="shared" si="319"/>
        <v>0.51403497776830098</v>
      </c>
      <c r="I156" s="6">
        <f t="shared" si="319"/>
        <v>0.48596502223169891</v>
      </c>
      <c r="J156" s="8">
        <f t="shared" si="319"/>
        <v>0.11597007223942209</v>
      </c>
      <c r="K156" s="8">
        <f t="shared" si="319"/>
        <v>7.9365079365079361E-2</v>
      </c>
      <c r="L156" s="8">
        <f t="shared" si="319"/>
        <v>0.10047846889952154</v>
      </c>
      <c r="M156" s="8">
        <f t="shared" si="319"/>
        <v>3.8065954615744239E-2</v>
      </c>
      <c r="N156" s="8">
        <f t="shared" si="319"/>
        <v>4.6238785369220152E-2</v>
      </c>
      <c r="O156" s="8">
        <f t="shared" si="319"/>
        <v>3.1883693648399526E-2</v>
      </c>
      <c r="P156" s="8">
        <f t="shared" si="319"/>
        <v>1.4065475093667465E-2</v>
      </c>
      <c r="Q156" s="8">
        <f t="shared" si="319"/>
        <v>1.8536376299153542E-2</v>
      </c>
      <c r="R156" s="8">
        <f t="shared" si="319"/>
        <v>1.3205577053006573E-2</v>
      </c>
      <c r="S156" s="8">
        <f t="shared" si="319"/>
        <v>7.9365079365079361E-3</v>
      </c>
      <c r="T156" s="8">
        <f t="shared" si="319"/>
        <v>5.0736097800659821E-3</v>
      </c>
      <c r="U156" s="8">
        <f t="shared" si="319"/>
        <v>6.5113829569695926E-3</v>
      </c>
      <c r="V156" s="8">
        <f t="shared" si="319"/>
        <v>5.0736097800659821E-3</v>
      </c>
      <c r="W156" s="8">
        <f t="shared" si="319"/>
        <v>7.0028011204481793E-4</v>
      </c>
      <c r="X156" s="8">
        <f t="shared" si="319"/>
        <v>6.6533599467731195E-4</v>
      </c>
      <c r="Y156" s="8">
        <f t="shared" si="319"/>
        <v>2.9890467820577749E-3</v>
      </c>
      <c r="Z156" s="8">
        <f t="shared" si="319"/>
        <v>3.4311304994513376E-3</v>
      </c>
      <c r="AA156" s="8">
        <f t="shared" si="319"/>
        <v>2.323710787380463E-3</v>
      </c>
      <c r="AB156" s="8">
        <f t="shared" si="319"/>
        <v>0</v>
      </c>
      <c r="AC156" s="8">
        <f t="shared" si="319"/>
        <v>1.3306719893546239E-3</v>
      </c>
      <c r="AD156" s="8">
        <f t="shared" si="319"/>
        <v>1.3306719893546239E-3</v>
      </c>
      <c r="AE156" s="8">
        <f t="shared" si="319"/>
        <v>0</v>
      </c>
      <c r="AF156" s="8">
        <f t="shared" si="319"/>
        <v>0</v>
      </c>
      <c r="AG156" s="8">
        <f t="shared" si="319"/>
        <v>6.6533599467731195E-4</v>
      </c>
      <c r="AH156" s="8">
        <f t="shared" si="319"/>
        <v>6.6533599467731195E-4</v>
      </c>
      <c r="AI156" s="8">
        <f t="shared" si="319"/>
        <v>6.6533599467731195E-4</v>
      </c>
      <c r="AJ156" s="8">
        <f t="shared" si="319"/>
        <v>6.6533599467731195E-4</v>
      </c>
      <c r="AK156" s="8">
        <f t="shared" si="319"/>
        <v>0</v>
      </c>
      <c r="AL156" s="3">
        <f t="shared" si="319"/>
        <v>0.49783678516985425</v>
      </c>
      <c r="AM156" s="3">
        <f t="shared" si="319"/>
        <v>0.29864308641295456</v>
      </c>
      <c r="AN156" s="3"/>
      <c r="AO156" s="8">
        <f t="shared" ref="AO156:BZ156" si="320">AVERAGE(AO153:AO155)</f>
        <v>0.10067340067340068</v>
      </c>
      <c r="AP156" s="8">
        <f t="shared" si="320"/>
        <v>0.14652014652014653</v>
      </c>
      <c r="AQ156" s="8">
        <f t="shared" si="320"/>
        <v>6.8696581196581188E-2</v>
      </c>
      <c r="AR156" s="8">
        <f t="shared" si="320"/>
        <v>1.5902629708599857E-2</v>
      </c>
      <c r="AS156" s="8">
        <f t="shared" si="320"/>
        <v>4.5748090741681074E-3</v>
      </c>
      <c r="AT156" s="8">
        <f t="shared" si="320"/>
        <v>0</v>
      </c>
      <c r="AU156" s="8">
        <f t="shared" si="320"/>
        <v>0.33636756717289634</v>
      </c>
      <c r="AV156" s="7">
        <f t="shared" si="320"/>
        <v>8.805135120147474E-2</v>
      </c>
      <c r="AW156" s="8">
        <f t="shared" si="320"/>
        <v>0.10545808966861599</v>
      </c>
      <c r="AX156" s="8">
        <f t="shared" si="320"/>
        <v>6.8253968253968247E-2</v>
      </c>
      <c r="AY156" s="8">
        <f t="shared" si="320"/>
        <v>9.3939393939393948E-2</v>
      </c>
      <c r="AZ156" s="8">
        <f t="shared" si="320"/>
        <v>2.886710239651416E-2</v>
      </c>
      <c r="BA156" s="8">
        <f t="shared" si="320"/>
        <v>4.3186282316717096E-2</v>
      </c>
      <c r="BB156" s="8">
        <f t="shared" si="320"/>
        <v>3.1883693648399526E-2</v>
      </c>
      <c r="BC156" s="8">
        <f t="shared" si="320"/>
        <v>1.153078270790042E-2</v>
      </c>
      <c r="BD156" s="8">
        <f t="shared" si="320"/>
        <v>1.5897037002808454E-2</v>
      </c>
      <c r="BE156" s="8">
        <f t="shared" si="320"/>
        <v>1.1893456337900782E-2</v>
      </c>
      <c r="BF156" s="8">
        <f t="shared" si="320"/>
        <v>7.4985108097690876E-3</v>
      </c>
      <c r="BG156" s="8">
        <f t="shared" si="320"/>
        <v>4.317999380562299E-3</v>
      </c>
      <c r="BH156" s="8">
        <f t="shared" si="320"/>
        <v>5.5116069068048305E-3</v>
      </c>
      <c r="BI156" s="8">
        <f t="shared" si="320"/>
        <v>4.5580216546293323E-3</v>
      </c>
      <c r="BJ156" s="8">
        <f t="shared" si="320"/>
        <v>2.323710787380463E-3</v>
      </c>
      <c r="BK156" s="8">
        <f t="shared" si="320"/>
        <v>6.6533599467731195E-4</v>
      </c>
      <c r="BL156" s="8">
        <f t="shared" si="320"/>
        <v>1.3306719893546239E-3</v>
      </c>
      <c r="BM156" s="8">
        <f t="shared" si="320"/>
        <v>2.9890467820577749E-3</v>
      </c>
      <c r="BN156" s="8">
        <f t="shared" si="320"/>
        <v>6.6533599467731195E-4</v>
      </c>
      <c r="BO156" s="8">
        <f t="shared" si="320"/>
        <v>0</v>
      </c>
      <c r="BP156" s="8">
        <f t="shared" si="320"/>
        <v>6.6533599467731195E-4</v>
      </c>
      <c r="BQ156" s="8">
        <f t="shared" si="320"/>
        <v>6.6533599467731195E-4</v>
      </c>
      <c r="BR156" s="8">
        <f t="shared" si="320"/>
        <v>0</v>
      </c>
      <c r="BS156" s="8">
        <f t="shared" si="320"/>
        <v>0</v>
      </c>
      <c r="BT156" s="8">
        <f t="shared" si="320"/>
        <v>6.6533599467731195E-4</v>
      </c>
      <c r="BU156" s="8">
        <f t="shared" si="320"/>
        <v>6.6533599467731195E-4</v>
      </c>
      <c r="BV156" s="8">
        <f t="shared" si="320"/>
        <v>6.6533599467731195E-4</v>
      </c>
      <c r="BW156" s="8">
        <f t="shared" si="320"/>
        <v>6.6533599467731195E-4</v>
      </c>
      <c r="BX156" s="8">
        <f t="shared" si="320"/>
        <v>0</v>
      </c>
      <c r="BY156" s="8">
        <f t="shared" si="320"/>
        <v>0.4447620625401954</v>
      </c>
      <c r="BZ156" s="7">
        <f t="shared" si="320"/>
        <v>0.25620778387496262</v>
      </c>
      <c r="CB156" s="6">
        <f>AVERAGE(CB153:CB155)</f>
        <v>0.27896641488294605</v>
      </c>
    </row>
    <row r="157" spans="1:80" x14ac:dyDescent="0.25">
      <c r="A157" s="7">
        <v>40</v>
      </c>
      <c r="B157" s="8" t="s">
        <v>79</v>
      </c>
      <c r="C157" s="11">
        <v>0</v>
      </c>
      <c r="D157" s="4">
        <f>5/21</f>
        <v>0.23809523809523808</v>
      </c>
      <c r="E157" s="4">
        <f>5/19</f>
        <v>0.26315789473684209</v>
      </c>
      <c r="F157" s="4">
        <f>20/37</f>
        <v>0.54054054054054057</v>
      </c>
      <c r="G157" s="3">
        <f t="shared" si="306"/>
        <v>1.0417936733726207</v>
      </c>
      <c r="H157" s="6">
        <f t="shared" si="307"/>
        <v>0.3548439531859558</v>
      </c>
      <c r="I157" s="6">
        <f t="shared" si="308"/>
        <v>0.64515604681404426</v>
      </c>
      <c r="J157" s="4">
        <f>1/15</f>
        <v>6.6666666666666666E-2</v>
      </c>
      <c r="K157" s="4">
        <f>1/26</f>
        <v>3.8461538461538464E-2</v>
      </c>
      <c r="L157" s="4">
        <f>1/15</f>
        <v>6.6666666666666666E-2</v>
      </c>
      <c r="M157" s="4">
        <f>1/51</f>
        <v>1.9607843137254902E-2</v>
      </c>
      <c r="N157" s="4">
        <f>1/36</f>
        <v>2.7777777777777776E-2</v>
      </c>
      <c r="O157" s="4">
        <f>1/41</f>
        <v>2.4390243902439025E-2</v>
      </c>
      <c r="P157" s="4">
        <f>1/126</f>
        <v>7.9365079365079361E-3</v>
      </c>
      <c r="Q157" s="4">
        <f>1/101</f>
        <v>9.9009900990099011E-3</v>
      </c>
      <c r="R157" s="4">
        <f>1/101</f>
        <v>9.9009900990099011E-3</v>
      </c>
      <c r="S157" s="4">
        <f>1/126</f>
        <v>7.9365079365079361E-3</v>
      </c>
      <c r="T157" s="4">
        <f>1/201</f>
        <v>4.9751243781094526E-3</v>
      </c>
      <c r="U157" s="4">
        <f>1/176</f>
        <v>5.681818181818182E-3</v>
      </c>
      <c r="V157" s="4">
        <f>1/176</f>
        <v>5.681818181818182E-3</v>
      </c>
      <c r="W157" s="4">
        <f>1/201</f>
        <v>4.9751243781094526E-3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0</v>
      </c>
      <c r="AJ157" s="4">
        <v>0</v>
      </c>
      <c r="AK157" s="4">
        <v>0</v>
      </c>
      <c r="AL157" s="3">
        <f t="shared" si="309"/>
        <v>0.30055961780323437</v>
      </c>
      <c r="AM157" s="3">
        <f t="shared" si="218"/>
        <v>0.26235039477358435</v>
      </c>
      <c r="AN157" s="3"/>
      <c r="AO157" s="4">
        <f>1/14</f>
        <v>7.1428571428571425E-2</v>
      </c>
      <c r="AP157" s="4">
        <f>1/8</f>
        <v>0.125</v>
      </c>
      <c r="AQ157" s="4">
        <f>1/16</f>
        <v>6.25E-2</v>
      </c>
      <c r="AR157" s="4">
        <f>1/51</f>
        <v>1.9607843137254902E-2</v>
      </c>
      <c r="AS157" s="4">
        <f>1/176</f>
        <v>5.681818181818182E-3</v>
      </c>
      <c r="AT157" s="4">
        <v>0</v>
      </c>
      <c r="AU157" s="4">
        <f t="shared" si="310"/>
        <v>0.28421823274764446</v>
      </c>
      <c r="AV157" s="7">
        <f t="shared" ref="AV157:AV191" si="321">(AU157/E157)-1</f>
        <v>8.0029284441049064E-2</v>
      </c>
      <c r="AW157" s="4">
        <f>2/19</f>
        <v>0.10526315789473684</v>
      </c>
      <c r="AX157" s="4">
        <f>1/10</f>
        <v>0.1</v>
      </c>
      <c r="AY157" s="4">
        <f>2/19</f>
        <v>0.10526315789473684</v>
      </c>
      <c r="AZ157" s="4">
        <f>1/17</f>
        <v>5.8823529411764705E-2</v>
      </c>
      <c r="BA157" s="4">
        <f>1/16</f>
        <v>6.25E-2</v>
      </c>
      <c r="BB157" s="4">
        <f>1/26</f>
        <v>3.8461538461538464E-2</v>
      </c>
      <c r="BC157" s="4">
        <f>1/36</f>
        <v>2.7777777777777776E-2</v>
      </c>
      <c r="BD157" s="4">
        <f>1/31</f>
        <v>3.2258064516129031E-2</v>
      </c>
      <c r="BE157" s="4">
        <f>1/51</f>
        <v>1.9607843137254902E-2</v>
      </c>
      <c r="BF157" s="4">
        <f>1/101</f>
        <v>9.9009900990099011E-3</v>
      </c>
      <c r="BG157" s="4">
        <f>1/76</f>
        <v>1.3157894736842105E-2</v>
      </c>
      <c r="BH157" s="4">
        <f>1/76</f>
        <v>1.3157894736842105E-2</v>
      </c>
      <c r="BI157" s="4">
        <f>1/101</f>
        <v>9.9009900990099011E-3</v>
      </c>
      <c r="BJ157" s="4">
        <f>1/151</f>
        <v>6.6225165562913907E-3</v>
      </c>
      <c r="BK157" s="4">
        <v>0</v>
      </c>
      <c r="BL157" s="4">
        <f>1/126</f>
        <v>7.9365079365079361E-3</v>
      </c>
      <c r="BM157" s="4">
        <f>1/126</f>
        <v>7.9365079365079361E-3</v>
      </c>
      <c r="BN157" s="4">
        <f>1/151</f>
        <v>6.6225165562913907E-3</v>
      </c>
      <c r="BO157" s="4">
        <f>1/201</f>
        <v>4.9751243781094526E-3</v>
      </c>
      <c r="BP157" s="4">
        <f>1/201</f>
        <v>4.9751243781094526E-3</v>
      </c>
      <c r="BQ157" s="4">
        <f>1/201</f>
        <v>4.9751243781094526E-3</v>
      </c>
      <c r="BR157" s="4">
        <f>1/201</f>
        <v>4.9751243781094526E-3</v>
      </c>
      <c r="BS157" s="4">
        <v>0</v>
      </c>
      <c r="BT157" s="4">
        <v>0</v>
      </c>
      <c r="BU157" s="4">
        <v>0</v>
      </c>
      <c r="BV157" s="4">
        <v>0</v>
      </c>
      <c r="BW157" s="4">
        <v>0</v>
      </c>
      <c r="BX157" s="4">
        <v>0</v>
      </c>
      <c r="BY157" s="4">
        <f t="shared" si="311"/>
        <v>0.64509138526367904</v>
      </c>
      <c r="BZ157" s="7">
        <f t="shared" ref="BZ157:BZ191" si="322">BY157/F157 -1</f>
        <v>0.19341906273780607</v>
      </c>
      <c r="CB157" s="6">
        <f t="shared" ref="CB157:CB191" si="323">AL157 + AU157 + BY157 - 1</f>
        <v>0.22986923581455798</v>
      </c>
    </row>
    <row r="158" spans="1:80" x14ac:dyDescent="0.25">
      <c r="A158" s="8">
        <v>40</v>
      </c>
      <c r="B158" s="1" t="s">
        <v>18</v>
      </c>
      <c r="C158" s="11">
        <v>0</v>
      </c>
      <c r="D158" s="4">
        <f>3/13</f>
        <v>0.23076923076923078</v>
      </c>
      <c r="E158" s="4">
        <f>5/18</f>
        <v>0.27777777777777779</v>
      </c>
      <c r="F158" s="4">
        <f>5/9</f>
        <v>0.55555555555555558</v>
      </c>
      <c r="G158" s="3">
        <f t="shared" si="306"/>
        <v>1.0641025641025641</v>
      </c>
      <c r="H158" s="6">
        <f t="shared" si="307"/>
        <v>0.34738955823293177</v>
      </c>
      <c r="I158" s="6">
        <f t="shared" si="308"/>
        <v>0.65261044176706817</v>
      </c>
      <c r="J158" s="4">
        <f>1/13</f>
        <v>7.6923076923076927E-2</v>
      </c>
      <c r="K158" s="4">
        <f>1/26</f>
        <v>3.8461538461538464E-2</v>
      </c>
      <c r="L158" s="4">
        <f>1/13</f>
        <v>7.6923076923076927E-2</v>
      </c>
      <c r="M158" s="4">
        <f>1/51</f>
        <v>1.9607843137254902E-2</v>
      </c>
      <c r="N158" s="4">
        <f>1/34</f>
        <v>2.9411764705882353E-2</v>
      </c>
      <c r="O158" s="4">
        <f>1/34</f>
        <v>2.9411764705882353E-2</v>
      </c>
      <c r="P158" s="4">
        <f>1/126</f>
        <v>7.9365079365079361E-3</v>
      </c>
      <c r="Q158" s="4">
        <f>1/81</f>
        <v>1.2345679012345678E-2</v>
      </c>
      <c r="R158" s="4">
        <f>1/81</f>
        <v>1.2345679012345678E-2</v>
      </c>
      <c r="S158" s="4">
        <f>1/126</f>
        <v>7.9365079365079361E-3</v>
      </c>
      <c r="T158" s="4">
        <f>1/301</f>
        <v>3.3222591362126247E-3</v>
      </c>
      <c r="U158" s="4">
        <f>1/251</f>
        <v>3.9840637450199202E-3</v>
      </c>
      <c r="V158" s="4">
        <f>1/251</f>
        <v>3.9840637450199202E-3</v>
      </c>
      <c r="W158" s="4">
        <v>0</v>
      </c>
      <c r="X158" s="4">
        <v>0</v>
      </c>
      <c r="Y158" s="4">
        <f>1/501</f>
        <v>1.996007984031936E-3</v>
      </c>
      <c r="Z158" s="4">
        <f>1/501</f>
        <v>1.996007984031936E-3</v>
      </c>
      <c r="AA158" s="4">
        <f>1/501</f>
        <v>1.996007984031936E-3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0</v>
      </c>
      <c r="AJ158" s="4">
        <v>0</v>
      </c>
      <c r="AK158" s="4">
        <v>0</v>
      </c>
      <c r="AL158" s="3">
        <f t="shared" si="309"/>
        <v>0.32858184933276741</v>
      </c>
      <c r="AM158" s="3">
        <f t="shared" si="218"/>
        <v>0.42385468044199204</v>
      </c>
      <c r="AN158" s="3"/>
      <c r="AO158" s="4">
        <f>1/13</f>
        <v>7.6923076923076927E-2</v>
      </c>
      <c r="AP158" s="4">
        <f>1/8</f>
        <v>0.125</v>
      </c>
      <c r="AQ158" s="4">
        <f>1/15</f>
        <v>6.6666666666666666E-2</v>
      </c>
      <c r="AR158" s="4">
        <f>1/51</f>
        <v>1.9607843137254902E-2</v>
      </c>
      <c r="AS158" s="4">
        <f>1/151</f>
        <v>6.6225165562913907E-3</v>
      </c>
      <c r="AT158" s="4">
        <v>0</v>
      </c>
      <c r="AU158" s="4">
        <f t="shared" si="310"/>
        <v>0.29482010328328984</v>
      </c>
      <c r="AV158" s="7">
        <f t="shared" si="321"/>
        <v>6.1352371819843432E-2</v>
      </c>
      <c r="AW158" s="4">
        <f>2/17</f>
        <v>0.11764705882352941</v>
      </c>
      <c r="AX158" s="4">
        <f>2/19</f>
        <v>0.10526315789473684</v>
      </c>
      <c r="AY158" s="4">
        <f>1/8</f>
        <v>0.125</v>
      </c>
      <c r="AZ158" s="4">
        <f>1/15</f>
        <v>6.6666666666666666E-2</v>
      </c>
      <c r="BA158" s="4">
        <f>1/13</f>
        <v>7.6923076923076927E-2</v>
      </c>
      <c r="BB158" s="4">
        <f>1/23</f>
        <v>4.3478260869565216E-2</v>
      </c>
      <c r="BC158" s="4">
        <f>1/29</f>
        <v>3.4482758620689655E-2</v>
      </c>
      <c r="BD158" s="4">
        <f>1/26</f>
        <v>3.8461538461538464E-2</v>
      </c>
      <c r="BE158" s="4">
        <f>1/41</f>
        <v>2.4390243902439025E-2</v>
      </c>
      <c r="BF158" s="4">
        <f>1/101</f>
        <v>9.9009900990099011E-3</v>
      </c>
      <c r="BG158" s="4">
        <f>1/81</f>
        <v>1.2345679012345678E-2</v>
      </c>
      <c r="BH158" s="4">
        <f>1/67</f>
        <v>1.4925373134328358E-2</v>
      </c>
      <c r="BI158" s="4">
        <f>1/126</f>
        <v>7.9365079365079361E-3</v>
      </c>
      <c r="BJ158" s="4">
        <v>0</v>
      </c>
      <c r="BK158" s="4">
        <v>0</v>
      </c>
      <c r="BL158" s="4">
        <f>1/201</f>
        <v>4.9751243781094526E-3</v>
      </c>
      <c r="BM158" s="4">
        <f>1/201</f>
        <v>4.9751243781094526E-3</v>
      </c>
      <c r="BN158" s="4">
        <f>1/251</f>
        <v>3.9840637450199202E-3</v>
      </c>
      <c r="BO158" s="4">
        <v>0</v>
      </c>
      <c r="BP158" s="4">
        <f>1/301</f>
        <v>3.3222591362126247E-3</v>
      </c>
      <c r="BQ158" s="4">
        <f>1/301</f>
        <v>3.3222591362126247E-3</v>
      </c>
      <c r="BR158" s="4">
        <v>0</v>
      </c>
      <c r="BS158" s="4">
        <v>0</v>
      </c>
      <c r="BT158" s="4">
        <f>1/501</f>
        <v>1.996007984031936E-3</v>
      </c>
      <c r="BU158" s="4">
        <v>0</v>
      </c>
      <c r="BV158" s="4">
        <v>0</v>
      </c>
      <c r="BW158" s="4">
        <v>0</v>
      </c>
      <c r="BX158" s="4">
        <v>0</v>
      </c>
      <c r="BY158" s="4">
        <f t="shared" si="311"/>
        <v>0.6999961511021302</v>
      </c>
      <c r="BZ158" s="7">
        <f t="shared" si="322"/>
        <v>0.25999307198383437</v>
      </c>
      <c r="CB158" s="6">
        <f t="shared" si="323"/>
        <v>0.32339810371818745</v>
      </c>
    </row>
    <row r="159" spans="1:80" s="7" customFormat="1" x14ac:dyDescent="0.25">
      <c r="A159" s="8">
        <v>40</v>
      </c>
      <c r="B159" s="1" t="s">
        <v>78</v>
      </c>
      <c r="C159" s="11">
        <v>0</v>
      </c>
      <c r="D159" s="8">
        <f>3/13</f>
        <v>0.23076923076923078</v>
      </c>
      <c r="E159" s="8">
        <f>4/15</f>
        <v>0.26666666666666666</v>
      </c>
      <c r="F159" s="8">
        <f>20/37</f>
        <v>0.54054054054054057</v>
      </c>
      <c r="G159" s="3">
        <f t="shared" si="306"/>
        <v>1.037976437976438</v>
      </c>
      <c r="H159" s="6">
        <f t="shared" si="307"/>
        <v>0.3507811456803312</v>
      </c>
      <c r="I159" s="6">
        <f t="shared" si="308"/>
        <v>0.64921885431966886</v>
      </c>
      <c r="J159" s="8">
        <f>1/14</f>
        <v>7.1428571428571425E-2</v>
      </c>
      <c r="K159" s="8">
        <f>1/26</f>
        <v>3.8461538461538464E-2</v>
      </c>
      <c r="L159" s="8">
        <f>1/13</f>
        <v>7.6923076923076927E-2</v>
      </c>
      <c r="M159" s="8">
        <f>1/71</f>
        <v>1.4084507042253521E-2</v>
      </c>
      <c r="N159" s="8">
        <f>1/36</f>
        <v>2.7777777777777776E-2</v>
      </c>
      <c r="O159" s="8">
        <f>1/34</f>
        <v>2.9411764705882353E-2</v>
      </c>
      <c r="P159" s="8">
        <f>1/226</f>
        <v>4.4247787610619468E-3</v>
      </c>
      <c r="Q159" s="8">
        <f>1/126</f>
        <v>7.9365079365079361E-3</v>
      </c>
      <c r="R159" s="8">
        <f>1/101</f>
        <v>9.9009900990099011E-3</v>
      </c>
      <c r="S159" s="8">
        <f>1/151</f>
        <v>6.6225165562913907E-3</v>
      </c>
      <c r="T159" s="8">
        <f>1/501</f>
        <v>1.996007984031936E-3</v>
      </c>
      <c r="U159" s="8">
        <f t="shared" ref="U159:Z159" si="324">1/501</f>
        <v>1.996007984031936E-3</v>
      </c>
      <c r="V159" s="8">
        <f t="shared" si="324"/>
        <v>1.996007984031936E-3</v>
      </c>
      <c r="W159" s="8">
        <f t="shared" si="324"/>
        <v>1.996007984031936E-3</v>
      </c>
      <c r="X159" s="8">
        <f t="shared" si="324"/>
        <v>1.996007984031936E-3</v>
      </c>
      <c r="Y159" s="8">
        <f t="shared" si="324"/>
        <v>1.996007984031936E-3</v>
      </c>
      <c r="Z159" s="8">
        <f t="shared" si="324"/>
        <v>1.996007984031936E-3</v>
      </c>
      <c r="AA159" s="8">
        <v>0</v>
      </c>
      <c r="AB159" s="8">
        <v>0</v>
      </c>
      <c r="AC159" s="8">
        <f t="shared" ref="AC159:AD159" si="325">1/501</f>
        <v>1.996007984031936E-3</v>
      </c>
      <c r="AD159" s="8">
        <f t="shared" si="325"/>
        <v>1.996007984031936E-3</v>
      </c>
      <c r="AE159" s="8">
        <v>0</v>
      </c>
      <c r="AF159" s="8">
        <v>0</v>
      </c>
      <c r="AG159" s="8">
        <f t="shared" ref="AG159:AJ159" si="326">1/501</f>
        <v>1.996007984031936E-3</v>
      </c>
      <c r="AH159" s="8">
        <f t="shared" si="326"/>
        <v>1.996007984031936E-3</v>
      </c>
      <c r="AI159" s="8">
        <f t="shared" si="326"/>
        <v>1.996007984031936E-3</v>
      </c>
      <c r="AJ159" s="8">
        <f t="shared" si="326"/>
        <v>1.996007984031936E-3</v>
      </c>
      <c r="AK159" s="8">
        <v>0</v>
      </c>
      <c r="AL159" s="3">
        <f t="shared" si="309"/>
        <v>0.31292013348438674</v>
      </c>
      <c r="AM159" s="3">
        <f t="shared" si="218"/>
        <v>0.35598724509900914</v>
      </c>
      <c r="AN159" s="3"/>
      <c r="AO159" s="8">
        <f>1/12</f>
        <v>8.3333333333333329E-2</v>
      </c>
      <c r="AP159" s="8">
        <f>2/15</f>
        <v>0.13333333333333333</v>
      </c>
      <c r="AQ159" s="8">
        <f>1/13</f>
        <v>7.6923076923076927E-2</v>
      </c>
      <c r="AR159" s="8">
        <f>1/46</f>
        <v>2.1739130434782608E-2</v>
      </c>
      <c r="AS159" s="8">
        <f>1/226</f>
        <v>4.4247787610619468E-3</v>
      </c>
      <c r="AT159" s="8">
        <v>0</v>
      </c>
      <c r="AU159" s="8">
        <f t="shared" si="310"/>
        <v>0.31975365278558815</v>
      </c>
      <c r="AV159" s="7">
        <f t="shared" si="321"/>
        <v>0.19907619794595566</v>
      </c>
      <c r="AW159" s="8">
        <f>2/17</f>
        <v>0.11764705882352941</v>
      </c>
      <c r="AX159" s="8">
        <f>2/19</f>
        <v>0.10526315789473684</v>
      </c>
      <c r="AY159" s="8">
        <f>1/8</f>
        <v>0.125</v>
      </c>
      <c r="AZ159" s="8">
        <f>1/15</f>
        <v>6.6666666666666666E-2</v>
      </c>
      <c r="BA159" s="8">
        <f>1/13</f>
        <v>7.6923076923076927E-2</v>
      </c>
      <c r="BB159" s="8">
        <f>1/21</f>
        <v>4.7619047619047616E-2</v>
      </c>
      <c r="BC159" s="8">
        <f>1/34</f>
        <v>2.9411764705882353E-2</v>
      </c>
      <c r="BD159" s="8">
        <f>1/26</f>
        <v>3.8461538461538464E-2</v>
      </c>
      <c r="BE159" s="8">
        <f>1/46</f>
        <v>2.1739130434782608E-2</v>
      </c>
      <c r="BF159" s="8">
        <f>1/91</f>
        <v>1.098901098901099E-2</v>
      </c>
      <c r="BG159" s="8">
        <f>1/91</f>
        <v>1.098901098901099E-2</v>
      </c>
      <c r="BH159" s="8">
        <f>1/76</f>
        <v>1.3157894736842105E-2</v>
      </c>
      <c r="BI159" s="8">
        <f>1/101</f>
        <v>9.9009900990099011E-3</v>
      </c>
      <c r="BJ159" s="8">
        <f>1/226</f>
        <v>4.4247787610619468E-3</v>
      </c>
      <c r="BK159" s="8">
        <f>1/501</f>
        <v>1.996007984031936E-3</v>
      </c>
      <c r="BL159" s="8">
        <f>1/276</f>
        <v>3.6231884057971015E-3</v>
      </c>
      <c r="BM159" s="8">
        <f>1/226</f>
        <v>4.4247787610619468E-3</v>
      </c>
      <c r="BN159" s="8">
        <v>0</v>
      </c>
      <c r="BO159" s="8">
        <v>0</v>
      </c>
      <c r="BP159" s="8">
        <f>1/501</f>
        <v>1.996007984031936E-3</v>
      </c>
      <c r="BQ159" s="8">
        <f>1/501</f>
        <v>1.996007984031936E-3</v>
      </c>
      <c r="BR159" s="8">
        <v>0</v>
      </c>
      <c r="BS159" s="8">
        <v>0</v>
      </c>
      <c r="BT159" s="8">
        <f t="shared" ref="BT159:BW159" si="327">1/501</f>
        <v>1.996007984031936E-3</v>
      </c>
      <c r="BU159" s="8">
        <f t="shared" si="327"/>
        <v>1.996007984031936E-3</v>
      </c>
      <c r="BV159" s="8">
        <f t="shared" si="327"/>
        <v>1.996007984031936E-3</v>
      </c>
      <c r="BW159" s="8">
        <f t="shared" si="327"/>
        <v>1.996007984031936E-3</v>
      </c>
      <c r="BX159" s="8">
        <v>0</v>
      </c>
      <c r="BY159" s="8">
        <f t="shared" si="311"/>
        <v>0.70021315015927976</v>
      </c>
      <c r="BZ159" s="7">
        <f t="shared" si="322"/>
        <v>0.29539432779466757</v>
      </c>
      <c r="CB159" s="6">
        <f t="shared" si="323"/>
        <v>0.33288693642925482</v>
      </c>
    </row>
    <row r="160" spans="1:80" x14ac:dyDescent="0.25">
      <c r="A160" s="7">
        <v>40</v>
      </c>
      <c r="B160" s="7" t="s">
        <v>84</v>
      </c>
      <c r="C160" s="11">
        <v>1</v>
      </c>
      <c r="D160" s="4">
        <f>AVERAGE(D157:D159)</f>
        <v>0.23321123321123319</v>
      </c>
      <c r="E160" s="8">
        <f t="shared" ref="E160:BM160" si="328">AVERAGE(E157:E159)</f>
        <v>0.2692007797270955</v>
      </c>
      <c r="F160" s="8">
        <f t="shared" si="328"/>
        <v>0.54554554554554557</v>
      </c>
      <c r="G160" s="8">
        <f t="shared" si="328"/>
        <v>1.0479575584838743</v>
      </c>
      <c r="H160" s="8">
        <f t="shared" si="328"/>
        <v>0.35100488569973959</v>
      </c>
      <c r="I160" s="8">
        <f t="shared" si="328"/>
        <v>0.64899511430026047</v>
      </c>
      <c r="J160" s="8">
        <f t="shared" si="328"/>
        <v>7.1672771672771668E-2</v>
      </c>
      <c r="K160" s="8">
        <f t="shared" si="328"/>
        <v>3.8461538461538464E-2</v>
      </c>
      <c r="L160" s="8">
        <f t="shared" si="328"/>
        <v>7.3504273504273507E-2</v>
      </c>
      <c r="M160" s="8">
        <f t="shared" si="328"/>
        <v>1.7766731105587776E-2</v>
      </c>
      <c r="N160" s="8">
        <f t="shared" si="328"/>
        <v>2.8322440087145972E-2</v>
      </c>
      <c r="O160" s="8">
        <f t="shared" si="328"/>
        <v>2.7737924438067912E-2</v>
      </c>
      <c r="P160" s="8">
        <f t="shared" si="328"/>
        <v>6.7659315446926063E-3</v>
      </c>
      <c r="Q160" s="8">
        <f t="shared" si="328"/>
        <v>1.0061059015954506E-2</v>
      </c>
      <c r="R160" s="8">
        <f t="shared" si="328"/>
        <v>1.0715886403455161E-2</v>
      </c>
      <c r="S160" s="8">
        <f t="shared" si="328"/>
        <v>7.4985108097690876E-3</v>
      </c>
      <c r="T160" s="8">
        <f t="shared" si="328"/>
        <v>3.4311304994513376E-3</v>
      </c>
      <c r="U160" s="8">
        <f t="shared" si="328"/>
        <v>3.887296636956679E-3</v>
      </c>
      <c r="V160" s="8">
        <f t="shared" si="328"/>
        <v>3.887296636956679E-3</v>
      </c>
      <c r="W160" s="8">
        <f t="shared" si="328"/>
        <v>2.323710787380463E-3</v>
      </c>
      <c r="X160" s="8">
        <f t="shared" si="328"/>
        <v>6.6533599467731195E-4</v>
      </c>
      <c r="Y160" s="8">
        <f t="shared" si="328"/>
        <v>1.3306719893546239E-3</v>
      </c>
      <c r="Z160" s="8">
        <f t="shared" si="328"/>
        <v>1.3306719893546239E-3</v>
      </c>
      <c r="AA160" s="8">
        <f t="shared" si="328"/>
        <v>6.6533599467731195E-4</v>
      </c>
      <c r="AB160" s="8">
        <f t="shared" si="328"/>
        <v>0</v>
      </c>
      <c r="AC160" s="8">
        <f t="shared" si="328"/>
        <v>6.6533599467731195E-4</v>
      </c>
      <c r="AD160" s="8">
        <f t="shared" si="328"/>
        <v>6.6533599467731195E-4</v>
      </c>
      <c r="AE160" s="8">
        <f t="shared" si="328"/>
        <v>0</v>
      </c>
      <c r="AF160" s="8">
        <f t="shared" si="328"/>
        <v>0</v>
      </c>
      <c r="AG160" s="8">
        <f t="shared" si="328"/>
        <v>6.6533599467731195E-4</v>
      </c>
      <c r="AH160" s="8">
        <f t="shared" si="328"/>
        <v>6.6533599467731195E-4</v>
      </c>
      <c r="AI160" s="8">
        <f t="shared" si="328"/>
        <v>6.6533599467731195E-4</v>
      </c>
      <c r="AJ160" s="8">
        <f t="shared" si="328"/>
        <v>6.6533599467731195E-4</v>
      </c>
      <c r="AK160" s="8">
        <f t="shared" si="328"/>
        <v>0</v>
      </c>
      <c r="AL160" s="8">
        <f t="shared" si="328"/>
        <v>0.31402053354012954</v>
      </c>
      <c r="AM160" s="3">
        <f t="shared" si="218"/>
        <v>0.34650689512757138</v>
      </c>
      <c r="AN160" s="3"/>
      <c r="AO160" s="8">
        <f t="shared" si="328"/>
        <v>7.7228327228327232E-2</v>
      </c>
      <c r="AP160" s="8">
        <f t="shared" si="328"/>
        <v>0.12777777777777777</v>
      </c>
      <c r="AQ160" s="8">
        <f t="shared" si="328"/>
        <v>6.8696581196581188E-2</v>
      </c>
      <c r="AR160" s="8">
        <f t="shared" si="328"/>
        <v>2.0318272236430804E-2</v>
      </c>
      <c r="AS160" s="8">
        <f t="shared" si="328"/>
        <v>5.5763711663905065E-3</v>
      </c>
      <c r="AT160" s="8">
        <f t="shared" si="328"/>
        <v>0</v>
      </c>
      <c r="AU160" s="8">
        <f t="shared" si="328"/>
        <v>0.2995973296055075</v>
      </c>
      <c r="AV160" s="7">
        <f t="shared" si="321"/>
        <v>0.11291404842596209</v>
      </c>
      <c r="AW160" s="8">
        <f t="shared" si="328"/>
        <v>0.11351909184726522</v>
      </c>
      <c r="AX160" s="8">
        <f t="shared" si="328"/>
        <v>0.10350877192982455</v>
      </c>
      <c r="AY160" s="8">
        <f t="shared" si="328"/>
        <v>0.11842105263157894</v>
      </c>
      <c r="AZ160" s="8">
        <f t="shared" si="328"/>
        <v>6.4052287581699341E-2</v>
      </c>
      <c r="BA160" s="8">
        <f t="shared" si="328"/>
        <v>7.2115384615384623E-2</v>
      </c>
      <c r="BB160" s="8">
        <f t="shared" si="328"/>
        <v>4.3186282316717096E-2</v>
      </c>
      <c r="BC160" s="8">
        <f t="shared" si="328"/>
        <v>3.0557433701449931E-2</v>
      </c>
      <c r="BD160" s="8">
        <f t="shared" si="328"/>
        <v>3.6393713813068655E-2</v>
      </c>
      <c r="BE160" s="8">
        <f t="shared" si="328"/>
        <v>2.1912405824825509E-2</v>
      </c>
      <c r="BF160" s="8">
        <f t="shared" si="328"/>
        <v>1.0263663729010263E-2</v>
      </c>
      <c r="BG160" s="8">
        <f t="shared" si="328"/>
        <v>1.2164194912732925E-2</v>
      </c>
      <c r="BH160" s="8">
        <f t="shared" si="328"/>
        <v>1.3747054202670856E-2</v>
      </c>
      <c r="BI160" s="8">
        <f t="shared" si="328"/>
        <v>9.2461627115092478E-3</v>
      </c>
      <c r="BJ160" s="8">
        <f t="shared" si="328"/>
        <v>3.6824317724511121E-3</v>
      </c>
      <c r="BK160" s="8">
        <f t="shared" si="328"/>
        <v>6.6533599467731195E-4</v>
      </c>
      <c r="BL160" s="8">
        <f t="shared" si="328"/>
        <v>5.5116069068048305E-3</v>
      </c>
      <c r="BM160" s="8">
        <f t="shared" si="328"/>
        <v>5.7788036918931113E-3</v>
      </c>
      <c r="BN160" s="8">
        <f t="shared" ref="BN160:BY160" si="329">AVERAGE(BN157:BN159)</f>
        <v>3.53552676710377E-3</v>
      </c>
      <c r="BO160" s="8">
        <f t="shared" si="329"/>
        <v>1.658374792703151E-3</v>
      </c>
      <c r="BP160" s="8">
        <f t="shared" si="329"/>
        <v>3.4311304994513376E-3</v>
      </c>
      <c r="BQ160" s="8">
        <f t="shared" si="329"/>
        <v>3.4311304994513376E-3</v>
      </c>
      <c r="BR160" s="8">
        <f t="shared" si="329"/>
        <v>1.658374792703151E-3</v>
      </c>
      <c r="BS160" s="8">
        <f t="shared" si="329"/>
        <v>0</v>
      </c>
      <c r="BT160" s="8">
        <f t="shared" si="329"/>
        <v>1.3306719893546239E-3</v>
      </c>
      <c r="BU160" s="8">
        <f t="shared" si="329"/>
        <v>6.6533599467731195E-4</v>
      </c>
      <c r="BV160" s="8">
        <f t="shared" si="329"/>
        <v>6.6533599467731195E-4</v>
      </c>
      <c r="BW160" s="8">
        <f t="shared" si="329"/>
        <v>6.6533599467731195E-4</v>
      </c>
      <c r="BX160" s="8">
        <f t="shared" si="329"/>
        <v>0</v>
      </c>
      <c r="BY160" s="8">
        <f t="shared" si="329"/>
        <v>0.681766895508363</v>
      </c>
      <c r="BZ160" s="7">
        <f t="shared" si="322"/>
        <v>0.24969748369331124</v>
      </c>
      <c r="CB160" s="6">
        <f t="shared" si="323"/>
        <v>0.29538475865399993</v>
      </c>
    </row>
    <row r="161" spans="1:80" x14ac:dyDescent="0.25">
      <c r="A161" s="8">
        <v>41</v>
      </c>
      <c r="B161" s="8" t="s">
        <v>18</v>
      </c>
      <c r="C161" s="11">
        <v>0</v>
      </c>
      <c r="D161" s="4">
        <f>1/8</f>
        <v>0.125</v>
      </c>
      <c r="E161" s="4">
        <f>5/21</f>
        <v>0.23809523809523808</v>
      </c>
      <c r="F161" s="4">
        <f>9/13</f>
        <v>0.69230769230769229</v>
      </c>
      <c r="G161" s="3">
        <f>D161+E161+F161</f>
        <v>1.0554029304029304</v>
      </c>
      <c r="H161" s="6">
        <f>((D161+(0.5*E161))/G161)</f>
        <v>0.23123644251626896</v>
      </c>
      <c r="I161" s="6">
        <f>1-H161</f>
        <v>0.76876355748373104</v>
      </c>
      <c r="J161" s="4">
        <f>1/26</f>
        <v>3.8461538461538464E-2</v>
      </c>
      <c r="K161" s="4">
        <f>1/41</f>
        <v>2.4390243902439025E-2</v>
      </c>
      <c r="L161" s="4">
        <f>1/19</f>
        <v>5.2631578947368418E-2</v>
      </c>
      <c r="M161" s="4">
        <f>1/81</f>
        <v>1.2345679012345678E-2</v>
      </c>
      <c r="N161" s="4">
        <f>1/67</f>
        <v>1.4925373134328358E-2</v>
      </c>
      <c r="O161" s="4">
        <f>1/51</f>
        <v>1.9607843137254902E-2</v>
      </c>
      <c r="P161" s="4">
        <f>1/201</f>
        <v>4.9751243781094526E-3</v>
      </c>
      <c r="Q161" s="4">
        <f>1/126</f>
        <v>7.9365079365079361E-3</v>
      </c>
      <c r="R161" s="4">
        <f>1/126</f>
        <v>7.9365079365079361E-3</v>
      </c>
      <c r="S161" s="4">
        <f>1/151</f>
        <v>6.6225165562913907E-3</v>
      </c>
      <c r="T161" s="4">
        <f>1/501</f>
        <v>1.996007984031936E-3</v>
      </c>
      <c r="U161" s="4">
        <f>1/501</f>
        <v>1.996007984031936E-3</v>
      </c>
      <c r="V161" s="4">
        <f>1/501</f>
        <v>1.996007984031936E-3</v>
      </c>
      <c r="W161" s="4">
        <v>0</v>
      </c>
      <c r="X161" s="4">
        <v>0</v>
      </c>
      <c r="Y161" s="4">
        <v>0</v>
      </c>
      <c r="Z161" s="4">
        <v>0</v>
      </c>
      <c r="AA161" s="4">
        <f>1/501</f>
        <v>1.996007984031936E-3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0</v>
      </c>
      <c r="AJ161" s="4">
        <v>0</v>
      </c>
      <c r="AK161" s="4">
        <v>0</v>
      </c>
      <c r="AL161" s="3">
        <f>SUM(J161:AK161)</f>
        <v>0.19781694533881927</v>
      </c>
      <c r="AM161" s="3">
        <f t="shared" si="218"/>
        <v>0.58253556271055418</v>
      </c>
      <c r="AN161" s="3"/>
      <c r="AO161" s="4">
        <f>1/13</f>
        <v>7.6923076923076927E-2</v>
      </c>
      <c r="AP161" s="4">
        <f>1/9</f>
        <v>0.1111111111111111</v>
      </c>
      <c r="AQ161" s="4">
        <f>1/19</f>
        <v>5.2631578947368418E-2</v>
      </c>
      <c r="AR161" s="4">
        <f>1/67</f>
        <v>1.4925373134328358E-2</v>
      </c>
      <c r="AS161" s="4">
        <f>1/201</f>
        <v>4.9751243781094526E-3</v>
      </c>
      <c r="AT161" s="4">
        <v>0</v>
      </c>
      <c r="AU161" s="4">
        <f>SUM(AO161:AT161)</f>
        <v>0.26056626449399423</v>
      </c>
      <c r="AV161" s="7">
        <f t="shared" si="321"/>
        <v>9.4378310874775773E-2</v>
      </c>
      <c r="AW161" s="4">
        <f>2/17</f>
        <v>0.11764705882352941</v>
      </c>
      <c r="AX161" s="4">
        <f>1/8</f>
        <v>0.125</v>
      </c>
      <c r="AY161" s="4">
        <f>2/19</f>
        <v>0.10526315789473684</v>
      </c>
      <c r="AZ161" s="4">
        <f>1/11</f>
        <v>9.0909090909090912E-2</v>
      </c>
      <c r="BA161" s="4">
        <f>1/12</f>
        <v>8.3333333333333329E-2</v>
      </c>
      <c r="BB161" s="4">
        <f>1/26</f>
        <v>3.8461538461538464E-2</v>
      </c>
      <c r="BC161" s="4">
        <f>1/17</f>
        <v>5.8823529411764705E-2</v>
      </c>
      <c r="BD161" s="4">
        <f>1/19</f>
        <v>5.2631578947368418E-2</v>
      </c>
      <c r="BE161" s="4">
        <f>1/41</f>
        <v>2.4390243902439025E-2</v>
      </c>
      <c r="BF161" s="4">
        <f>1/101</f>
        <v>9.9009900990099011E-3</v>
      </c>
      <c r="BG161" s="4">
        <f>1/41</f>
        <v>2.4390243902439025E-2</v>
      </c>
      <c r="BH161" s="4">
        <f>1/51</f>
        <v>1.9607843137254902E-2</v>
      </c>
      <c r="BI161" s="4">
        <f>1/101</f>
        <v>9.9009900990099011E-3</v>
      </c>
      <c r="BJ161" s="4">
        <v>0</v>
      </c>
      <c r="BK161" s="4">
        <v>0</v>
      </c>
      <c r="BL161" s="4">
        <f>1/101</f>
        <v>9.9009900990099011E-3</v>
      </c>
      <c r="BM161" s="4">
        <f>1/126</f>
        <v>7.9365079365079361E-3</v>
      </c>
      <c r="BN161" s="4">
        <f>1/201</f>
        <v>4.9751243781094526E-3</v>
      </c>
      <c r="BO161" s="4">
        <v>0</v>
      </c>
      <c r="BP161" s="4">
        <f>1/251</f>
        <v>3.9840637450199202E-3</v>
      </c>
      <c r="BQ161" s="4">
        <f>1/251</f>
        <v>3.9840637450199202E-3</v>
      </c>
      <c r="BR161" s="4">
        <v>0</v>
      </c>
      <c r="BS161" s="4"/>
      <c r="BT161" s="4">
        <f>1/501</f>
        <v>1.996007984031936E-3</v>
      </c>
      <c r="BU161" s="4">
        <v>0</v>
      </c>
      <c r="BV161" s="4">
        <f>1/501</f>
        <v>1.996007984031936E-3</v>
      </c>
      <c r="BW161" s="4">
        <v>0</v>
      </c>
      <c r="BX161" s="4">
        <v>0</v>
      </c>
      <c r="BY161" s="4">
        <f>SUM(AW161:BX161)</f>
        <v>0.79503236479324602</v>
      </c>
      <c r="BZ161" s="7">
        <f t="shared" si="322"/>
        <v>0.14838008247913326</v>
      </c>
      <c r="CB161" s="6">
        <f t="shared" si="323"/>
        <v>0.25341557462605957</v>
      </c>
    </row>
    <row r="162" spans="1:80" s="7" customFormat="1" x14ac:dyDescent="0.25">
      <c r="A162" s="8">
        <v>41</v>
      </c>
      <c r="B162" s="8" t="s">
        <v>79</v>
      </c>
      <c r="C162" s="11">
        <v>0</v>
      </c>
      <c r="D162" s="8">
        <f>2/15</f>
        <v>0.13333333333333333</v>
      </c>
      <c r="E162" s="8">
        <f>2/9</f>
        <v>0.22222222222222221</v>
      </c>
      <c r="F162" s="8">
        <f>9/13</f>
        <v>0.69230769230769229</v>
      </c>
      <c r="G162" s="3">
        <f>D162+E162+F162</f>
        <v>1.0478632478632477</v>
      </c>
      <c r="H162" s="6">
        <f>((D162+(0.5*E162))/G162)</f>
        <v>0.23327895595432302</v>
      </c>
      <c r="I162" s="6">
        <f>1-H162</f>
        <v>0.76672104404567698</v>
      </c>
      <c r="J162" s="8">
        <f>1/20</f>
        <v>0.05</v>
      </c>
      <c r="K162" s="8">
        <f>1/46</f>
        <v>2.1739130434782608E-2</v>
      </c>
      <c r="L162" s="8">
        <f>1/23</f>
        <v>4.3478260869565216E-2</v>
      </c>
      <c r="M162" s="8">
        <f>1/101</f>
        <v>9.9009900990099011E-3</v>
      </c>
      <c r="N162" s="8">
        <f>1/67</f>
        <v>1.4925373134328358E-2</v>
      </c>
      <c r="O162" s="8">
        <f>1/67</f>
        <v>1.4925373134328358E-2</v>
      </c>
      <c r="P162" s="8">
        <f>1/201</f>
        <v>4.9751243781094526E-3</v>
      </c>
      <c r="Q162" s="8">
        <f>1/151</f>
        <v>6.6225165562913907E-3</v>
      </c>
      <c r="R162" s="8">
        <f>1/151</f>
        <v>6.6225165562913907E-3</v>
      </c>
      <c r="S162" s="8">
        <f>1/176</f>
        <v>5.681818181818182E-3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  <c r="AK162" s="8">
        <v>0</v>
      </c>
      <c r="AL162" s="3">
        <f>SUM(J162:AK162)</f>
        <v>0.17887110334452486</v>
      </c>
      <c r="AM162" s="3">
        <f t="shared" si="218"/>
        <v>0.34153327508393638</v>
      </c>
      <c r="AN162" s="3"/>
      <c r="AO162" s="8">
        <f>1/14</f>
        <v>7.1428571428571425E-2</v>
      </c>
      <c r="AP162" s="8">
        <f>2/19</f>
        <v>0.10526315789473684</v>
      </c>
      <c r="AQ162" s="8">
        <f>1/21</f>
        <v>4.7619047619047616E-2</v>
      </c>
      <c r="AR162" s="8">
        <f>1/81</f>
        <v>1.2345679012345678E-2</v>
      </c>
      <c r="AS162" s="8">
        <f>1/201</f>
        <v>4.9751243781094526E-3</v>
      </c>
      <c r="AT162" s="8">
        <v>0</v>
      </c>
      <c r="AU162" s="8">
        <f>SUM(AO162:AT162)</f>
        <v>0.24163158033281101</v>
      </c>
      <c r="AV162" s="7">
        <f t="shared" si="321"/>
        <v>8.7342111497649588E-2</v>
      </c>
      <c r="AW162" s="8">
        <f>2/17</f>
        <v>0.11764705882352941</v>
      </c>
      <c r="AX162" s="8">
        <f>1/8</f>
        <v>0.125</v>
      </c>
      <c r="AY162" s="8">
        <f>2/19</f>
        <v>0.10526315789473684</v>
      </c>
      <c r="AZ162" s="8">
        <f>1/11</f>
        <v>9.0909090909090912E-2</v>
      </c>
      <c r="BA162" s="8">
        <f>1/14</f>
        <v>7.1428571428571425E-2</v>
      </c>
      <c r="BB162" s="8">
        <f>1/31</f>
        <v>3.2258064516129031E-2</v>
      </c>
      <c r="BC162" s="8">
        <f>1/20</f>
        <v>0.05</v>
      </c>
      <c r="BD162" s="8">
        <f>1/23</f>
        <v>4.3478260869565216E-2</v>
      </c>
      <c r="BE162" s="8">
        <f>1/51</f>
        <v>1.9607843137254902E-2</v>
      </c>
      <c r="BF162" s="8">
        <f>1/126</f>
        <v>7.9365079365079361E-3</v>
      </c>
      <c r="BG162" s="8">
        <f>1/41</f>
        <v>2.4390243902439025E-2</v>
      </c>
      <c r="BH162" s="8">
        <f>1/51</f>
        <v>1.9607843137254902E-2</v>
      </c>
      <c r="BI162" s="8">
        <f>1/91</f>
        <v>1.098901098901099E-2</v>
      </c>
      <c r="BJ162" s="8">
        <f>1/176</f>
        <v>5.681818181818182E-3</v>
      </c>
      <c r="BK162" s="8">
        <v>0</v>
      </c>
      <c r="BL162" s="8">
        <f>1/91</f>
        <v>1.098901098901099E-2</v>
      </c>
      <c r="BM162" s="8">
        <f>1/101</f>
        <v>9.9009900990099011E-3</v>
      </c>
      <c r="BN162" s="8">
        <f>1/151</f>
        <v>6.6225165562913907E-3</v>
      </c>
      <c r="BO162" s="8">
        <f>1/201</f>
        <v>4.9751243781094526E-3</v>
      </c>
      <c r="BP162" s="8">
        <f>1/151</f>
        <v>6.6225165562913907E-3</v>
      </c>
      <c r="BQ162" s="8">
        <f>1/151</f>
        <v>6.6225165562913907E-3</v>
      </c>
      <c r="BR162" s="8">
        <f>1/201</f>
        <v>4.9751243781094526E-3</v>
      </c>
      <c r="BS162" s="8">
        <v>0</v>
      </c>
      <c r="BT162" s="8">
        <f>1/201</f>
        <v>4.9751243781094526E-3</v>
      </c>
      <c r="BU162" s="8">
        <v>0</v>
      </c>
      <c r="BV162" s="8">
        <v>0</v>
      </c>
      <c r="BW162" s="8">
        <v>0</v>
      </c>
      <c r="BX162" s="8">
        <v>0</v>
      </c>
      <c r="BY162" s="8">
        <f>SUM(AW162:BX162)</f>
        <v>0.77988039561713229</v>
      </c>
      <c r="BZ162" s="7">
        <f t="shared" si="322"/>
        <v>0.1264939047803022</v>
      </c>
      <c r="CB162" s="6">
        <f t="shared" si="323"/>
        <v>0.2003830792944683</v>
      </c>
    </row>
    <row r="163" spans="1:80" s="7" customFormat="1" x14ac:dyDescent="0.25">
      <c r="A163" s="8">
        <v>41</v>
      </c>
      <c r="B163" s="8" t="s">
        <v>78</v>
      </c>
      <c r="C163" s="11">
        <v>0</v>
      </c>
      <c r="D163" s="8">
        <f>1/8</f>
        <v>0.125</v>
      </c>
      <c r="E163" s="8">
        <f>2/9</f>
        <v>0.22222222222222221</v>
      </c>
      <c r="F163" s="8">
        <f>9/13</f>
        <v>0.69230769230769229</v>
      </c>
      <c r="G163" s="3">
        <f>D163+E163+F163</f>
        <v>1.0395299145299144</v>
      </c>
      <c r="H163" s="6">
        <f>((D163+(0.5*E163))/G163)</f>
        <v>0.2271325796505653</v>
      </c>
      <c r="I163" s="6">
        <f>1-H163</f>
        <v>0.77286742034943468</v>
      </c>
      <c r="J163" s="8">
        <f>1/21</f>
        <v>4.7619047619047616E-2</v>
      </c>
      <c r="K163" s="8">
        <f>1/46</f>
        <v>2.1739130434782608E-2</v>
      </c>
      <c r="L163" s="8">
        <f>1/21</f>
        <v>4.7619047619047616E-2</v>
      </c>
      <c r="M163" s="8">
        <f>1/151</f>
        <v>6.6225165562913907E-3</v>
      </c>
      <c r="N163" s="8">
        <f>1/71</f>
        <v>1.4084507042253521E-2</v>
      </c>
      <c r="O163" s="8">
        <f>1/56</f>
        <v>1.7857142857142856E-2</v>
      </c>
      <c r="P163" s="8">
        <f>1/501</f>
        <v>1.996007984031936E-3</v>
      </c>
      <c r="Q163" s="8">
        <f>1/326</f>
        <v>3.0674846625766872E-3</v>
      </c>
      <c r="R163" s="8">
        <f>1/251</f>
        <v>3.9840637450199202E-3</v>
      </c>
      <c r="S163" s="8">
        <f>1/276</f>
        <v>3.6231884057971015E-3</v>
      </c>
      <c r="T163" s="8">
        <f>1/501</f>
        <v>1.996007984031936E-3</v>
      </c>
      <c r="U163" s="8">
        <f t="shared" ref="U163:Z163" si="330">1/501</f>
        <v>1.996007984031936E-3</v>
      </c>
      <c r="V163" s="8">
        <f t="shared" si="330"/>
        <v>1.996007984031936E-3</v>
      </c>
      <c r="W163" s="8">
        <f t="shared" si="330"/>
        <v>1.996007984031936E-3</v>
      </c>
      <c r="X163" s="8">
        <f t="shared" si="330"/>
        <v>1.996007984031936E-3</v>
      </c>
      <c r="Y163" s="8">
        <f t="shared" si="330"/>
        <v>1.996007984031936E-3</v>
      </c>
      <c r="Z163" s="8">
        <f t="shared" si="330"/>
        <v>1.996007984031936E-3</v>
      </c>
      <c r="AA163" s="8">
        <v>0</v>
      </c>
      <c r="AB163" s="8">
        <v>0</v>
      </c>
      <c r="AC163" s="8">
        <f t="shared" ref="AC163:AD163" si="331">1/501</f>
        <v>1.996007984031936E-3</v>
      </c>
      <c r="AD163" s="8">
        <f t="shared" si="331"/>
        <v>1.996007984031936E-3</v>
      </c>
      <c r="AE163" s="8">
        <v>0</v>
      </c>
      <c r="AF163" s="8">
        <v>0</v>
      </c>
      <c r="AG163" s="8">
        <f t="shared" ref="AG163:AJ163" si="332">1/501</f>
        <v>1.996007984031936E-3</v>
      </c>
      <c r="AH163" s="8">
        <f t="shared" si="332"/>
        <v>1.996007984031936E-3</v>
      </c>
      <c r="AI163" s="8">
        <f t="shared" si="332"/>
        <v>1.996007984031936E-3</v>
      </c>
      <c r="AJ163" s="8">
        <f t="shared" si="332"/>
        <v>1.996007984031936E-3</v>
      </c>
      <c r="AK163" s="8">
        <v>0</v>
      </c>
      <c r="AL163" s="3">
        <f>SUM(J163:AK163)</f>
        <v>0.19416024071840637</v>
      </c>
      <c r="AM163" s="3">
        <f t="shared" si="218"/>
        <v>0.55328192574725099</v>
      </c>
      <c r="AN163" s="3"/>
      <c r="AO163" s="8">
        <f>1/13</f>
        <v>7.6923076923076927E-2</v>
      </c>
      <c r="AP163" s="8">
        <f>2/17</f>
        <v>0.11764705882352941</v>
      </c>
      <c r="AQ163" s="8">
        <f>1/15</f>
        <v>6.6666666666666666E-2</v>
      </c>
      <c r="AR163" s="8">
        <f>1/61</f>
        <v>1.6393442622950821E-2</v>
      </c>
      <c r="AS163" s="8">
        <f>1/351</f>
        <v>2.8490028490028491E-3</v>
      </c>
      <c r="AT163" s="8">
        <v>0</v>
      </c>
      <c r="AU163" s="8">
        <f>SUM(AO163:AT163)</f>
        <v>0.28047924788522671</v>
      </c>
      <c r="AV163" s="7">
        <f t="shared" si="321"/>
        <v>0.26215661548352021</v>
      </c>
      <c r="AW163" s="8">
        <f>2/15</f>
        <v>0.13333333333333333</v>
      </c>
      <c r="AX163" s="8">
        <f>2/15</f>
        <v>0.13333333333333333</v>
      </c>
      <c r="AY163" s="8">
        <f>1/8</f>
        <v>0.125</v>
      </c>
      <c r="AZ163" s="8">
        <f>1/10</f>
        <v>0.1</v>
      </c>
      <c r="BA163" s="8">
        <f>1/12</f>
        <v>8.3333333333333329E-2</v>
      </c>
      <c r="BB163" s="8">
        <f>1/23</f>
        <v>4.3478260869565216E-2</v>
      </c>
      <c r="BC163" s="8">
        <f>1/19</f>
        <v>5.2631578947368418E-2</v>
      </c>
      <c r="BD163" s="8">
        <f>1/21</f>
        <v>4.7619047619047616E-2</v>
      </c>
      <c r="BE163" s="8">
        <f>1/41</f>
        <v>2.4390243902439025E-2</v>
      </c>
      <c r="BF163" s="8">
        <f>1/101</f>
        <v>9.9009900990099011E-3</v>
      </c>
      <c r="BG163" s="8">
        <f>1/41</f>
        <v>2.4390243902439025E-2</v>
      </c>
      <c r="BH163" s="8">
        <f>1/46</f>
        <v>2.1739130434782608E-2</v>
      </c>
      <c r="BI163" s="8">
        <f>1/91</f>
        <v>1.098901098901099E-2</v>
      </c>
      <c r="BJ163" s="8">
        <f>1/226</f>
        <v>4.4247787610619468E-3</v>
      </c>
      <c r="BK163" s="8">
        <f>1/501</f>
        <v>1.996007984031936E-3</v>
      </c>
      <c r="BL163" s="8">
        <f>1/101</f>
        <v>9.9009900990099011E-3</v>
      </c>
      <c r="BM163" s="8">
        <f>1/101</f>
        <v>9.9009900990099011E-3</v>
      </c>
      <c r="BN163" s="8">
        <v>0</v>
      </c>
      <c r="BO163" s="8">
        <v>0</v>
      </c>
      <c r="BP163" s="8">
        <f>1/326</f>
        <v>3.0674846625766872E-3</v>
      </c>
      <c r="BQ163" s="8">
        <f>1/326</f>
        <v>3.0674846625766872E-3</v>
      </c>
      <c r="BR163" s="8">
        <v>0</v>
      </c>
      <c r="BS163" s="8">
        <v>0</v>
      </c>
      <c r="BT163" s="8">
        <f>1/501</f>
        <v>1.996007984031936E-3</v>
      </c>
      <c r="BU163" s="8">
        <f t="shared" ref="BU163:BW163" si="333">1/501</f>
        <v>1.996007984031936E-3</v>
      </c>
      <c r="BV163" s="8">
        <f t="shared" si="333"/>
        <v>1.996007984031936E-3</v>
      </c>
      <c r="BW163" s="8">
        <f t="shared" si="333"/>
        <v>1.996007984031936E-3</v>
      </c>
      <c r="BX163" s="8">
        <v>0</v>
      </c>
      <c r="BY163" s="8">
        <f>SUM(AW163:BX163)</f>
        <v>0.850480274968058</v>
      </c>
      <c r="BZ163" s="7">
        <f t="shared" si="322"/>
        <v>0.22847150828719487</v>
      </c>
      <c r="CB163" s="6">
        <f t="shared" si="323"/>
        <v>0.32511976357169114</v>
      </c>
    </row>
    <row r="164" spans="1:80" x14ac:dyDescent="0.25">
      <c r="A164" s="7">
        <v>41</v>
      </c>
      <c r="B164" s="7" t="s">
        <v>84</v>
      </c>
      <c r="C164" s="11">
        <v>1</v>
      </c>
      <c r="D164" s="4">
        <f>AVERAGE(D161:D163)</f>
        <v>0.12777777777777777</v>
      </c>
      <c r="E164" s="8">
        <f t="shared" ref="E164:BM164" si="334">AVERAGE(E161:E163)</f>
        <v>0.22751322751322753</v>
      </c>
      <c r="F164" s="8">
        <f t="shared" si="334"/>
        <v>0.69230769230769218</v>
      </c>
      <c r="G164" s="8">
        <f t="shared" si="334"/>
        <v>1.0475986975986975</v>
      </c>
      <c r="H164" s="8">
        <f t="shared" si="334"/>
        <v>0.23054932604038578</v>
      </c>
      <c r="I164" s="8">
        <f t="shared" si="334"/>
        <v>0.7694506739596142</v>
      </c>
      <c r="J164" s="8">
        <f t="shared" si="334"/>
        <v>4.5360195360195366E-2</v>
      </c>
      <c r="K164" s="8">
        <f t="shared" si="334"/>
        <v>2.2622834924001411E-2</v>
      </c>
      <c r="L164" s="8">
        <f t="shared" si="334"/>
        <v>4.7909629145327086E-2</v>
      </c>
      <c r="M164" s="8">
        <f t="shared" si="334"/>
        <v>9.6230618892156564E-3</v>
      </c>
      <c r="N164" s="8">
        <f t="shared" si="334"/>
        <v>1.4645084436970079E-2</v>
      </c>
      <c r="O164" s="8">
        <f t="shared" si="334"/>
        <v>1.7463453042908705E-2</v>
      </c>
      <c r="P164" s="8">
        <f t="shared" si="334"/>
        <v>3.9820855800836137E-3</v>
      </c>
      <c r="Q164" s="8">
        <f t="shared" si="334"/>
        <v>5.8755030517920045E-3</v>
      </c>
      <c r="R164" s="8">
        <f t="shared" si="334"/>
        <v>6.1810294126064154E-3</v>
      </c>
      <c r="S164" s="8">
        <f t="shared" si="334"/>
        <v>5.3091743813022249E-3</v>
      </c>
      <c r="T164" s="8">
        <f t="shared" si="334"/>
        <v>1.3306719893546239E-3</v>
      </c>
      <c r="U164" s="8">
        <f t="shared" si="334"/>
        <v>1.3306719893546239E-3</v>
      </c>
      <c r="V164" s="8">
        <f t="shared" si="334"/>
        <v>1.3306719893546239E-3</v>
      </c>
      <c r="W164" s="8">
        <f t="shared" si="334"/>
        <v>6.6533599467731195E-4</v>
      </c>
      <c r="X164" s="8">
        <f t="shared" si="334"/>
        <v>6.6533599467731195E-4</v>
      </c>
      <c r="Y164" s="8">
        <f t="shared" si="334"/>
        <v>6.6533599467731195E-4</v>
      </c>
      <c r="Z164" s="8">
        <f t="shared" si="334"/>
        <v>6.6533599467731195E-4</v>
      </c>
      <c r="AA164" s="8">
        <f t="shared" si="334"/>
        <v>6.6533599467731195E-4</v>
      </c>
      <c r="AB164" s="8">
        <f t="shared" si="334"/>
        <v>0</v>
      </c>
      <c r="AC164" s="8">
        <f t="shared" si="334"/>
        <v>6.6533599467731195E-4</v>
      </c>
      <c r="AD164" s="8">
        <f t="shared" si="334"/>
        <v>6.6533599467731195E-4</v>
      </c>
      <c r="AE164" s="8">
        <f t="shared" si="334"/>
        <v>0</v>
      </c>
      <c r="AF164" s="8">
        <f t="shared" si="334"/>
        <v>0</v>
      </c>
      <c r="AG164" s="8">
        <f t="shared" si="334"/>
        <v>6.6533599467731195E-4</v>
      </c>
      <c r="AH164" s="8">
        <f t="shared" si="334"/>
        <v>6.6533599467731195E-4</v>
      </c>
      <c r="AI164" s="8">
        <f t="shared" si="334"/>
        <v>6.6533599467731195E-4</v>
      </c>
      <c r="AJ164" s="8">
        <f t="shared" si="334"/>
        <v>6.6533599467731195E-4</v>
      </c>
      <c r="AK164" s="8">
        <f t="shared" si="334"/>
        <v>0</v>
      </c>
      <c r="AL164" s="8">
        <f t="shared" si="334"/>
        <v>0.19028276313391687</v>
      </c>
      <c r="AM164" s="3">
        <f t="shared" si="218"/>
        <v>0.48916945061326267</v>
      </c>
      <c r="AN164" s="3"/>
      <c r="AO164" s="8">
        <f t="shared" si="334"/>
        <v>7.5091575091575088E-2</v>
      </c>
      <c r="AP164" s="8">
        <f t="shared" si="334"/>
        <v>0.11134044260979244</v>
      </c>
      <c r="AQ164" s="8">
        <f t="shared" si="334"/>
        <v>5.5639097744360898E-2</v>
      </c>
      <c r="AR164" s="8">
        <f t="shared" si="334"/>
        <v>1.4554831589874953E-2</v>
      </c>
      <c r="AS164" s="8">
        <f t="shared" si="334"/>
        <v>4.266417201740585E-3</v>
      </c>
      <c r="AT164" s="8">
        <f t="shared" si="334"/>
        <v>0</v>
      </c>
      <c r="AU164" s="8">
        <f t="shared" si="334"/>
        <v>0.26089236423734397</v>
      </c>
      <c r="AV164" s="7">
        <f t="shared" si="321"/>
        <v>0.14671294978739557</v>
      </c>
      <c r="AW164" s="8">
        <f t="shared" si="334"/>
        <v>0.12287581699346406</v>
      </c>
      <c r="AX164" s="8">
        <f t="shared" si="334"/>
        <v>0.12777777777777777</v>
      </c>
      <c r="AY164" s="8">
        <f t="shared" si="334"/>
        <v>0.1118421052631579</v>
      </c>
      <c r="AZ164" s="8">
        <f t="shared" si="334"/>
        <v>9.3939393939393948E-2</v>
      </c>
      <c r="BA164" s="8">
        <f t="shared" si="334"/>
        <v>7.9365079365079361E-2</v>
      </c>
      <c r="BB164" s="8">
        <f t="shared" si="334"/>
        <v>3.8065954615744239E-2</v>
      </c>
      <c r="BC164" s="8">
        <f t="shared" si="334"/>
        <v>5.3818369453044378E-2</v>
      </c>
      <c r="BD164" s="8">
        <f t="shared" si="334"/>
        <v>4.7909629145327086E-2</v>
      </c>
      <c r="BE164" s="8">
        <f t="shared" si="334"/>
        <v>2.2796110314044316E-2</v>
      </c>
      <c r="BF164" s="8">
        <f t="shared" si="334"/>
        <v>9.2461627115092478E-3</v>
      </c>
      <c r="BG164" s="8">
        <f t="shared" si="334"/>
        <v>2.4390243902439029E-2</v>
      </c>
      <c r="BH164" s="8">
        <f t="shared" si="334"/>
        <v>2.0318272236430804E-2</v>
      </c>
      <c r="BI164" s="8">
        <f t="shared" si="334"/>
        <v>1.0626337359010626E-2</v>
      </c>
      <c r="BJ164" s="8">
        <f t="shared" si="334"/>
        <v>3.3688656476267096E-3</v>
      </c>
      <c r="BK164" s="8">
        <f t="shared" si="334"/>
        <v>6.6533599467731195E-4</v>
      </c>
      <c r="BL164" s="8">
        <f t="shared" si="334"/>
        <v>1.0263663729010263E-2</v>
      </c>
      <c r="BM164" s="8">
        <f t="shared" si="334"/>
        <v>9.2461627115092478E-3</v>
      </c>
      <c r="BN164" s="8">
        <f t="shared" ref="BN164:BY164" si="335">AVERAGE(BN161:BN163)</f>
        <v>3.8658803114669481E-3</v>
      </c>
      <c r="BO164" s="8">
        <f t="shared" si="335"/>
        <v>1.658374792703151E-3</v>
      </c>
      <c r="BP164" s="8">
        <f t="shared" si="335"/>
        <v>4.5580216546293323E-3</v>
      </c>
      <c r="BQ164" s="8">
        <f t="shared" si="335"/>
        <v>4.5580216546293323E-3</v>
      </c>
      <c r="BR164" s="8">
        <f t="shared" si="335"/>
        <v>1.658374792703151E-3</v>
      </c>
      <c r="BS164" s="8">
        <f t="shared" si="335"/>
        <v>0</v>
      </c>
      <c r="BT164" s="8">
        <f t="shared" si="335"/>
        <v>2.9890467820577749E-3</v>
      </c>
      <c r="BU164" s="8">
        <f t="shared" si="335"/>
        <v>6.6533599467731195E-4</v>
      </c>
      <c r="BV164" s="8">
        <f t="shared" si="335"/>
        <v>1.3306719893546239E-3</v>
      </c>
      <c r="BW164" s="8">
        <f t="shared" si="335"/>
        <v>6.6533599467731195E-4</v>
      </c>
      <c r="BX164" s="8">
        <f t="shared" si="335"/>
        <v>0</v>
      </c>
      <c r="BY164" s="8">
        <f t="shared" si="335"/>
        <v>0.8084643451261454</v>
      </c>
      <c r="BZ164" s="7">
        <f t="shared" si="322"/>
        <v>0.16778183184887685</v>
      </c>
      <c r="CB164" s="6">
        <f t="shared" si="323"/>
        <v>0.25963947249740627</v>
      </c>
    </row>
    <row r="165" spans="1:80" x14ac:dyDescent="0.25">
      <c r="A165" s="7">
        <v>42</v>
      </c>
      <c r="B165" s="8" t="s">
        <v>79</v>
      </c>
      <c r="C165" s="11">
        <v>0</v>
      </c>
      <c r="D165" s="4">
        <f>4/21</f>
        <v>0.19047619047619047</v>
      </c>
      <c r="E165" s="4">
        <f>1/4</f>
        <v>0.25</v>
      </c>
      <c r="F165" s="4">
        <f>6/10</f>
        <v>0.6</v>
      </c>
      <c r="G165" s="3">
        <f>D165+E165+F165</f>
        <v>1.0404761904761903</v>
      </c>
      <c r="H165" s="6">
        <f>((D165+(0.5*E165))/G165)</f>
        <v>0.30320366132723114</v>
      </c>
      <c r="I165" s="6">
        <f>1-H165</f>
        <v>0.69679633867276891</v>
      </c>
      <c r="J165" s="4">
        <f>1/17</f>
        <v>5.8823529411764705E-2</v>
      </c>
      <c r="K165" s="4">
        <f>1/34</f>
        <v>2.9411764705882353E-2</v>
      </c>
      <c r="L165" s="4">
        <f>1/18</f>
        <v>5.5555555555555552E-2</v>
      </c>
      <c r="M165" s="4">
        <f>1/81</f>
        <v>1.2345679012345678E-2</v>
      </c>
      <c r="N165" s="4">
        <f>1/51</f>
        <v>1.9607843137254902E-2</v>
      </c>
      <c r="O165" s="4">
        <f>1/51</f>
        <v>1.9607843137254902E-2</v>
      </c>
      <c r="P165" s="4">
        <f>1/151</f>
        <v>6.6225165562913907E-3</v>
      </c>
      <c r="Q165" s="4">
        <f>1/126</f>
        <v>7.9365079365079361E-3</v>
      </c>
      <c r="R165" s="4">
        <f>1/126</f>
        <v>7.9365079365079361E-3</v>
      </c>
      <c r="S165" s="4">
        <f>1/151</f>
        <v>6.6225165562913907E-3</v>
      </c>
      <c r="T165" s="4">
        <f>1/126</f>
        <v>7.9365079365079361E-3</v>
      </c>
      <c r="U165" s="4">
        <f>1/201</f>
        <v>4.9751243781094526E-3</v>
      </c>
      <c r="V165" s="4">
        <f>1/201</f>
        <v>4.9751243781094526E-3</v>
      </c>
      <c r="W165" s="4">
        <f>1/176</f>
        <v>5.681818181818182E-3</v>
      </c>
      <c r="X165" s="4">
        <f>1/201</f>
        <v>4.9751243781094526E-3</v>
      </c>
      <c r="Y165" s="4">
        <f>1/201</f>
        <v>4.9751243781094526E-3</v>
      </c>
      <c r="Z165" s="4">
        <f>1/201</f>
        <v>4.9751243781094526E-3</v>
      </c>
      <c r="AA165" s="4">
        <f>1/201</f>
        <v>4.9751243781094526E-3</v>
      </c>
      <c r="AB165" s="4">
        <f>1/201</f>
        <v>4.9751243781094526E-3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0</v>
      </c>
      <c r="AJ165" s="4">
        <v>0</v>
      </c>
      <c r="AK165" s="4">
        <v>0</v>
      </c>
      <c r="AL165" s="3">
        <f>SUM(J165:AK165)</f>
        <v>0.27291446071074893</v>
      </c>
      <c r="AM165" s="3">
        <f t="shared" si="218"/>
        <v>0.43280091873143189</v>
      </c>
      <c r="AN165" s="3"/>
      <c r="AO165" s="4">
        <f>1/16</f>
        <v>6.25E-2</v>
      </c>
      <c r="AP165" s="4">
        <f>2/17</f>
        <v>0.11764705882352941</v>
      </c>
      <c r="AQ165" s="4">
        <f>1/18</f>
        <v>5.5555555555555552E-2</v>
      </c>
      <c r="AR165" s="4">
        <f>1/51</f>
        <v>1.9607843137254902E-2</v>
      </c>
      <c r="AS165" s="4">
        <f>1/176</f>
        <v>5.681818181818182E-3</v>
      </c>
      <c r="AT165" s="4">
        <v>0</v>
      </c>
      <c r="AU165" s="4">
        <f>SUM(AO165:AT165)</f>
        <v>0.26099227569815803</v>
      </c>
      <c r="AV165" s="7">
        <f t="shared" si="321"/>
        <v>4.3969102792632109E-2</v>
      </c>
      <c r="AW165" s="4">
        <f>1/9</f>
        <v>0.1111111111111111</v>
      </c>
      <c r="AX165" s="4">
        <f>1/9</f>
        <v>0.1111111111111111</v>
      </c>
      <c r="AY165" s="4">
        <f>2/19</f>
        <v>0.10526315789473684</v>
      </c>
      <c r="AZ165" s="4">
        <f>1/13</f>
        <v>7.6923076923076927E-2</v>
      </c>
      <c r="BA165" s="4">
        <f>1/14</f>
        <v>7.1428571428571425E-2</v>
      </c>
      <c r="BB165" s="4">
        <f>1/26</f>
        <v>3.8461538461538464E-2</v>
      </c>
      <c r="BC165" s="4">
        <f>1/26</f>
        <v>3.8461538461538464E-2</v>
      </c>
      <c r="BD165" s="4">
        <f>1/26</f>
        <v>3.8461538461538464E-2</v>
      </c>
      <c r="BE165" s="4">
        <f>1/51</f>
        <v>1.9607843137254902E-2</v>
      </c>
      <c r="BF165" s="4">
        <f>1/101</f>
        <v>9.9009900990099011E-3</v>
      </c>
      <c r="BG165" s="4">
        <f>1/51</f>
        <v>1.9607843137254902E-2</v>
      </c>
      <c r="BH165" s="4">
        <f>1/51</f>
        <v>1.9607843137254902E-2</v>
      </c>
      <c r="BI165" s="4">
        <f>1/101</f>
        <v>9.9009900990099011E-3</v>
      </c>
      <c r="BJ165" s="4">
        <f>1/151</f>
        <v>6.6225165562913907E-3</v>
      </c>
      <c r="BK165" s="4">
        <v>0</v>
      </c>
      <c r="BL165" s="4">
        <f>1/101</f>
        <v>9.9009900990099011E-3</v>
      </c>
      <c r="BM165" s="4">
        <f>1/126</f>
        <v>7.9365079365079361E-3</v>
      </c>
      <c r="BN165" s="4">
        <f>1/151</f>
        <v>6.6225165562913907E-3</v>
      </c>
      <c r="BO165" s="4">
        <v>0</v>
      </c>
      <c r="BP165" s="4">
        <v>0</v>
      </c>
      <c r="BQ165" s="4">
        <v>0</v>
      </c>
      <c r="BR165" s="4">
        <v>0</v>
      </c>
      <c r="BS165" s="4">
        <v>0</v>
      </c>
      <c r="BT165" s="4">
        <v>0</v>
      </c>
      <c r="BU165" s="4">
        <v>0</v>
      </c>
      <c r="BV165" s="4">
        <v>0</v>
      </c>
      <c r="BW165" s="4">
        <v>0</v>
      </c>
      <c r="BX165" s="4">
        <v>0</v>
      </c>
      <c r="BY165" s="4">
        <f>SUM(AW165:BX165)</f>
        <v>0.70092968461110805</v>
      </c>
      <c r="BZ165" s="7">
        <f t="shared" si="322"/>
        <v>0.16821614101851345</v>
      </c>
      <c r="CB165" s="6">
        <f t="shared" si="323"/>
        <v>0.2348364210200149</v>
      </c>
    </row>
    <row r="166" spans="1:80" x14ac:dyDescent="0.25">
      <c r="A166" s="8">
        <v>42</v>
      </c>
      <c r="B166" s="1" t="s">
        <v>18</v>
      </c>
      <c r="C166" s="11">
        <v>0</v>
      </c>
      <c r="D166" s="4">
        <f>2/11</f>
        <v>0.18181818181818182</v>
      </c>
      <c r="E166" s="4">
        <f>5/18</f>
        <v>0.27777777777777779</v>
      </c>
      <c r="F166" s="4">
        <f>6/10</f>
        <v>0.6</v>
      </c>
      <c r="G166" s="3">
        <f>D166+E166+F166</f>
        <v>1.0595959595959596</v>
      </c>
      <c r="H166" s="6">
        <f>((D166+(0.5*E166))/G166)</f>
        <v>0.30266920877025738</v>
      </c>
      <c r="I166" s="6">
        <f>1-H166</f>
        <v>0.69733079122974262</v>
      </c>
      <c r="J166" s="4">
        <f>1/19</f>
        <v>5.2631578947368418E-2</v>
      </c>
      <c r="K166" s="4">
        <f>1/34</f>
        <v>2.9411764705882353E-2</v>
      </c>
      <c r="L166" s="4">
        <f>1/15</f>
        <v>6.6666666666666666E-2</v>
      </c>
      <c r="M166" s="4">
        <f>1/67</f>
        <v>1.4925373134328358E-2</v>
      </c>
      <c r="N166" s="4">
        <f>1/41</f>
        <v>2.4390243902439025E-2</v>
      </c>
      <c r="O166" s="4">
        <f>1/41</f>
        <v>2.4390243902439025E-2</v>
      </c>
      <c r="P166" s="4">
        <f>1/126</f>
        <v>7.9365079365079361E-3</v>
      </c>
      <c r="Q166" s="4">
        <f>1/101</f>
        <v>9.9009900990099011E-3</v>
      </c>
      <c r="R166" s="4">
        <f>1/101</f>
        <v>9.9009900990099011E-3</v>
      </c>
      <c r="S166" s="4">
        <f>1/126</f>
        <v>7.9365079365079361E-3</v>
      </c>
      <c r="T166" s="4">
        <f>1/501</f>
        <v>1.996007984031936E-3</v>
      </c>
      <c r="U166" s="4">
        <f>1/301</f>
        <v>3.3222591362126247E-3</v>
      </c>
      <c r="V166" s="4">
        <f>1/301</f>
        <v>3.3222591362126247E-3</v>
      </c>
      <c r="W166" s="4">
        <v>0</v>
      </c>
      <c r="X166" s="4">
        <v>0</v>
      </c>
      <c r="Y166" s="4">
        <f>1/501</f>
        <v>1.996007984031936E-3</v>
      </c>
      <c r="Z166" s="4">
        <f>1/501</f>
        <v>1.996007984031936E-3</v>
      </c>
      <c r="AA166" s="4">
        <f>1/501</f>
        <v>1.996007984031936E-3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0</v>
      </c>
      <c r="AJ166" s="4">
        <v>0</v>
      </c>
      <c r="AK166" s="4">
        <v>0</v>
      </c>
      <c r="AL166" s="3">
        <f>SUM(J166:AK166)</f>
        <v>0.26271941753871253</v>
      </c>
      <c r="AM166" s="3">
        <f t="shared" si="218"/>
        <v>0.44495679646291886</v>
      </c>
      <c r="AN166" s="3"/>
      <c r="AO166" s="4">
        <f>1/15</f>
        <v>6.6666666666666666E-2</v>
      </c>
      <c r="AP166" s="4">
        <f>2/17</f>
        <v>0.11764705882352941</v>
      </c>
      <c r="AQ166" s="4">
        <f>1/15</f>
        <v>6.6666666666666666E-2</v>
      </c>
      <c r="AR166" s="4">
        <f>1/51</f>
        <v>1.9607843137254902E-2</v>
      </c>
      <c r="AS166" s="4">
        <f>1/151</f>
        <v>6.6225165562913907E-3</v>
      </c>
      <c r="AT166" s="4">
        <v>0</v>
      </c>
      <c r="AU166" s="4">
        <f>SUM(AO166:AT166)</f>
        <v>0.277210751850409</v>
      </c>
      <c r="AV166" s="7">
        <f t="shared" si="321"/>
        <v>-2.0412933385276499E-3</v>
      </c>
      <c r="AW166" s="4">
        <f>2/19</f>
        <v>0.10526315789473684</v>
      </c>
      <c r="AX166" s="4">
        <f>1/10</f>
        <v>0.1</v>
      </c>
      <c r="AY166" s="4">
        <f>2/19</f>
        <v>0.10526315789473684</v>
      </c>
      <c r="AZ166" s="4">
        <f>1/12</f>
        <v>8.3333333333333329E-2</v>
      </c>
      <c r="BA166" s="4">
        <f>1/12</f>
        <v>8.3333333333333329E-2</v>
      </c>
      <c r="BB166" s="4">
        <f>1/23</f>
        <v>4.3478260869565216E-2</v>
      </c>
      <c r="BC166" s="4">
        <f>1/21</f>
        <v>4.7619047619047616E-2</v>
      </c>
      <c r="BD166" s="4">
        <f>1/21</f>
        <v>4.7619047619047616E-2</v>
      </c>
      <c r="BE166" s="4">
        <f>1/41</f>
        <v>2.4390243902439025E-2</v>
      </c>
      <c r="BF166" s="4">
        <f>1/81</f>
        <v>1.2345679012345678E-2</v>
      </c>
      <c r="BG166" s="4">
        <f>1/67</f>
        <v>1.4925373134328358E-2</v>
      </c>
      <c r="BH166" s="4">
        <f>1/67</f>
        <v>1.4925373134328358E-2</v>
      </c>
      <c r="BI166" s="4">
        <f>1/101</f>
        <v>9.9009900990099011E-3</v>
      </c>
      <c r="BJ166" s="4">
        <v>0</v>
      </c>
      <c r="BK166" s="4">
        <v>0</v>
      </c>
      <c r="BL166" s="4">
        <f>1/126</f>
        <v>7.9365079365079361E-3</v>
      </c>
      <c r="BM166" s="4">
        <f>1/126</f>
        <v>7.9365079365079361E-3</v>
      </c>
      <c r="BN166" s="4">
        <f>1/201</f>
        <v>4.9751243781094526E-3</v>
      </c>
      <c r="BO166" s="4">
        <v>0</v>
      </c>
      <c r="BP166" s="4">
        <f>1/301</f>
        <v>3.3222591362126247E-3</v>
      </c>
      <c r="BQ166" s="4">
        <f>1/251</f>
        <v>3.9840637450199202E-3</v>
      </c>
      <c r="BR166" s="4">
        <v>0</v>
      </c>
      <c r="BS166" s="4">
        <v>0</v>
      </c>
      <c r="BT166" s="4">
        <f>1/501</f>
        <v>1.996007984031936E-3</v>
      </c>
      <c r="BU166" s="4">
        <v>0</v>
      </c>
      <c r="BV166" s="4">
        <v>0</v>
      </c>
      <c r="BW166" s="4">
        <v>0</v>
      </c>
      <c r="BX166" s="4">
        <v>0</v>
      </c>
      <c r="BY166" s="4">
        <f>SUM(AW166:BX166)</f>
        <v>0.7225474689626421</v>
      </c>
      <c r="BZ166" s="7">
        <f t="shared" si="322"/>
        <v>0.20424578160440365</v>
      </c>
      <c r="CB166" s="6">
        <f t="shared" si="323"/>
        <v>0.26247763835176352</v>
      </c>
    </row>
    <row r="167" spans="1:80" s="7" customFormat="1" x14ac:dyDescent="0.25">
      <c r="A167" s="8">
        <v>42</v>
      </c>
      <c r="B167" s="1" t="s">
        <v>78</v>
      </c>
      <c r="C167" s="11">
        <v>0</v>
      </c>
      <c r="D167" s="8">
        <f>2/11</f>
        <v>0.18181818181818182</v>
      </c>
      <c r="E167" s="8">
        <f>5/19</f>
        <v>0.26315789473684209</v>
      </c>
      <c r="F167" s="8">
        <f>6/10</f>
        <v>0.6</v>
      </c>
      <c r="G167" s="3">
        <f>D167+E167+F167</f>
        <v>1.0449760765550238</v>
      </c>
      <c r="H167" s="6">
        <f>((D167+(0.5*E167))/G167)</f>
        <v>0.29990842490842495</v>
      </c>
      <c r="I167" s="6">
        <f>1-H167</f>
        <v>0.70009157509157505</v>
      </c>
      <c r="J167" s="8">
        <f>1/17</f>
        <v>5.8823529411764705E-2</v>
      </c>
      <c r="K167" s="8">
        <f>1/31</f>
        <v>3.2258064516129031E-2</v>
      </c>
      <c r="L167" s="8">
        <f>1/15</f>
        <v>6.6666666666666666E-2</v>
      </c>
      <c r="M167" s="8">
        <f>1/91</f>
        <v>1.098901098901099E-2</v>
      </c>
      <c r="N167" s="8">
        <f>1/41</f>
        <v>2.4390243902439025E-2</v>
      </c>
      <c r="O167" s="8">
        <f>1/36</f>
        <v>2.7777777777777776E-2</v>
      </c>
      <c r="P167" s="8">
        <f>1/376</f>
        <v>2.6595744680851063E-3</v>
      </c>
      <c r="Q167" s="8">
        <f>1/176</f>
        <v>5.681818181818182E-3</v>
      </c>
      <c r="R167" s="8">
        <f>1/151</f>
        <v>6.6225165562913907E-3</v>
      </c>
      <c r="S167" s="8">
        <f>1/176</f>
        <v>5.681818181818182E-3</v>
      </c>
      <c r="T167" s="8">
        <f>1/501</f>
        <v>1.996007984031936E-3</v>
      </c>
      <c r="U167" s="8">
        <f t="shared" ref="U167:Z167" si="336">1/501</f>
        <v>1.996007984031936E-3</v>
      </c>
      <c r="V167" s="8">
        <f t="shared" si="336"/>
        <v>1.996007984031936E-3</v>
      </c>
      <c r="W167" s="8">
        <f t="shared" si="336"/>
        <v>1.996007984031936E-3</v>
      </c>
      <c r="X167" s="8">
        <f t="shared" si="336"/>
        <v>1.996007984031936E-3</v>
      </c>
      <c r="Y167" s="8">
        <f t="shared" si="336"/>
        <v>1.996007984031936E-3</v>
      </c>
      <c r="Z167" s="8">
        <f t="shared" si="336"/>
        <v>1.996007984031936E-3</v>
      </c>
      <c r="AA167" s="8">
        <v>0</v>
      </c>
      <c r="AB167" s="8">
        <v>0</v>
      </c>
      <c r="AC167" s="8">
        <f t="shared" ref="AC167:AD167" si="337">1/501</f>
        <v>1.996007984031936E-3</v>
      </c>
      <c r="AD167" s="8">
        <f t="shared" si="337"/>
        <v>1.996007984031936E-3</v>
      </c>
      <c r="AE167" s="8">
        <v>0</v>
      </c>
      <c r="AF167" s="8">
        <v>0</v>
      </c>
      <c r="AG167" s="8">
        <f t="shared" ref="AG167:AJ167" si="338">1/501</f>
        <v>1.996007984031936E-3</v>
      </c>
      <c r="AH167" s="8">
        <f t="shared" si="338"/>
        <v>1.996007984031936E-3</v>
      </c>
      <c r="AI167" s="8">
        <f t="shared" si="338"/>
        <v>1.996007984031936E-3</v>
      </c>
      <c r="AJ167" s="8">
        <f t="shared" si="338"/>
        <v>1.996007984031936E-3</v>
      </c>
      <c r="AK167" s="8">
        <v>0</v>
      </c>
      <c r="AL167" s="3">
        <f>SUM(J167:AK167)</f>
        <v>0.26749912444421614</v>
      </c>
      <c r="AM167" s="3">
        <f t="shared" si="218"/>
        <v>0.47124518444318864</v>
      </c>
      <c r="AN167" s="3"/>
      <c r="AO167" s="8">
        <f>1/13</f>
        <v>7.6923076923076927E-2</v>
      </c>
      <c r="AP167" s="8">
        <f>2/15</f>
        <v>0.13333333333333333</v>
      </c>
      <c r="AQ167" s="8">
        <f>1/13</f>
        <v>7.6923076923076927E-2</v>
      </c>
      <c r="AR167" s="8">
        <f>1/46</f>
        <v>2.1739130434782608E-2</v>
      </c>
      <c r="AS167" s="8">
        <f>1/251</f>
        <v>3.9840637450199202E-3</v>
      </c>
      <c r="AT167" s="8">
        <v>0</v>
      </c>
      <c r="AU167" s="8">
        <f>SUM(AO167:AT167)</f>
        <v>0.31290268135928967</v>
      </c>
      <c r="AV167" s="7">
        <f t="shared" si="321"/>
        <v>0.18903018916530079</v>
      </c>
      <c r="AW167" s="8">
        <f>1/8</f>
        <v>0.125</v>
      </c>
      <c r="AX167" s="8">
        <f>1/9</f>
        <v>0.1111111111111111</v>
      </c>
      <c r="AY167" s="8">
        <f>1/8</f>
        <v>0.125</v>
      </c>
      <c r="AZ167" s="8">
        <f>1/13</f>
        <v>7.6923076923076927E-2</v>
      </c>
      <c r="BA167" s="8">
        <f>1/12</f>
        <v>8.3333333333333329E-2</v>
      </c>
      <c r="BB167" s="8">
        <f>1/21</f>
        <v>4.7619047619047616E-2</v>
      </c>
      <c r="BC167" s="8">
        <f>1/26</f>
        <v>3.8461538461538464E-2</v>
      </c>
      <c r="BD167" s="8">
        <f>1/23</f>
        <v>4.3478260869565216E-2</v>
      </c>
      <c r="BE167" s="8">
        <f>1/41</f>
        <v>2.4390243902439025E-2</v>
      </c>
      <c r="BF167" s="8">
        <f>1/91</f>
        <v>1.098901098901099E-2</v>
      </c>
      <c r="BG167" s="8">
        <f>1/67</f>
        <v>1.4925373134328358E-2</v>
      </c>
      <c r="BH167" s="8">
        <f>1/61</f>
        <v>1.6393442622950821E-2</v>
      </c>
      <c r="BI167" s="8">
        <f>1/91</f>
        <v>1.098901098901099E-2</v>
      </c>
      <c r="BJ167" s="8">
        <f>1/201</f>
        <v>4.9751243781094526E-3</v>
      </c>
      <c r="BK167" s="8">
        <f>1/501</f>
        <v>1.996007984031936E-3</v>
      </c>
      <c r="BL167" s="8">
        <f>1/176</f>
        <v>5.681818181818182E-3</v>
      </c>
      <c r="BM167" s="8">
        <f>1/151</f>
        <v>6.6225165562913907E-3</v>
      </c>
      <c r="BN167" s="8">
        <v>0</v>
      </c>
      <c r="BO167" s="8">
        <v>0</v>
      </c>
      <c r="BP167" s="8">
        <f>1/501</f>
        <v>1.996007984031936E-3</v>
      </c>
      <c r="BQ167" s="8">
        <f>1/476</f>
        <v>2.1008403361344537E-3</v>
      </c>
      <c r="BR167" s="8">
        <v>0</v>
      </c>
      <c r="BS167" s="8">
        <v>0</v>
      </c>
      <c r="BT167" s="8">
        <f>1/501</f>
        <v>1.996007984031936E-3</v>
      </c>
      <c r="BU167" s="8">
        <f t="shared" ref="BU167:BW167" si="339">1/501</f>
        <v>1.996007984031936E-3</v>
      </c>
      <c r="BV167" s="8">
        <f t="shared" si="339"/>
        <v>1.996007984031936E-3</v>
      </c>
      <c r="BW167" s="8">
        <f t="shared" si="339"/>
        <v>1.996007984031936E-3</v>
      </c>
      <c r="BX167" s="8">
        <v>0</v>
      </c>
      <c r="BY167" s="8">
        <f>SUM(AW167:BX167)</f>
        <v>0.75996979731195824</v>
      </c>
      <c r="BZ167" s="7">
        <f t="shared" si="322"/>
        <v>0.2666163288532637</v>
      </c>
      <c r="CB167" s="6">
        <f t="shared" si="323"/>
        <v>0.34037160311546399</v>
      </c>
    </row>
    <row r="168" spans="1:80" x14ac:dyDescent="0.25">
      <c r="A168" s="7">
        <v>42</v>
      </c>
      <c r="B168" s="7" t="s">
        <v>84</v>
      </c>
      <c r="C168" s="11">
        <v>1</v>
      </c>
      <c r="D168" s="4">
        <f>AVERAGE(D165:D167)</f>
        <v>0.1847041847041847</v>
      </c>
      <c r="E168" s="8">
        <f t="shared" ref="E168:BM168" si="340">AVERAGE(E165:E167)</f>
        <v>0.26364522417153996</v>
      </c>
      <c r="F168" s="8">
        <f t="shared" si="340"/>
        <v>0.6</v>
      </c>
      <c r="G168" s="8">
        <f t="shared" si="340"/>
        <v>1.0483494088757246</v>
      </c>
      <c r="H168" s="8">
        <f t="shared" si="340"/>
        <v>0.30192709833530446</v>
      </c>
      <c r="I168" s="8">
        <f t="shared" si="340"/>
        <v>0.6980729016646956</v>
      </c>
      <c r="J168" s="8">
        <f t="shared" si="340"/>
        <v>5.6759545923632609E-2</v>
      </c>
      <c r="K168" s="8">
        <f t="shared" si="340"/>
        <v>3.0360531309297913E-2</v>
      </c>
      <c r="L168" s="8">
        <f t="shared" si="340"/>
        <v>6.2962962962962957E-2</v>
      </c>
      <c r="M168" s="8">
        <f t="shared" si="340"/>
        <v>1.2753354378561677E-2</v>
      </c>
      <c r="N168" s="8">
        <f t="shared" si="340"/>
        <v>2.2796110314044316E-2</v>
      </c>
      <c r="O168" s="8">
        <f t="shared" si="340"/>
        <v>2.3925288272490564E-2</v>
      </c>
      <c r="P168" s="8">
        <f t="shared" si="340"/>
        <v>5.7395329869614773E-3</v>
      </c>
      <c r="Q168" s="8">
        <f t="shared" si="340"/>
        <v>7.8397720724453415E-3</v>
      </c>
      <c r="R168" s="8">
        <f t="shared" si="340"/>
        <v>8.1533381972697435E-3</v>
      </c>
      <c r="S168" s="8">
        <f t="shared" si="340"/>
        <v>6.7469475582058363E-3</v>
      </c>
      <c r="T168" s="8">
        <f t="shared" si="340"/>
        <v>3.9761746348572699E-3</v>
      </c>
      <c r="U168" s="8">
        <f t="shared" si="340"/>
        <v>3.4311304994513376E-3</v>
      </c>
      <c r="V168" s="8">
        <f t="shared" si="340"/>
        <v>3.4311304994513376E-3</v>
      </c>
      <c r="W168" s="8">
        <f t="shared" si="340"/>
        <v>2.5592753886167058E-3</v>
      </c>
      <c r="X168" s="8">
        <f t="shared" si="340"/>
        <v>2.323710787380463E-3</v>
      </c>
      <c r="Y168" s="8">
        <f t="shared" si="340"/>
        <v>2.9890467820577749E-3</v>
      </c>
      <c r="Z168" s="8">
        <f t="shared" si="340"/>
        <v>2.9890467820577749E-3</v>
      </c>
      <c r="AA168" s="8">
        <f t="shared" si="340"/>
        <v>2.323710787380463E-3</v>
      </c>
      <c r="AB168" s="8">
        <f t="shared" si="340"/>
        <v>1.658374792703151E-3</v>
      </c>
      <c r="AC168" s="8">
        <f t="shared" si="340"/>
        <v>6.6533599467731195E-4</v>
      </c>
      <c r="AD168" s="8">
        <f t="shared" si="340"/>
        <v>6.6533599467731195E-4</v>
      </c>
      <c r="AE168" s="8">
        <f t="shared" si="340"/>
        <v>0</v>
      </c>
      <c r="AF168" s="8">
        <f t="shared" si="340"/>
        <v>0</v>
      </c>
      <c r="AG168" s="8">
        <f t="shared" si="340"/>
        <v>6.6533599467731195E-4</v>
      </c>
      <c r="AH168" s="8">
        <f t="shared" si="340"/>
        <v>6.6533599467731195E-4</v>
      </c>
      <c r="AI168" s="8">
        <f t="shared" si="340"/>
        <v>6.6533599467731195E-4</v>
      </c>
      <c r="AJ168" s="8">
        <f t="shared" si="340"/>
        <v>6.6533599467731195E-4</v>
      </c>
      <c r="AK168" s="8">
        <f t="shared" si="340"/>
        <v>0</v>
      </c>
      <c r="AL168" s="8">
        <f t="shared" si="340"/>
        <v>0.26771100089789251</v>
      </c>
      <c r="AM168" s="3">
        <f t="shared" si="218"/>
        <v>0.44940409079874621</v>
      </c>
      <c r="AN168" s="3"/>
      <c r="AO168" s="8">
        <f t="shared" si="340"/>
        <v>6.8696581196581188E-2</v>
      </c>
      <c r="AP168" s="8">
        <f t="shared" si="340"/>
        <v>0.12287581699346406</v>
      </c>
      <c r="AQ168" s="8">
        <f t="shared" si="340"/>
        <v>6.6381766381766391E-2</v>
      </c>
      <c r="AR168" s="8">
        <f t="shared" si="340"/>
        <v>2.0318272236430804E-2</v>
      </c>
      <c r="AS168" s="8">
        <f t="shared" si="340"/>
        <v>5.4294661610431649E-3</v>
      </c>
      <c r="AT168" s="8">
        <f t="shared" si="340"/>
        <v>0</v>
      </c>
      <c r="AU168" s="8">
        <f t="shared" si="340"/>
        <v>0.28370190296928555</v>
      </c>
      <c r="AV168" s="7">
        <f t="shared" si="321"/>
        <v>7.6074500726384331E-2</v>
      </c>
      <c r="AW168" s="8">
        <f t="shared" si="340"/>
        <v>0.11379142300194932</v>
      </c>
      <c r="AX168" s="8">
        <f t="shared" si="340"/>
        <v>0.1074074074074074</v>
      </c>
      <c r="AY168" s="8">
        <f t="shared" si="340"/>
        <v>0.1118421052631579</v>
      </c>
      <c r="AZ168" s="8">
        <f t="shared" si="340"/>
        <v>7.9059829059829057E-2</v>
      </c>
      <c r="BA168" s="8">
        <f t="shared" si="340"/>
        <v>7.9365079365079361E-2</v>
      </c>
      <c r="BB168" s="8">
        <f t="shared" si="340"/>
        <v>4.3186282316717096E-2</v>
      </c>
      <c r="BC168" s="8">
        <f t="shared" si="340"/>
        <v>4.1514041514041512E-2</v>
      </c>
      <c r="BD168" s="8">
        <f t="shared" si="340"/>
        <v>4.3186282316717096E-2</v>
      </c>
      <c r="BE168" s="8">
        <f t="shared" si="340"/>
        <v>2.2796110314044316E-2</v>
      </c>
      <c r="BF168" s="8">
        <f t="shared" si="340"/>
        <v>1.1078560033455524E-2</v>
      </c>
      <c r="BG168" s="8">
        <f t="shared" si="340"/>
        <v>1.6486196468637207E-2</v>
      </c>
      <c r="BH168" s="8">
        <f t="shared" si="340"/>
        <v>1.6975552964844695E-2</v>
      </c>
      <c r="BI168" s="8">
        <f t="shared" si="340"/>
        <v>1.0263663729010263E-2</v>
      </c>
      <c r="BJ168" s="8">
        <f t="shared" si="340"/>
        <v>3.8658803114669481E-3</v>
      </c>
      <c r="BK168" s="8">
        <f t="shared" si="340"/>
        <v>6.6533599467731195E-4</v>
      </c>
      <c r="BL168" s="8">
        <f t="shared" si="340"/>
        <v>7.8397720724453415E-3</v>
      </c>
      <c r="BM168" s="8">
        <f t="shared" si="340"/>
        <v>7.4985108097690876E-3</v>
      </c>
      <c r="BN168" s="8">
        <f t="shared" ref="BN168:BY168" si="341">AVERAGE(BN165:BN167)</f>
        <v>3.8658803114669481E-3</v>
      </c>
      <c r="BO168" s="8">
        <f t="shared" si="341"/>
        <v>0</v>
      </c>
      <c r="BP168" s="8">
        <f t="shared" si="341"/>
        <v>1.7727557067481869E-3</v>
      </c>
      <c r="BQ168" s="8">
        <f t="shared" si="341"/>
        <v>2.0283013603847912E-3</v>
      </c>
      <c r="BR168" s="8">
        <f t="shared" si="341"/>
        <v>0</v>
      </c>
      <c r="BS168" s="8">
        <f t="shared" si="341"/>
        <v>0</v>
      </c>
      <c r="BT168" s="8">
        <f t="shared" si="341"/>
        <v>1.3306719893546239E-3</v>
      </c>
      <c r="BU168" s="8">
        <f t="shared" si="341"/>
        <v>6.6533599467731195E-4</v>
      </c>
      <c r="BV168" s="8">
        <f t="shared" si="341"/>
        <v>6.6533599467731195E-4</v>
      </c>
      <c r="BW168" s="8">
        <f t="shared" si="341"/>
        <v>6.6533599467731195E-4</v>
      </c>
      <c r="BX168" s="8">
        <f t="shared" si="341"/>
        <v>0</v>
      </c>
      <c r="BY168" s="8">
        <f t="shared" si="341"/>
        <v>0.72781565029523609</v>
      </c>
      <c r="BZ168" s="7">
        <f t="shared" si="322"/>
        <v>0.21302608382539345</v>
      </c>
      <c r="CB168" s="6">
        <f t="shared" si="323"/>
        <v>0.27922855416241399</v>
      </c>
    </row>
    <row r="169" spans="1:80" x14ac:dyDescent="0.25">
      <c r="A169" s="8">
        <v>43</v>
      </c>
      <c r="B169" s="8" t="s">
        <v>18</v>
      </c>
      <c r="C169" s="11">
        <v>0</v>
      </c>
      <c r="D169" s="4">
        <f>2/17</f>
        <v>0.11764705882352941</v>
      </c>
      <c r="E169" s="4">
        <f>5/18</f>
        <v>0.27777777777777779</v>
      </c>
      <c r="F169" s="4">
        <f>15/23</f>
        <v>0.65217391304347827</v>
      </c>
      <c r="G169" s="3">
        <f>D169+E169+F169</f>
        <v>1.0475987496447856</v>
      </c>
      <c r="H169" s="6">
        <f>((D169+(0.5*E169))/G169)</f>
        <v>0.24487996744879961</v>
      </c>
      <c r="I169" s="6">
        <f>1-H169</f>
        <v>0.75512003255120042</v>
      </c>
      <c r="J169" s="4">
        <f>1/21</f>
        <v>4.7619047619047616E-2</v>
      </c>
      <c r="K169" s="4">
        <f>1/41</f>
        <v>2.4390243902439025E-2</v>
      </c>
      <c r="L169" s="4">
        <f>1/26</f>
        <v>3.8461538461538464E-2</v>
      </c>
      <c r="M169" s="4">
        <f>1/81</f>
        <v>1.2345679012345678E-2</v>
      </c>
      <c r="N169" s="4">
        <f>1/67</f>
        <v>1.4925373134328358E-2</v>
      </c>
      <c r="O169" s="4">
        <f>1/67</f>
        <v>1.4925373134328358E-2</v>
      </c>
      <c r="P169" s="4">
        <f>1/201</f>
        <v>4.9751243781094526E-3</v>
      </c>
      <c r="Q169" s="4">
        <f>1/151</f>
        <v>6.6225165562913907E-3</v>
      </c>
      <c r="R169" s="4">
        <f>1/151</f>
        <v>6.6225165562913907E-3</v>
      </c>
      <c r="S169" s="4">
        <f>1/201</f>
        <v>4.9751243781094526E-3</v>
      </c>
      <c r="T169" s="4">
        <f>1/501</f>
        <v>1.996007984031936E-3</v>
      </c>
      <c r="U169" s="4">
        <f>1/501</f>
        <v>1.996007984031936E-3</v>
      </c>
      <c r="V169" s="4">
        <f>1/501</f>
        <v>1.996007984031936E-3</v>
      </c>
      <c r="W169" s="4">
        <v>0</v>
      </c>
      <c r="X169" s="4">
        <v>0</v>
      </c>
      <c r="Y169" s="4">
        <v>0</v>
      </c>
      <c r="Z169" s="4">
        <v>0</v>
      </c>
      <c r="AA169" s="4">
        <f>1/501</f>
        <v>1.996007984031936E-3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0</v>
      </c>
      <c r="AJ169" s="4">
        <v>0</v>
      </c>
      <c r="AK169" s="4">
        <v>0</v>
      </c>
      <c r="AL169" s="3">
        <f>SUM(J169:AK169)</f>
        <v>0.18384656906895691</v>
      </c>
      <c r="AM169" s="3">
        <f t="shared" si="218"/>
        <v>0.56269583708613369</v>
      </c>
      <c r="AN169" s="3"/>
      <c r="AO169" s="4">
        <f>1/11</f>
        <v>9.0909090909090912E-2</v>
      </c>
      <c r="AP169" s="4">
        <f>2/17</f>
        <v>0.11764705882352941</v>
      </c>
      <c r="AQ169" s="4">
        <f>1/21</f>
        <v>4.7619047619047616E-2</v>
      </c>
      <c r="AR169" s="4">
        <f>1/81</f>
        <v>1.2345679012345678E-2</v>
      </c>
      <c r="AS169" s="4">
        <f>1/201</f>
        <v>4.9751243781094526E-3</v>
      </c>
      <c r="AT169" s="4">
        <v>0</v>
      </c>
      <c r="AU169" s="4">
        <f>SUM(AO169:AT169)</f>
        <v>0.27349600074212305</v>
      </c>
      <c r="AV169" s="7">
        <f t="shared" si="321"/>
        <v>-1.5414397328357032E-2</v>
      </c>
      <c r="AW169" s="4">
        <f>2/15</f>
        <v>0.13333333333333333</v>
      </c>
      <c r="AX169" s="4">
        <f>2/15</f>
        <v>0.13333333333333333</v>
      </c>
      <c r="AY169" s="4">
        <f>1/10</f>
        <v>0.1</v>
      </c>
      <c r="AZ169" s="4">
        <f>1/12</f>
        <v>8.3333333333333329E-2</v>
      </c>
      <c r="BA169" s="4">
        <f>1/13</f>
        <v>7.6923076923076927E-2</v>
      </c>
      <c r="BB169" s="4">
        <f>1/34</f>
        <v>2.9411764705882353E-2</v>
      </c>
      <c r="BC169" s="4">
        <f>1/23</f>
        <v>4.3478260869565216E-2</v>
      </c>
      <c r="BD169" s="4">
        <f>1/23</f>
        <v>4.3478260869565216E-2</v>
      </c>
      <c r="BE169" s="4">
        <f>1/51</f>
        <v>1.9607843137254902E-2</v>
      </c>
      <c r="BF169" s="4">
        <f>1/126</f>
        <v>7.9365079365079361E-3</v>
      </c>
      <c r="BG169" s="4">
        <f>1/51</f>
        <v>1.9607843137254902E-2</v>
      </c>
      <c r="BH169" s="4">
        <f>1/67</f>
        <v>1.4925373134328358E-2</v>
      </c>
      <c r="BI169" s="4">
        <f>1/126</f>
        <v>7.9365079365079361E-3</v>
      </c>
      <c r="BJ169" s="4">
        <v>0</v>
      </c>
      <c r="BK169" s="4">
        <v>0</v>
      </c>
      <c r="BL169" s="4">
        <f>1/126</f>
        <v>7.9365079365079361E-3</v>
      </c>
      <c r="BM169" s="4">
        <f>1/151</f>
        <v>6.6225165562913907E-3</v>
      </c>
      <c r="BN169" s="4">
        <f>1/251</f>
        <v>3.9840637450199202E-3</v>
      </c>
      <c r="BO169" s="4">
        <v>0</v>
      </c>
      <c r="BP169" s="4">
        <f>1/251</f>
        <v>3.9840637450199202E-3</v>
      </c>
      <c r="BQ169" s="4">
        <f>1/301</f>
        <v>3.3222591362126247E-3</v>
      </c>
      <c r="BR169" s="4">
        <v>0</v>
      </c>
      <c r="BS169" s="4">
        <v>0</v>
      </c>
      <c r="BT169" s="4">
        <f>1/501</f>
        <v>1.996007984031936E-3</v>
      </c>
      <c r="BU169" s="4">
        <v>0</v>
      </c>
      <c r="BV169" s="4">
        <v>0</v>
      </c>
      <c r="BW169" s="4">
        <v>0</v>
      </c>
      <c r="BX169" s="4">
        <v>0</v>
      </c>
      <c r="BY169" s="4">
        <f>SUM(AW169:BX169)</f>
        <v>0.74115085775302758</v>
      </c>
      <c r="BZ169" s="7">
        <f t="shared" si="322"/>
        <v>0.13643131522130902</v>
      </c>
      <c r="CB169" s="6">
        <f t="shared" si="323"/>
        <v>0.19849342756410748</v>
      </c>
    </row>
    <row r="170" spans="1:80" x14ac:dyDescent="0.25">
      <c r="A170" s="7">
        <v>43</v>
      </c>
      <c r="B170" s="8" t="s">
        <v>79</v>
      </c>
      <c r="C170" s="11">
        <v>0</v>
      </c>
      <c r="D170" s="4">
        <f>1/9</f>
        <v>0.1111111111111111</v>
      </c>
      <c r="E170" s="4">
        <f>1/4</f>
        <v>0.25</v>
      </c>
      <c r="F170" s="4">
        <f>20/29</f>
        <v>0.68965517241379315</v>
      </c>
      <c r="G170" s="3">
        <f>D170+E170+F170</f>
        <v>1.0507662835249043</v>
      </c>
      <c r="H170" s="6">
        <f>((D170+(0.5*E170))/G170)</f>
        <v>0.22470373746581584</v>
      </c>
      <c r="I170" s="6">
        <f>1-H170</f>
        <v>0.77529626253418416</v>
      </c>
      <c r="J170" s="4">
        <f>1/23</f>
        <v>4.3478260869565216E-2</v>
      </c>
      <c r="K170" s="4">
        <f>1/67</f>
        <v>1.4925373134328358E-2</v>
      </c>
      <c r="L170" s="4">
        <f>1/31</f>
        <v>3.2258064516129031E-2</v>
      </c>
      <c r="M170" s="4">
        <f>1/126</f>
        <v>7.9365079365079361E-3</v>
      </c>
      <c r="N170" s="4">
        <f>1/91</f>
        <v>1.098901098901099E-2</v>
      </c>
      <c r="O170" s="4">
        <f>1/76</f>
        <v>1.3157894736842105E-2</v>
      </c>
      <c r="P170" s="4">
        <f>1/201</f>
        <v>4.9751243781094526E-3</v>
      </c>
      <c r="Q170" s="4">
        <f>1/176</f>
        <v>5.681818181818182E-3</v>
      </c>
      <c r="R170" s="4">
        <f>1/176</f>
        <v>5.681818181818182E-3</v>
      </c>
      <c r="S170" s="4">
        <f>1/176</f>
        <v>5.681818181818182E-3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0</v>
      </c>
      <c r="AJ170" s="4">
        <v>0</v>
      </c>
      <c r="AK170" s="4">
        <v>0</v>
      </c>
      <c r="AL170" s="3">
        <f>SUM(J170:AK170)</f>
        <v>0.14476569110594761</v>
      </c>
      <c r="AM170" s="3">
        <f t="shared" si="218"/>
        <v>0.30289121995352852</v>
      </c>
      <c r="AN170" s="3"/>
      <c r="AO170" s="4">
        <f>1/12</f>
        <v>8.3333333333333329E-2</v>
      </c>
      <c r="AP170" s="4">
        <f>1/8</f>
        <v>0.125</v>
      </c>
      <c r="AQ170" s="4">
        <f>1/19</f>
        <v>5.2631578947368418E-2</v>
      </c>
      <c r="AR170" s="4">
        <f>1/81</f>
        <v>1.2345679012345678E-2</v>
      </c>
      <c r="AS170" s="4">
        <f>1/201</f>
        <v>4.9751243781094526E-3</v>
      </c>
      <c r="AT170" s="4">
        <v>0</v>
      </c>
      <c r="AU170" s="4">
        <f>SUM(AO170:AT170)</f>
        <v>0.27828571567115684</v>
      </c>
      <c r="AV170" s="7">
        <f t="shared" si="321"/>
        <v>0.11314286268462737</v>
      </c>
      <c r="AW170" s="4">
        <f>2/15</f>
        <v>0.13333333333333333</v>
      </c>
      <c r="AX170" s="4">
        <f>2/13</f>
        <v>0.15384615384615385</v>
      </c>
      <c r="AY170" s="4">
        <f>1/10</f>
        <v>0.1</v>
      </c>
      <c r="AZ170" s="4">
        <f>1/9</f>
        <v>0.1111111111111111</v>
      </c>
      <c r="BA170" s="4">
        <f>1/12</f>
        <v>8.3333333333333329E-2</v>
      </c>
      <c r="BB170" s="4">
        <f>1/26</f>
        <v>3.8461538461538464E-2</v>
      </c>
      <c r="BC170" s="4">
        <f>1/15</f>
        <v>6.6666666666666666E-2</v>
      </c>
      <c r="BD170" s="4">
        <f>1/21</f>
        <v>4.7619047619047616E-2</v>
      </c>
      <c r="BE170" s="4">
        <f>1/51</f>
        <v>1.9607843137254902E-2</v>
      </c>
      <c r="BF170" s="4">
        <f>1/126</f>
        <v>7.9365079365079361E-3</v>
      </c>
      <c r="BG170" s="4">
        <f>1/31</f>
        <v>3.2258064516129031E-2</v>
      </c>
      <c r="BH170" s="4">
        <f>1/36</f>
        <v>2.7777777777777776E-2</v>
      </c>
      <c r="BI170" s="4">
        <f>1/81</f>
        <v>1.2345679012345678E-2</v>
      </c>
      <c r="BJ170" s="4">
        <f>1/151</f>
        <v>6.6225165562913907E-3</v>
      </c>
      <c r="BK170" s="4">
        <v>0</v>
      </c>
      <c r="BL170" s="4">
        <f>1/67</f>
        <v>1.4925373134328358E-2</v>
      </c>
      <c r="BM170" s="4">
        <f>1/76</f>
        <v>1.3157894736842105E-2</v>
      </c>
      <c r="BN170" s="4">
        <f>1/126</f>
        <v>7.9365079365079361E-3</v>
      </c>
      <c r="BO170" s="4">
        <f>1/201</f>
        <v>4.9751243781094526E-3</v>
      </c>
      <c r="BP170" s="4">
        <f>1/101</f>
        <v>9.9009900990099011E-3</v>
      </c>
      <c r="BQ170" s="4">
        <f>1/126</f>
        <v>7.9365079365079361E-3</v>
      </c>
      <c r="BR170" s="4">
        <v>0</v>
      </c>
      <c r="BS170" s="4">
        <v>0</v>
      </c>
      <c r="BT170" s="4">
        <f>1/176</f>
        <v>5.681818181818182E-3</v>
      </c>
      <c r="BU170" s="4">
        <v>0</v>
      </c>
      <c r="BV170" s="4">
        <v>0</v>
      </c>
      <c r="BW170" s="4">
        <v>0</v>
      </c>
      <c r="BX170" s="4">
        <v>0</v>
      </c>
      <c r="BY170" s="4">
        <f>SUM(AW170:BX170)</f>
        <v>0.90543378971061494</v>
      </c>
      <c r="BZ170" s="7">
        <f t="shared" si="322"/>
        <v>0.31287899508039163</v>
      </c>
      <c r="CB170" s="6">
        <f t="shared" si="323"/>
        <v>0.32848519648771934</v>
      </c>
    </row>
    <row r="171" spans="1:80" s="7" customFormat="1" x14ac:dyDescent="0.25">
      <c r="A171" s="7">
        <v>43</v>
      </c>
      <c r="B171" s="8" t="s">
        <v>78</v>
      </c>
      <c r="C171" s="11">
        <v>0</v>
      </c>
      <c r="D171" s="8">
        <f>1/9</f>
        <v>0.1111111111111111</v>
      </c>
      <c r="E171" s="8">
        <f>5/19</f>
        <v>0.26315789473684209</v>
      </c>
      <c r="F171" s="8">
        <f>2/3</f>
        <v>0.66666666666666663</v>
      </c>
      <c r="G171" s="3">
        <f>D171+E171+F171</f>
        <v>1.0409356725146197</v>
      </c>
      <c r="H171" s="6">
        <f>((D171+(0.5*E171))/G171)</f>
        <v>0.23314606741573035</v>
      </c>
      <c r="I171" s="6">
        <f>1-H171</f>
        <v>0.76685393258426959</v>
      </c>
      <c r="J171" s="8">
        <f>1/19</f>
        <v>5.2631578947368418E-2</v>
      </c>
      <c r="K171" s="8">
        <f>1/46</f>
        <v>2.1739130434782608E-2</v>
      </c>
      <c r="L171" s="8">
        <f>1/21</f>
        <v>4.7619047619047616E-2</v>
      </c>
      <c r="M171" s="8">
        <f>1/176</f>
        <v>5.681818181818182E-3</v>
      </c>
      <c r="N171" s="8">
        <f>1/81</f>
        <v>1.2345679012345678E-2</v>
      </c>
      <c r="O171" s="8">
        <f>1/76</f>
        <v>1.3157894736842105E-2</v>
      </c>
      <c r="P171" s="8">
        <f>1/501</f>
        <v>1.996007984031936E-3</v>
      </c>
      <c r="Q171" s="8">
        <f>1/426</f>
        <v>2.3474178403755869E-3</v>
      </c>
      <c r="R171" s="8">
        <f>1/376</f>
        <v>2.6595744680851063E-3</v>
      </c>
      <c r="S171" s="8">
        <f>1/426</f>
        <v>2.3474178403755869E-3</v>
      </c>
      <c r="T171" s="8">
        <f>1/501</f>
        <v>1.996007984031936E-3</v>
      </c>
      <c r="U171" s="8">
        <f t="shared" ref="U171:Z171" si="342">1/501</f>
        <v>1.996007984031936E-3</v>
      </c>
      <c r="V171" s="8">
        <f t="shared" si="342"/>
        <v>1.996007984031936E-3</v>
      </c>
      <c r="W171" s="8">
        <f t="shared" si="342"/>
        <v>1.996007984031936E-3</v>
      </c>
      <c r="X171" s="8">
        <f t="shared" si="342"/>
        <v>1.996007984031936E-3</v>
      </c>
      <c r="Y171" s="8">
        <f t="shared" si="342"/>
        <v>1.996007984031936E-3</v>
      </c>
      <c r="Z171" s="8">
        <f t="shared" si="342"/>
        <v>1.996007984031936E-3</v>
      </c>
      <c r="AA171" s="8">
        <v>0</v>
      </c>
      <c r="AB171" s="8">
        <v>0</v>
      </c>
      <c r="AC171" s="8">
        <f t="shared" ref="AC171:AD171" si="343">1/501</f>
        <v>1.996007984031936E-3</v>
      </c>
      <c r="AD171" s="8">
        <f t="shared" si="343"/>
        <v>1.996007984031936E-3</v>
      </c>
      <c r="AE171" s="8">
        <v>0</v>
      </c>
      <c r="AF171" s="8">
        <v>0</v>
      </c>
      <c r="AG171" s="8">
        <f t="shared" ref="AG171:AJ171" si="344">1/501</f>
        <v>1.996007984031936E-3</v>
      </c>
      <c r="AH171" s="8">
        <f t="shared" si="344"/>
        <v>1.996007984031936E-3</v>
      </c>
      <c r="AI171" s="8">
        <f t="shared" si="344"/>
        <v>1.996007984031936E-3</v>
      </c>
      <c r="AJ171" s="8">
        <f t="shared" si="344"/>
        <v>1.996007984031936E-3</v>
      </c>
      <c r="AK171" s="8">
        <v>0</v>
      </c>
      <c r="AL171" s="3">
        <f>SUM(J171:AK171)</f>
        <v>0.18847367085748798</v>
      </c>
      <c r="AM171" s="3">
        <f t="shared" si="218"/>
        <v>0.69626303771739195</v>
      </c>
      <c r="AN171" s="3"/>
      <c r="AO171" s="8">
        <f>1/11</f>
        <v>9.0909090909090912E-2</v>
      </c>
      <c r="AP171" s="8">
        <f>1/8</f>
        <v>0.125</v>
      </c>
      <c r="AQ171" s="8">
        <f>1/18</f>
        <v>5.5555555555555552E-2</v>
      </c>
      <c r="AR171" s="8">
        <f>1/91</f>
        <v>1.098901098901099E-2</v>
      </c>
      <c r="AS171" s="8">
        <f>1/351</f>
        <v>2.8490028490028491E-3</v>
      </c>
      <c r="AT171" s="8">
        <v>0</v>
      </c>
      <c r="AU171" s="8">
        <f>SUM(AO171:AT171)</f>
        <v>0.28530266030266033</v>
      </c>
      <c r="AV171" s="7">
        <f t="shared" si="321"/>
        <v>8.4150109150109342E-2</v>
      </c>
      <c r="AW171" s="8">
        <f>1/5</f>
        <v>0.2</v>
      </c>
      <c r="AX171" s="8">
        <f>1/7</f>
        <v>0.14285714285714285</v>
      </c>
      <c r="AY171" s="8">
        <f>1/8</f>
        <v>0.125</v>
      </c>
      <c r="AZ171" s="8">
        <f>1/10</f>
        <v>0.1</v>
      </c>
      <c r="BA171" s="8">
        <f>1/13</f>
        <v>7.6923076923076927E-2</v>
      </c>
      <c r="BB171" s="8">
        <f>1/26</f>
        <v>3.8461538461538464E-2</v>
      </c>
      <c r="BC171" s="8">
        <f>1/20</f>
        <v>0.05</v>
      </c>
      <c r="BD171" s="8">
        <f>1/23</f>
        <v>4.3478260869565216E-2</v>
      </c>
      <c r="BE171" s="8">
        <f>1/56</f>
        <v>1.7857142857142856E-2</v>
      </c>
      <c r="BF171" s="8">
        <f>1/151</f>
        <v>6.6225165562913907E-3</v>
      </c>
      <c r="BG171" s="8">
        <f>1/46</f>
        <v>2.1739130434782608E-2</v>
      </c>
      <c r="BH171" s="8">
        <f>1/61</f>
        <v>1.6393442622950821E-2</v>
      </c>
      <c r="BI171" s="8">
        <f>1/126</f>
        <v>7.9365079365079361E-3</v>
      </c>
      <c r="BJ171" s="8">
        <f>1/376</f>
        <v>2.6595744680851063E-3</v>
      </c>
      <c r="BK171" s="8">
        <f>1/501</f>
        <v>1.996007984031936E-3</v>
      </c>
      <c r="BL171" s="8">
        <f>1/126</f>
        <v>7.9365079365079361E-3</v>
      </c>
      <c r="BM171" s="8">
        <f>1/151</f>
        <v>6.6225165562913907E-3</v>
      </c>
      <c r="BN171" s="8">
        <v>0</v>
      </c>
      <c r="BO171" s="8">
        <v>0</v>
      </c>
      <c r="BP171" s="8">
        <f>1/401</f>
        <v>2.4937655860349127E-3</v>
      </c>
      <c r="BQ171" s="8">
        <f>1/426</f>
        <v>2.3474178403755869E-3</v>
      </c>
      <c r="BR171" s="8">
        <v>0</v>
      </c>
      <c r="BS171" s="8">
        <v>0</v>
      </c>
      <c r="BT171" s="8">
        <f>1/501</f>
        <v>1.996007984031936E-3</v>
      </c>
      <c r="BU171" s="8">
        <f t="shared" ref="BU171:BW171" si="345">1/501</f>
        <v>1.996007984031936E-3</v>
      </c>
      <c r="BV171" s="8">
        <f t="shared" si="345"/>
        <v>1.996007984031936E-3</v>
      </c>
      <c r="BW171" s="8">
        <f t="shared" si="345"/>
        <v>1.996007984031936E-3</v>
      </c>
      <c r="BX171" s="8">
        <v>0</v>
      </c>
      <c r="BY171" s="8">
        <f>SUM(AW171:BX171)</f>
        <v>0.87930858182645388</v>
      </c>
      <c r="BZ171" s="7">
        <f t="shared" si="322"/>
        <v>0.31896287273968094</v>
      </c>
      <c r="CB171" s="6">
        <f t="shared" si="323"/>
        <v>0.35308491298660227</v>
      </c>
    </row>
    <row r="172" spans="1:80" x14ac:dyDescent="0.25">
      <c r="A172" s="7">
        <v>43</v>
      </c>
      <c r="B172" s="7" t="s">
        <v>84</v>
      </c>
      <c r="C172" s="11">
        <v>1</v>
      </c>
      <c r="D172" s="4">
        <f>AVERAGE(D169:D171)</f>
        <v>0.11328976034858389</v>
      </c>
      <c r="E172" s="8">
        <f t="shared" ref="E172:BM172" si="346">AVERAGE(E169:E171)</f>
        <v>0.26364522417153996</v>
      </c>
      <c r="F172" s="8">
        <f t="shared" si="346"/>
        <v>0.66949858404131268</v>
      </c>
      <c r="G172" s="8">
        <f t="shared" si="346"/>
        <v>1.0464335685614365</v>
      </c>
      <c r="H172" s="8">
        <f t="shared" si="346"/>
        <v>0.23424325744344862</v>
      </c>
      <c r="I172" s="8">
        <f t="shared" si="346"/>
        <v>0.76575674255655135</v>
      </c>
      <c r="J172" s="8">
        <f t="shared" si="346"/>
        <v>4.7909629145327086E-2</v>
      </c>
      <c r="K172" s="8">
        <f t="shared" si="346"/>
        <v>2.0351582490516665E-2</v>
      </c>
      <c r="L172" s="8">
        <f t="shared" si="346"/>
        <v>3.9446216865571704E-2</v>
      </c>
      <c r="M172" s="8">
        <f t="shared" si="346"/>
        <v>8.6546683768905994E-3</v>
      </c>
      <c r="N172" s="8">
        <f t="shared" si="346"/>
        <v>1.2753354378561677E-2</v>
      </c>
      <c r="O172" s="8">
        <f t="shared" si="346"/>
        <v>1.3747054202670856E-2</v>
      </c>
      <c r="P172" s="8">
        <f t="shared" si="346"/>
        <v>3.9820855800836137E-3</v>
      </c>
      <c r="Q172" s="8">
        <f t="shared" si="346"/>
        <v>4.8839175261617199E-3</v>
      </c>
      <c r="R172" s="8">
        <f t="shared" si="346"/>
        <v>4.9879697353982268E-3</v>
      </c>
      <c r="S172" s="8">
        <f t="shared" si="346"/>
        <v>4.3347868001010733E-3</v>
      </c>
      <c r="T172" s="8">
        <f t="shared" si="346"/>
        <v>1.3306719893546239E-3</v>
      </c>
      <c r="U172" s="8">
        <f t="shared" si="346"/>
        <v>1.3306719893546239E-3</v>
      </c>
      <c r="V172" s="8">
        <f t="shared" si="346"/>
        <v>1.3306719893546239E-3</v>
      </c>
      <c r="W172" s="8">
        <f t="shared" si="346"/>
        <v>6.6533599467731195E-4</v>
      </c>
      <c r="X172" s="8">
        <f t="shared" si="346"/>
        <v>6.6533599467731195E-4</v>
      </c>
      <c r="Y172" s="8">
        <f t="shared" si="346"/>
        <v>6.6533599467731195E-4</v>
      </c>
      <c r="Z172" s="8">
        <f t="shared" si="346"/>
        <v>6.6533599467731195E-4</v>
      </c>
      <c r="AA172" s="8">
        <f t="shared" si="346"/>
        <v>6.6533599467731195E-4</v>
      </c>
      <c r="AB172" s="8">
        <f t="shared" si="346"/>
        <v>0</v>
      </c>
      <c r="AC172" s="8">
        <f t="shared" si="346"/>
        <v>6.6533599467731195E-4</v>
      </c>
      <c r="AD172" s="8">
        <f t="shared" si="346"/>
        <v>6.6533599467731195E-4</v>
      </c>
      <c r="AE172" s="8">
        <f t="shared" si="346"/>
        <v>0</v>
      </c>
      <c r="AF172" s="8">
        <f t="shared" si="346"/>
        <v>0</v>
      </c>
      <c r="AG172" s="8">
        <f t="shared" si="346"/>
        <v>6.6533599467731195E-4</v>
      </c>
      <c r="AH172" s="8">
        <f t="shared" si="346"/>
        <v>6.6533599467731195E-4</v>
      </c>
      <c r="AI172" s="8">
        <f t="shared" si="346"/>
        <v>6.6533599467731195E-4</v>
      </c>
      <c r="AJ172" s="8">
        <f t="shared" si="346"/>
        <v>6.6533599467731195E-4</v>
      </c>
      <c r="AK172" s="8">
        <f t="shared" si="346"/>
        <v>0</v>
      </c>
      <c r="AL172" s="8">
        <f t="shared" si="346"/>
        <v>0.1723619770107975</v>
      </c>
      <c r="AM172" s="3">
        <f t="shared" si="218"/>
        <v>0.52142591246069325</v>
      </c>
      <c r="AN172" s="3"/>
      <c r="AO172" s="8">
        <f t="shared" si="346"/>
        <v>8.8383838383838384E-2</v>
      </c>
      <c r="AP172" s="8">
        <f t="shared" si="346"/>
        <v>0.12254901960784315</v>
      </c>
      <c r="AQ172" s="8">
        <f t="shared" si="346"/>
        <v>5.1935394040657196E-2</v>
      </c>
      <c r="AR172" s="8">
        <f t="shared" si="346"/>
        <v>1.1893456337900782E-2</v>
      </c>
      <c r="AS172" s="8">
        <f t="shared" si="346"/>
        <v>4.266417201740585E-3</v>
      </c>
      <c r="AT172" s="8">
        <f t="shared" si="346"/>
        <v>0</v>
      </c>
      <c r="AU172" s="8">
        <f t="shared" si="346"/>
        <v>0.27902812557198003</v>
      </c>
      <c r="AV172" s="7">
        <f t="shared" si="321"/>
        <v>5.8346975367288501E-2</v>
      </c>
      <c r="AW172" s="8">
        <f t="shared" si="346"/>
        <v>0.15555555555555556</v>
      </c>
      <c r="AX172" s="8">
        <f t="shared" si="346"/>
        <v>0.14334554334554334</v>
      </c>
      <c r="AY172" s="8">
        <f t="shared" si="346"/>
        <v>0.10833333333333334</v>
      </c>
      <c r="AZ172" s="8">
        <f t="shared" si="346"/>
        <v>9.8148148148148137E-2</v>
      </c>
      <c r="BA172" s="8">
        <f t="shared" si="346"/>
        <v>7.9059829059829057E-2</v>
      </c>
      <c r="BB172" s="8">
        <f t="shared" si="346"/>
        <v>3.5444947209653098E-2</v>
      </c>
      <c r="BC172" s="8">
        <f t="shared" si="346"/>
        <v>5.3381642512077297E-2</v>
      </c>
      <c r="BD172" s="8">
        <f t="shared" si="346"/>
        <v>4.4858523119392681E-2</v>
      </c>
      <c r="BE172" s="8">
        <f t="shared" si="346"/>
        <v>1.9024276377217552E-2</v>
      </c>
      <c r="BF172" s="8">
        <f t="shared" si="346"/>
        <v>7.4985108097690876E-3</v>
      </c>
      <c r="BG172" s="8">
        <f t="shared" si="346"/>
        <v>2.4535012696055514E-2</v>
      </c>
      <c r="BH172" s="8">
        <f t="shared" si="346"/>
        <v>1.9698864511685652E-2</v>
      </c>
      <c r="BI172" s="8">
        <f t="shared" si="346"/>
        <v>9.4062316284538507E-3</v>
      </c>
      <c r="BJ172" s="8">
        <f t="shared" si="346"/>
        <v>3.0940303414588323E-3</v>
      </c>
      <c r="BK172" s="8">
        <f t="shared" si="346"/>
        <v>6.6533599467731195E-4</v>
      </c>
      <c r="BL172" s="8">
        <f t="shared" si="346"/>
        <v>1.0266129669114743E-2</v>
      </c>
      <c r="BM172" s="8">
        <f t="shared" si="346"/>
        <v>8.8009759498082953E-3</v>
      </c>
      <c r="BN172" s="8">
        <f t="shared" ref="BN172:BY172" si="347">AVERAGE(BN169:BN171)</f>
        <v>3.9735238938426185E-3</v>
      </c>
      <c r="BO172" s="8">
        <f t="shared" si="347"/>
        <v>1.658374792703151E-3</v>
      </c>
      <c r="BP172" s="8">
        <f t="shared" si="347"/>
        <v>5.4596064766882441E-3</v>
      </c>
      <c r="BQ172" s="8">
        <f t="shared" si="347"/>
        <v>4.5353949710320489E-3</v>
      </c>
      <c r="BR172" s="8">
        <f t="shared" si="347"/>
        <v>0</v>
      </c>
      <c r="BS172" s="8">
        <f t="shared" si="347"/>
        <v>0</v>
      </c>
      <c r="BT172" s="8">
        <f t="shared" si="347"/>
        <v>3.2246113832940181E-3</v>
      </c>
      <c r="BU172" s="8">
        <f t="shared" si="347"/>
        <v>6.6533599467731195E-4</v>
      </c>
      <c r="BV172" s="8">
        <f t="shared" si="347"/>
        <v>6.6533599467731195E-4</v>
      </c>
      <c r="BW172" s="8">
        <f t="shared" si="347"/>
        <v>6.6533599467731195E-4</v>
      </c>
      <c r="BX172" s="8">
        <f t="shared" si="347"/>
        <v>0</v>
      </c>
      <c r="BY172" s="8">
        <f t="shared" si="347"/>
        <v>0.8419644097633654</v>
      </c>
      <c r="BZ172" s="7">
        <f t="shared" si="322"/>
        <v>0.25760446673537762</v>
      </c>
      <c r="CB172" s="6">
        <f t="shared" si="323"/>
        <v>0.29335451234614296</v>
      </c>
    </row>
    <row r="173" spans="1:80" x14ac:dyDescent="0.25">
      <c r="A173" s="8">
        <v>44</v>
      </c>
      <c r="B173" s="1" t="s">
        <v>18</v>
      </c>
      <c r="C173" s="11">
        <v>0</v>
      </c>
      <c r="D173" s="8">
        <f>20/41</f>
        <v>0.48780487804878048</v>
      </c>
      <c r="E173" s="8">
        <f>5/17</f>
        <v>0.29411764705882354</v>
      </c>
      <c r="F173" s="8">
        <f>5/18</f>
        <v>0.27777777777777779</v>
      </c>
      <c r="G173" s="3">
        <f>D173+E173+F173</f>
        <v>1.059700302885382</v>
      </c>
      <c r="H173" s="6">
        <f>((D173+(0.5*E173))/G173)</f>
        <v>0.5990974050394885</v>
      </c>
      <c r="I173" s="6">
        <f>1-H173</f>
        <v>0.4009025949605115</v>
      </c>
      <c r="J173" s="8">
        <f>1/7</f>
        <v>0.14285714285714285</v>
      </c>
      <c r="K173" s="8">
        <f>2/19</f>
        <v>0.10526315789473684</v>
      </c>
      <c r="L173" s="8">
        <f>1/9</f>
        <v>0.1111111111111111</v>
      </c>
      <c r="M173" s="8">
        <f>1/17</f>
        <v>5.8823529411764705E-2</v>
      </c>
      <c r="N173" s="8">
        <f>1/17</f>
        <v>5.8823529411764705E-2</v>
      </c>
      <c r="O173" s="8">
        <f>1/34</f>
        <v>2.9411764705882353E-2</v>
      </c>
      <c r="P173" s="8">
        <f>1/41</f>
        <v>2.4390243902439025E-2</v>
      </c>
      <c r="Q173" s="8">
        <f>1/41</f>
        <v>2.4390243902439025E-2</v>
      </c>
      <c r="R173" s="8">
        <f>1/67</f>
        <v>1.4925373134328358E-2</v>
      </c>
      <c r="S173" s="8">
        <f>1/126</f>
        <v>7.9365079365079361E-3</v>
      </c>
      <c r="T173" s="8">
        <f>1/126</f>
        <v>7.9365079365079361E-3</v>
      </c>
      <c r="U173" s="8">
        <f>1/126</f>
        <v>7.9365079365079361E-3</v>
      </c>
      <c r="V173" s="8">
        <f>1/201</f>
        <v>4.9751243781094526E-3</v>
      </c>
      <c r="W173" s="4">
        <v>0</v>
      </c>
      <c r="X173" s="4">
        <v>0</v>
      </c>
      <c r="Y173" s="4">
        <f>1/251</f>
        <v>3.9840637450199202E-3</v>
      </c>
      <c r="Z173" s="4">
        <f>1/251</f>
        <v>3.9840637450199202E-3</v>
      </c>
      <c r="AA173" s="4">
        <f>1/501</f>
        <v>1.996007984031936E-3</v>
      </c>
      <c r="AB173" s="4">
        <v>0</v>
      </c>
      <c r="AC173" s="4">
        <f>1/501</f>
        <v>1.996007984031936E-3</v>
      </c>
      <c r="AD173" s="4">
        <f>1/501</f>
        <v>1.996007984031936E-3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3">
        <f>SUM(J173:AK173)</f>
        <v>0.61273689596137804</v>
      </c>
      <c r="AM173" s="3">
        <f t="shared" si="218"/>
        <v>0.25611063672082501</v>
      </c>
      <c r="AN173" s="3"/>
      <c r="AO173" s="4">
        <f>2/19</f>
        <v>0.10526315789473684</v>
      </c>
      <c r="AP173" s="4">
        <f>1/7</f>
        <v>0.14285714285714285</v>
      </c>
      <c r="AQ173" s="4">
        <f>1/17</f>
        <v>5.8823529411764705E-2</v>
      </c>
      <c r="AR173" s="4">
        <f>1/67</f>
        <v>1.4925373134328358E-2</v>
      </c>
      <c r="AS173" s="4">
        <f>1/201</f>
        <v>4.9751243781094526E-3</v>
      </c>
      <c r="AT173" s="4">
        <v>0</v>
      </c>
      <c r="AU173" s="4">
        <f>SUM(AO173:AT173)</f>
        <v>0.32684432767608218</v>
      </c>
      <c r="AV173" s="7">
        <f t="shared" si="321"/>
        <v>0.11127071409867928</v>
      </c>
      <c r="AW173" s="4">
        <f>1/10</f>
        <v>0.1</v>
      </c>
      <c r="AX173" s="4">
        <f>1/19</f>
        <v>5.2631578947368418E-2</v>
      </c>
      <c r="AY173" s="4">
        <f>1/13</f>
        <v>7.6923076923076927E-2</v>
      </c>
      <c r="AZ173" s="4">
        <f>1/51</f>
        <v>1.9607843137254902E-2</v>
      </c>
      <c r="BA173" s="4">
        <f>1/34</f>
        <v>2.9411764705882353E-2</v>
      </c>
      <c r="BB173" s="4">
        <f>1/41</f>
        <v>2.4390243902439025E-2</v>
      </c>
      <c r="BC173" s="4">
        <f>1/101</f>
        <v>9.9009900990099011E-3</v>
      </c>
      <c r="BD173" s="4">
        <f>1/81</f>
        <v>1.2345679012345678E-2</v>
      </c>
      <c r="BE173" s="4">
        <f>1/101</f>
        <v>9.9009900990099011E-3</v>
      </c>
      <c r="BF173" s="4">
        <f>1/151</f>
        <v>6.6225165562913907E-3</v>
      </c>
      <c r="BG173" s="4">
        <f>1/301</f>
        <v>3.3222591362126247E-3</v>
      </c>
      <c r="BH173" s="4">
        <f>1/301</f>
        <v>3.3222591362126247E-3</v>
      </c>
      <c r="BI173" s="4">
        <f>1/301</f>
        <v>3.3222591362126247E-3</v>
      </c>
      <c r="BJ173" s="4">
        <v>0</v>
      </c>
      <c r="BK173" s="4">
        <v>0</v>
      </c>
      <c r="BL173" s="4">
        <f>1/501</f>
        <v>1.996007984031936E-3</v>
      </c>
      <c r="BM173" s="4">
        <f>1/501</f>
        <v>1.996007984031936E-3</v>
      </c>
      <c r="BN173" s="4">
        <f>1/501</f>
        <v>1.996007984031936E-3</v>
      </c>
      <c r="BO173" s="4">
        <v>0</v>
      </c>
      <c r="BP173" s="4">
        <v>0</v>
      </c>
      <c r="BQ173" s="4">
        <v>0</v>
      </c>
      <c r="BR173" s="4">
        <v>0</v>
      </c>
      <c r="BS173" s="4">
        <v>0</v>
      </c>
      <c r="BT173" s="4">
        <v>0</v>
      </c>
      <c r="BU173" s="4">
        <v>0</v>
      </c>
      <c r="BV173" s="4">
        <v>0</v>
      </c>
      <c r="BW173" s="4">
        <v>0</v>
      </c>
      <c r="BX173" s="4">
        <v>0</v>
      </c>
      <c r="BY173" s="4">
        <f>SUM(AW173:BX173)</f>
        <v>0.35768948474341228</v>
      </c>
      <c r="BZ173" s="7">
        <f t="shared" si="322"/>
        <v>0.28768214507628409</v>
      </c>
      <c r="CB173" s="6">
        <f t="shared" si="323"/>
        <v>0.29727070838087255</v>
      </c>
    </row>
    <row r="174" spans="1:80" s="7" customFormat="1" x14ac:dyDescent="0.25">
      <c r="A174" s="8">
        <v>44</v>
      </c>
      <c r="B174" s="1" t="s">
        <v>79</v>
      </c>
      <c r="C174" s="11">
        <v>0</v>
      </c>
      <c r="D174" s="8">
        <f>20/41</f>
        <v>0.48780487804878048</v>
      </c>
      <c r="E174" s="8">
        <f>5/18</f>
        <v>0.27777777777777779</v>
      </c>
      <c r="F174" s="8">
        <f>5/18</f>
        <v>0.27777777777777779</v>
      </c>
      <c r="G174" s="3">
        <f>D174+E174+F174</f>
        <v>1.0433604336043361</v>
      </c>
      <c r="H174" s="6">
        <f>((D174+(0.5*E174))/G174)</f>
        <v>0.60064935064935054</v>
      </c>
      <c r="I174" s="6">
        <f>1-H174</f>
        <v>0.39935064935064946</v>
      </c>
      <c r="J174" s="8">
        <f>2/13</f>
        <v>0.15384615384615385</v>
      </c>
      <c r="K174" s="8">
        <f>1/9</f>
        <v>0.1111111111111111</v>
      </c>
      <c r="L174" s="8">
        <f>1/8</f>
        <v>0.125</v>
      </c>
      <c r="M174" s="8">
        <f>1/13</f>
        <v>7.6923076923076927E-2</v>
      </c>
      <c r="N174" s="8">
        <f>1/15</f>
        <v>6.6666666666666666E-2</v>
      </c>
      <c r="O174" s="8">
        <f>1/29</f>
        <v>3.4482758620689655E-2</v>
      </c>
      <c r="P174" s="8">
        <f>1/36</f>
        <v>2.7777777777777776E-2</v>
      </c>
      <c r="Q174" s="8">
        <f>1/36</f>
        <v>2.7777777777777776E-2</v>
      </c>
      <c r="R174" s="8">
        <f>1/51</f>
        <v>1.9607843137254902E-2</v>
      </c>
      <c r="S174" s="8">
        <f>1/101</f>
        <v>9.9009900990099011E-3</v>
      </c>
      <c r="T174" s="8">
        <f>1/91</f>
        <v>1.098901098901099E-2</v>
      </c>
      <c r="U174" s="8">
        <f>1/81</f>
        <v>1.2345679012345678E-2</v>
      </c>
      <c r="V174" s="8">
        <f>1/126</f>
        <v>7.9365079365079361E-3</v>
      </c>
      <c r="W174" s="8">
        <f>1/176</f>
        <v>5.681818181818182E-3</v>
      </c>
      <c r="X174" s="8">
        <v>0</v>
      </c>
      <c r="Y174" s="8">
        <f>1/151</f>
        <v>6.6225165562913907E-3</v>
      </c>
      <c r="Z174" s="8">
        <f>1/151</f>
        <v>6.6225165562913907E-3</v>
      </c>
      <c r="AA174" s="8">
        <f>1/176</f>
        <v>5.681818181818182E-3</v>
      </c>
      <c r="AB174" s="8">
        <v>0</v>
      </c>
      <c r="AC174" s="8">
        <v>0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v>0</v>
      </c>
      <c r="AJ174" s="8">
        <v>0</v>
      </c>
      <c r="AK174" s="8">
        <v>0</v>
      </c>
      <c r="AL174" s="3">
        <f>SUM(J174:AK174)</f>
        <v>0.70897402337360238</v>
      </c>
      <c r="AM174" s="3">
        <f t="shared" ref="AM174:AM233" si="348">(AL174)/D174 -1</f>
        <v>0.45339674791588491</v>
      </c>
      <c r="AN174" s="3"/>
      <c r="AO174" s="8">
        <f>1/10</f>
        <v>0.1</v>
      </c>
      <c r="AP174" s="8">
        <f>1/7</f>
        <v>0.14285714285714285</v>
      </c>
      <c r="AQ174" s="8">
        <f>1/17</f>
        <v>5.8823529411764705E-2</v>
      </c>
      <c r="AR174" s="8">
        <f>1/67</f>
        <v>1.4925373134328358E-2</v>
      </c>
      <c r="AS174" s="8">
        <f>1/176</f>
        <v>5.681818181818182E-3</v>
      </c>
      <c r="AT174" s="8">
        <v>0</v>
      </c>
      <c r="AU174" s="8">
        <f>SUM(AO174:AT174)</f>
        <v>0.32228786358505407</v>
      </c>
      <c r="AV174" s="7">
        <f t="shared" si="321"/>
        <v>0.16023630890619467</v>
      </c>
      <c r="AW174" s="8">
        <f>1/13</f>
        <v>7.6923076923076927E-2</v>
      </c>
      <c r="AX174" s="8">
        <f>1/23</f>
        <v>4.3478260869565216E-2</v>
      </c>
      <c r="AY174" s="8">
        <f>1/15</f>
        <v>6.6666666666666666E-2</v>
      </c>
      <c r="AZ174" s="8">
        <f>1/51</f>
        <v>1.9607843137254902E-2</v>
      </c>
      <c r="BA174" s="8">
        <f>1/36</f>
        <v>2.7777777777777776E-2</v>
      </c>
      <c r="BB174" s="8">
        <f>1/41</f>
        <v>2.4390243902439025E-2</v>
      </c>
      <c r="BC174" s="8">
        <f>1/126</f>
        <v>7.9365079365079361E-3</v>
      </c>
      <c r="BD174" s="8">
        <f>1/101</f>
        <v>9.9009900990099011E-3</v>
      </c>
      <c r="BE174" s="8">
        <f>1/101</f>
        <v>9.9009900990099011E-3</v>
      </c>
      <c r="BF174" s="8">
        <f>1/151</f>
        <v>6.6225165562913907E-3</v>
      </c>
      <c r="BG174" s="8">
        <f>1/201</f>
        <v>4.9751243781094526E-3</v>
      </c>
      <c r="BH174" s="8">
        <f>1/176</f>
        <v>5.681818181818182E-3</v>
      </c>
      <c r="BI174" s="8">
        <f>1/176</f>
        <v>5.681818181818182E-3</v>
      </c>
      <c r="BJ174" s="8">
        <f>1/201</f>
        <v>4.9751243781094526E-3</v>
      </c>
      <c r="BK174" s="8">
        <v>0</v>
      </c>
      <c r="BL174" s="8">
        <v>0</v>
      </c>
      <c r="BM174" s="8">
        <v>0</v>
      </c>
      <c r="BN174" s="8">
        <v>0</v>
      </c>
      <c r="BO174" s="8">
        <v>0</v>
      </c>
      <c r="BP174" s="8">
        <v>0</v>
      </c>
      <c r="BQ174" s="8">
        <v>0</v>
      </c>
      <c r="BR174" s="8">
        <v>0</v>
      </c>
      <c r="BS174" s="8">
        <v>0</v>
      </c>
      <c r="BT174" s="8">
        <v>0</v>
      </c>
      <c r="BU174" s="8">
        <v>0</v>
      </c>
      <c r="BV174" s="8">
        <v>0</v>
      </c>
      <c r="BW174" s="8">
        <v>0</v>
      </c>
      <c r="BX174" s="8">
        <v>0</v>
      </c>
      <c r="BY174" s="8">
        <f>SUM(AW174:BX174)</f>
        <v>0.31451875908745491</v>
      </c>
      <c r="BZ174" s="7">
        <f t="shared" si="322"/>
        <v>0.13226753271483771</v>
      </c>
      <c r="CB174" s="6">
        <f t="shared" si="323"/>
        <v>0.34578064604611147</v>
      </c>
    </row>
    <row r="175" spans="1:80" s="7" customFormat="1" x14ac:dyDescent="0.25">
      <c r="A175" s="8">
        <v>44</v>
      </c>
      <c r="B175" s="1" t="s">
        <v>78</v>
      </c>
      <c r="C175" s="11">
        <v>0</v>
      </c>
      <c r="D175" s="8">
        <f>20/41</f>
        <v>0.48780487804878048</v>
      </c>
      <c r="E175" s="8">
        <f>5/18</f>
        <v>0.27777777777777779</v>
      </c>
      <c r="F175" s="8">
        <f>5/18</f>
        <v>0.27777777777777779</v>
      </c>
      <c r="G175" s="3">
        <f>D175+E175+F175</f>
        <v>1.0433604336043361</v>
      </c>
      <c r="H175" s="6">
        <f>((D175+(0.5*E175))/G175)</f>
        <v>0.60064935064935054</v>
      </c>
      <c r="I175" s="6">
        <f>1-H175</f>
        <v>0.39935064935064946</v>
      </c>
      <c r="J175" s="8">
        <f>2/15</f>
        <v>0.13333333333333333</v>
      </c>
      <c r="K175" s="8">
        <f>1/10</f>
        <v>0.1</v>
      </c>
      <c r="L175" s="8">
        <f>2/17</f>
        <v>0.11764705882352941</v>
      </c>
      <c r="M175" s="8">
        <f>1/19</f>
        <v>5.2631578947368418E-2</v>
      </c>
      <c r="N175" s="8">
        <f>1/15</f>
        <v>6.6666666666666666E-2</v>
      </c>
      <c r="O175" s="8">
        <f>1/23</f>
        <v>4.3478260869565216E-2</v>
      </c>
      <c r="P175" s="8">
        <f>1/46</f>
        <v>2.1739130434782608E-2</v>
      </c>
      <c r="Q175" s="8">
        <f>1/41</f>
        <v>2.4390243902439025E-2</v>
      </c>
      <c r="R175" s="8">
        <f>1/61</f>
        <v>1.6393442622950821E-2</v>
      </c>
      <c r="S175" s="8">
        <f>1/126</f>
        <v>7.9365079365079361E-3</v>
      </c>
      <c r="T175" s="8">
        <f>1/126</f>
        <v>7.9365079365079361E-3</v>
      </c>
      <c r="U175" s="8">
        <f>1/101</f>
        <v>9.9009900990099011E-3</v>
      </c>
      <c r="V175" s="8">
        <f>1/176</f>
        <v>5.681818181818182E-3</v>
      </c>
      <c r="W175" s="8">
        <f>1/376</f>
        <v>2.6595744680851063E-3</v>
      </c>
      <c r="X175" s="8">
        <f>1/501</f>
        <v>1.996007984031936E-3</v>
      </c>
      <c r="Y175" s="8">
        <f>1/501</f>
        <v>1.996007984031936E-3</v>
      </c>
      <c r="Z175" s="8">
        <f>1/426</f>
        <v>2.3474178403755869E-3</v>
      </c>
      <c r="AA175" s="8">
        <v>0</v>
      </c>
      <c r="AB175" s="8">
        <v>0</v>
      </c>
      <c r="AC175" s="8">
        <f>1/501</f>
        <v>1.996007984031936E-3</v>
      </c>
      <c r="AD175" s="8">
        <f>1/501</f>
        <v>1.996007984031936E-3</v>
      </c>
      <c r="AE175" s="8">
        <v>0</v>
      </c>
      <c r="AF175" s="8">
        <v>0</v>
      </c>
      <c r="AG175" s="8">
        <f t="shared" ref="AG175:AJ175" si="349">1/501</f>
        <v>1.996007984031936E-3</v>
      </c>
      <c r="AH175" s="8">
        <f t="shared" si="349"/>
        <v>1.996007984031936E-3</v>
      </c>
      <c r="AI175" s="8">
        <f t="shared" si="349"/>
        <v>1.996007984031936E-3</v>
      </c>
      <c r="AJ175" s="8">
        <f t="shared" si="349"/>
        <v>1.996007984031936E-3</v>
      </c>
      <c r="AK175" s="8">
        <v>0</v>
      </c>
      <c r="AL175" s="3">
        <f>SUM(J175:AK175)</f>
        <v>0.62871059593519607</v>
      </c>
      <c r="AM175" s="3">
        <f t="shared" si="348"/>
        <v>0.28885672166715204</v>
      </c>
      <c r="AN175" s="3"/>
      <c r="AO175" s="8">
        <f>2/19</f>
        <v>0.10526315789473684</v>
      </c>
      <c r="AP175" s="8">
        <f>2/13</f>
        <v>0.15384615384615385</v>
      </c>
      <c r="AQ175" s="8">
        <f>1/14</f>
        <v>7.1428571428571425E-2</v>
      </c>
      <c r="AR175" s="8">
        <f>1/56</f>
        <v>1.7857142857142856E-2</v>
      </c>
      <c r="AS175" s="8">
        <f>1/326</f>
        <v>3.0674846625766872E-3</v>
      </c>
      <c r="AT175" s="8">
        <v>0</v>
      </c>
      <c r="AU175" s="8">
        <f>SUM(AO175:AT175)</f>
        <v>0.35146251068918161</v>
      </c>
      <c r="AV175" s="7">
        <f t="shared" si="321"/>
        <v>0.26526503848105376</v>
      </c>
      <c r="AW175" s="8">
        <f>1/9</f>
        <v>0.1111111111111111</v>
      </c>
      <c r="AX175" s="8">
        <f>1/20</f>
        <v>0.05</v>
      </c>
      <c r="AY175" s="8">
        <f>1/13</f>
        <v>7.6923076923076927E-2</v>
      </c>
      <c r="AZ175" s="8">
        <f>1/51</f>
        <v>1.9607843137254902E-2</v>
      </c>
      <c r="BA175" s="8">
        <f>1/31</f>
        <v>3.2258064516129031E-2</v>
      </c>
      <c r="BB175" s="8">
        <f>1/36</f>
        <v>2.7777777777777776E-2</v>
      </c>
      <c r="BC175" s="8">
        <f>1/201</f>
        <v>4.9751243781094526E-3</v>
      </c>
      <c r="BD175" s="8">
        <f>1/101</f>
        <v>9.9009900990099011E-3</v>
      </c>
      <c r="BE175" s="8">
        <f>1/126</f>
        <v>7.9365079365079361E-3</v>
      </c>
      <c r="BF175" s="8">
        <f>1/176</f>
        <v>5.681818181818182E-3</v>
      </c>
      <c r="BG175" s="8">
        <f>1/501</f>
        <v>1.996007984031936E-3</v>
      </c>
      <c r="BH175" s="8">
        <f t="shared" ref="BH175:BM175" si="350">1/501</f>
        <v>1.996007984031936E-3</v>
      </c>
      <c r="BI175" s="8">
        <f t="shared" si="350"/>
        <v>1.996007984031936E-3</v>
      </c>
      <c r="BJ175" s="8">
        <f t="shared" si="350"/>
        <v>1.996007984031936E-3</v>
      </c>
      <c r="BK175" s="8">
        <f t="shared" si="350"/>
        <v>1.996007984031936E-3</v>
      </c>
      <c r="BL175" s="8">
        <f t="shared" si="350"/>
        <v>1.996007984031936E-3</v>
      </c>
      <c r="BM175" s="8">
        <f t="shared" si="350"/>
        <v>1.996007984031936E-3</v>
      </c>
      <c r="BN175" s="8">
        <v>0</v>
      </c>
      <c r="BO175" s="8">
        <v>0</v>
      </c>
      <c r="BP175" s="8">
        <f t="shared" ref="BP175:BQ175" si="351">1/501</f>
        <v>1.996007984031936E-3</v>
      </c>
      <c r="BQ175" s="8">
        <f t="shared" si="351"/>
        <v>1.996007984031936E-3</v>
      </c>
      <c r="BR175" s="8">
        <v>0</v>
      </c>
      <c r="BS175" s="8">
        <v>0</v>
      </c>
      <c r="BT175" s="8">
        <f t="shared" ref="BT175:BW175" si="352">1/501</f>
        <v>1.996007984031936E-3</v>
      </c>
      <c r="BU175" s="8">
        <f t="shared" si="352"/>
        <v>1.996007984031936E-3</v>
      </c>
      <c r="BV175" s="8">
        <f t="shared" si="352"/>
        <v>1.996007984031936E-3</v>
      </c>
      <c r="BW175" s="8">
        <f t="shared" si="352"/>
        <v>1.996007984031936E-3</v>
      </c>
      <c r="BX175" s="8">
        <v>0</v>
      </c>
      <c r="BY175" s="8">
        <f>SUM(AW175:BX175)</f>
        <v>0.37212041785321026</v>
      </c>
      <c r="BZ175" s="7">
        <f t="shared" si="322"/>
        <v>0.33963350427155681</v>
      </c>
      <c r="CB175" s="6">
        <f t="shared" si="323"/>
        <v>0.35229352447758799</v>
      </c>
    </row>
    <row r="176" spans="1:80" x14ac:dyDescent="0.25">
      <c r="A176" s="7">
        <v>44</v>
      </c>
      <c r="B176" s="7" t="s">
        <v>84</v>
      </c>
      <c r="C176" s="11">
        <v>1</v>
      </c>
      <c r="D176" s="4">
        <f>AVERAGE(D173:D175)</f>
        <v>0.48780487804878048</v>
      </c>
      <c r="E176" s="8">
        <f t="shared" ref="E176:BM176" si="353">AVERAGE(E173:E175)</f>
        <v>0.28322440087145967</v>
      </c>
      <c r="F176" s="8">
        <f t="shared" si="353"/>
        <v>0.27777777777777779</v>
      </c>
      <c r="G176" s="8">
        <f t="shared" si="353"/>
        <v>1.0488070566980181</v>
      </c>
      <c r="H176" s="8">
        <f t="shared" si="353"/>
        <v>0.60013203544606319</v>
      </c>
      <c r="I176" s="8">
        <f t="shared" si="353"/>
        <v>0.39986796455393686</v>
      </c>
      <c r="J176" s="8">
        <f t="shared" si="353"/>
        <v>0.14334554334554336</v>
      </c>
      <c r="K176" s="8">
        <f t="shared" si="353"/>
        <v>0.10545808966861599</v>
      </c>
      <c r="L176" s="8">
        <f t="shared" si="353"/>
        <v>0.1179193899782135</v>
      </c>
      <c r="M176" s="8">
        <f t="shared" si="353"/>
        <v>6.2792728427403355E-2</v>
      </c>
      <c r="N176" s="8">
        <f t="shared" si="353"/>
        <v>6.4052287581699341E-2</v>
      </c>
      <c r="O176" s="8">
        <f t="shared" si="353"/>
        <v>3.579092806537907E-2</v>
      </c>
      <c r="P176" s="8">
        <f t="shared" si="353"/>
        <v>2.4635717371666466E-2</v>
      </c>
      <c r="Q176" s="8">
        <f t="shared" si="353"/>
        <v>2.5519421860885277E-2</v>
      </c>
      <c r="R176" s="8">
        <f t="shared" si="353"/>
        <v>1.6975552964844695E-2</v>
      </c>
      <c r="S176" s="8">
        <f t="shared" si="353"/>
        <v>8.5913353240085911E-3</v>
      </c>
      <c r="T176" s="8">
        <f t="shared" si="353"/>
        <v>8.9540089540089546E-3</v>
      </c>
      <c r="U176" s="8">
        <f t="shared" si="353"/>
        <v>1.0061059015954506E-2</v>
      </c>
      <c r="V176" s="8">
        <f t="shared" si="353"/>
        <v>6.1978168321451905E-3</v>
      </c>
      <c r="W176" s="8">
        <f t="shared" si="353"/>
        <v>2.7804642166344294E-3</v>
      </c>
      <c r="X176" s="8">
        <f t="shared" si="353"/>
        <v>6.6533599467731195E-4</v>
      </c>
      <c r="Y176" s="8">
        <f t="shared" si="353"/>
        <v>4.2008627617810823E-3</v>
      </c>
      <c r="Z176" s="8">
        <f t="shared" si="353"/>
        <v>4.317999380562299E-3</v>
      </c>
      <c r="AA176" s="8">
        <f t="shared" si="353"/>
        <v>2.5592753886167058E-3</v>
      </c>
      <c r="AB176" s="8">
        <f t="shared" si="353"/>
        <v>0</v>
      </c>
      <c r="AC176" s="8">
        <f t="shared" si="353"/>
        <v>1.3306719893546239E-3</v>
      </c>
      <c r="AD176" s="8">
        <f t="shared" si="353"/>
        <v>1.3306719893546239E-3</v>
      </c>
      <c r="AE176" s="8">
        <f t="shared" si="353"/>
        <v>0</v>
      </c>
      <c r="AF176" s="8">
        <f t="shared" si="353"/>
        <v>0</v>
      </c>
      <c r="AG176" s="8">
        <f t="shared" si="353"/>
        <v>6.6533599467731195E-4</v>
      </c>
      <c r="AH176" s="8">
        <f t="shared" si="353"/>
        <v>6.6533599467731195E-4</v>
      </c>
      <c r="AI176" s="8">
        <f t="shared" si="353"/>
        <v>6.6533599467731195E-4</v>
      </c>
      <c r="AJ176" s="8">
        <f t="shared" si="353"/>
        <v>6.6533599467731195E-4</v>
      </c>
      <c r="AK176" s="8">
        <f t="shared" si="353"/>
        <v>0</v>
      </c>
      <c r="AL176" s="8">
        <f t="shared" si="353"/>
        <v>0.65014050509005894</v>
      </c>
      <c r="AM176" s="3">
        <f t="shared" si="348"/>
        <v>0.33278803543462088</v>
      </c>
      <c r="AN176" s="3"/>
      <c r="AO176" s="8">
        <f t="shared" si="353"/>
        <v>0.10350877192982455</v>
      </c>
      <c r="AP176" s="8">
        <f t="shared" si="353"/>
        <v>0.14652014652014653</v>
      </c>
      <c r="AQ176" s="8">
        <f t="shared" si="353"/>
        <v>6.3025210084033612E-2</v>
      </c>
      <c r="AR176" s="8">
        <f t="shared" si="353"/>
        <v>1.5902629708599857E-2</v>
      </c>
      <c r="AS176" s="8">
        <f t="shared" si="353"/>
        <v>4.5748090741681074E-3</v>
      </c>
      <c r="AT176" s="8">
        <f t="shared" si="353"/>
        <v>0</v>
      </c>
      <c r="AU176" s="8">
        <f t="shared" si="353"/>
        <v>0.33353156731677264</v>
      </c>
      <c r="AV176" s="7">
        <f t="shared" si="321"/>
        <v>0.17762299537229742</v>
      </c>
      <c r="AW176" s="8">
        <f t="shared" si="353"/>
        <v>9.6011396011396008E-2</v>
      </c>
      <c r="AX176" s="8">
        <f t="shared" si="353"/>
        <v>4.8703279938977884E-2</v>
      </c>
      <c r="AY176" s="8">
        <f t="shared" si="353"/>
        <v>7.3504273504273507E-2</v>
      </c>
      <c r="AZ176" s="8">
        <f t="shared" si="353"/>
        <v>1.9607843137254902E-2</v>
      </c>
      <c r="BA176" s="8">
        <f t="shared" si="353"/>
        <v>2.9815868999929718E-2</v>
      </c>
      <c r="BB176" s="8">
        <f t="shared" si="353"/>
        <v>2.5519421860885277E-2</v>
      </c>
      <c r="BC176" s="8">
        <f t="shared" si="353"/>
        <v>7.6042074712090969E-3</v>
      </c>
      <c r="BD176" s="8">
        <f t="shared" si="353"/>
        <v>1.0715886403455161E-2</v>
      </c>
      <c r="BE176" s="8">
        <f t="shared" si="353"/>
        <v>9.2461627115092461E-3</v>
      </c>
      <c r="BF176" s="8">
        <f t="shared" si="353"/>
        <v>6.3089504314669878E-3</v>
      </c>
      <c r="BG176" s="8">
        <f t="shared" si="353"/>
        <v>3.4311304994513376E-3</v>
      </c>
      <c r="BH176" s="8">
        <f t="shared" si="353"/>
        <v>3.6666951006875809E-3</v>
      </c>
      <c r="BI176" s="8">
        <f t="shared" si="353"/>
        <v>3.6666951006875809E-3</v>
      </c>
      <c r="BJ176" s="8">
        <f t="shared" si="353"/>
        <v>2.323710787380463E-3</v>
      </c>
      <c r="BK176" s="8">
        <f t="shared" si="353"/>
        <v>6.6533599467731195E-4</v>
      </c>
      <c r="BL176" s="8">
        <f t="shared" si="353"/>
        <v>1.3306719893546239E-3</v>
      </c>
      <c r="BM176" s="8">
        <f t="shared" si="353"/>
        <v>1.3306719893546239E-3</v>
      </c>
      <c r="BN176" s="8">
        <f t="shared" ref="BN176:BY176" si="354">AVERAGE(BN173:BN175)</f>
        <v>6.6533599467731195E-4</v>
      </c>
      <c r="BO176" s="8">
        <f t="shared" si="354"/>
        <v>0</v>
      </c>
      <c r="BP176" s="8">
        <f t="shared" si="354"/>
        <v>6.6533599467731195E-4</v>
      </c>
      <c r="BQ176" s="8">
        <f t="shared" si="354"/>
        <v>6.6533599467731195E-4</v>
      </c>
      <c r="BR176" s="8">
        <f t="shared" si="354"/>
        <v>0</v>
      </c>
      <c r="BS176" s="8">
        <f t="shared" si="354"/>
        <v>0</v>
      </c>
      <c r="BT176" s="8">
        <f t="shared" si="354"/>
        <v>6.6533599467731195E-4</v>
      </c>
      <c r="BU176" s="8">
        <f t="shared" si="354"/>
        <v>6.6533599467731195E-4</v>
      </c>
      <c r="BV176" s="8">
        <f t="shared" si="354"/>
        <v>6.6533599467731195E-4</v>
      </c>
      <c r="BW176" s="8">
        <f t="shared" si="354"/>
        <v>6.6533599467731195E-4</v>
      </c>
      <c r="BX176" s="8">
        <f t="shared" si="354"/>
        <v>0</v>
      </c>
      <c r="BY176" s="8">
        <f t="shared" si="354"/>
        <v>0.3481095538946925</v>
      </c>
      <c r="BZ176" s="7">
        <f t="shared" si="322"/>
        <v>0.25319439402089294</v>
      </c>
      <c r="CB176" s="6">
        <f t="shared" si="323"/>
        <v>0.33178162630152408</v>
      </c>
    </row>
    <row r="177" spans="1:80" x14ac:dyDescent="0.25">
      <c r="A177" s="7">
        <v>45</v>
      </c>
      <c r="B177" s="8" t="s">
        <v>79</v>
      </c>
      <c r="C177" s="11">
        <v>0</v>
      </c>
      <c r="D177" s="4">
        <f>1/9</f>
        <v>0.1111111111111111</v>
      </c>
      <c r="E177" s="4">
        <f>10/31</f>
        <v>0.32258064516129031</v>
      </c>
      <c r="F177" s="4">
        <f>13/21</f>
        <v>0.61904761904761907</v>
      </c>
      <c r="G177" s="3">
        <f>D177+E177+F177</f>
        <v>1.0527393753200205</v>
      </c>
      <c r="H177" s="6">
        <f>((D177+(0.5*E177))/G177)</f>
        <v>0.2587548638132296</v>
      </c>
      <c r="I177" s="6">
        <f>1-H177</f>
        <v>0.74124513618677046</v>
      </c>
      <c r="J177" s="4">
        <f>1/17</f>
        <v>5.8823529411764705E-2</v>
      </c>
      <c r="K177" s="4">
        <f>1/41</f>
        <v>2.4390243902439025E-2</v>
      </c>
      <c r="L177" s="4">
        <f>1/23</f>
        <v>4.3478260869565216E-2</v>
      </c>
      <c r="M177" s="4">
        <f>1/101</f>
        <v>9.9009900990099011E-3</v>
      </c>
      <c r="N177" s="4">
        <f>1/76</f>
        <v>1.3157894736842105E-2</v>
      </c>
      <c r="O177" s="4">
        <f>1/76</f>
        <v>1.3157894736842105E-2</v>
      </c>
      <c r="P177" s="4">
        <f>1/201</f>
        <v>4.9751243781094526E-3</v>
      </c>
      <c r="Q177" s="4">
        <f>1/151</f>
        <v>6.6225165562913907E-3</v>
      </c>
      <c r="R177" s="4">
        <f>1/176</f>
        <v>5.681818181818182E-3</v>
      </c>
      <c r="S177" s="4">
        <f>1/201</f>
        <v>4.9751243781094526E-3</v>
      </c>
      <c r="T177" s="4">
        <v>0</v>
      </c>
      <c r="U177" s="4">
        <f>1/201</f>
        <v>4.9751243781094526E-3</v>
      </c>
      <c r="V177" s="4">
        <f>1/201</f>
        <v>4.9751243781094526E-3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0</v>
      </c>
      <c r="AJ177" s="4">
        <v>0</v>
      </c>
      <c r="AK177" s="4">
        <v>0</v>
      </c>
      <c r="AL177" s="3">
        <f>SUM(J177:AK177)</f>
        <v>0.19511364600701045</v>
      </c>
      <c r="AM177" s="3">
        <f t="shared" si="348"/>
        <v>0.75602281406309424</v>
      </c>
      <c r="AN177" s="3"/>
      <c r="AO177" s="4">
        <f>1/7</f>
        <v>0.14285714285714285</v>
      </c>
      <c r="AP177" s="4">
        <f>1/6</f>
        <v>0.16666666666666666</v>
      </c>
      <c r="AQ177" s="4">
        <f>1/13</f>
        <v>7.6923076923076927E-2</v>
      </c>
      <c r="AR177" s="4">
        <f>1/51</f>
        <v>1.9607843137254902E-2</v>
      </c>
      <c r="AS177" s="4">
        <f>1/151</f>
        <v>6.6225165562913907E-3</v>
      </c>
      <c r="AT177" s="4">
        <v>0</v>
      </c>
      <c r="AU177" s="4">
        <f>SUM(AO177:AT177)</f>
        <v>0.41267724614043272</v>
      </c>
      <c r="AV177" s="7">
        <f t="shared" si="321"/>
        <v>0.27929946303534137</v>
      </c>
      <c r="AW177" s="4">
        <f>1/7</f>
        <v>0.14285714285714285</v>
      </c>
      <c r="AX177" s="4">
        <f>2/15</f>
        <v>0.13333333333333333</v>
      </c>
      <c r="AY177" s="4">
        <f>2/19</f>
        <v>0.10526315789473684</v>
      </c>
      <c r="AZ177" s="4">
        <f>1/12</f>
        <v>8.3333333333333329E-2</v>
      </c>
      <c r="BA177" s="4">
        <f>1/15</f>
        <v>6.6666666666666666E-2</v>
      </c>
      <c r="BB177" s="4">
        <f>1/36</f>
        <v>2.7777777777777776E-2</v>
      </c>
      <c r="BC177" s="4">
        <f>1/23</f>
        <v>4.3478260869565216E-2</v>
      </c>
      <c r="BD177" s="4">
        <f>1/31</f>
        <v>3.2258064516129031E-2</v>
      </c>
      <c r="BE177" s="4">
        <f>1/67</f>
        <v>1.4925373134328358E-2</v>
      </c>
      <c r="BF177" s="4">
        <f>1/151</f>
        <v>6.6225165562913907E-3</v>
      </c>
      <c r="BG177" s="4">
        <f>1/51</f>
        <v>1.9607843137254902E-2</v>
      </c>
      <c r="BH177" s="4">
        <f>1/51</f>
        <v>1.9607843137254902E-2</v>
      </c>
      <c r="BI177" s="4">
        <f>1/101</f>
        <v>9.9009900990099011E-3</v>
      </c>
      <c r="BJ177" s="4">
        <f>1/176</f>
        <v>5.681818181818182E-3</v>
      </c>
      <c r="BK177" s="4">
        <f>1/201</f>
        <v>4.9751243781094526E-3</v>
      </c>
      <c r="BL177" s="4">
        <f>1/101</f>
        <v>9.9009900990099011E-3</v>
      </c>
      <c r="BM177" s="4">
        <f>1/126</f>
        <v>7.9365079365079361E-3</v>
      </c>
      <c r="BN177" s="4">
        <f>1/176</f>
        <v>5.681818181818182E-3</v>
      </c>
      <c r="BO177" s="4">
        <f>1/201</f>
        <v>4.9751243781094526E-3</v>
      </c>
      <c r="BP177" s="4">
        <f>1/176</f>
        <v>5.681818181818182E-3</v>
      </c>
      <c r="BQ177" s="4">
        <f>1/201</f>
        <v>4.9751243781094526E-3</v>
      </c>
      <c r="BR177" s="4">
        <f>1/201</f>
        <v>4.9751243781094526E-3</v>
      </c>
      <c r="BS177" s="4">
        <v>0</v>
      </c>
      <c r="BT177" s="4">
        <f>1/201</f>
        <v>4.9751243781094526E-3</v>
      </c>
      <c r="BU177" s="4">
        <v>0</v>
      </c>
      <c r="BV177" s="4">
        <v>0</v>
      </c>
      <c r="BW177" s="4">
        <v>0</v>
      </c>
      <c r="BX177" s="4">
        <v>0</v>
      </c>
      <c r="BY177" s="4">
        <f>SUM(AW177:BX177)</f>
        <v>0.76539087778434434</v>
      </c>
      <c r="BZ177" s="7">
        <f t="shared" si="322"/>
        <v>0.23640064872855615</v>
      </c>
      <c r="CB177" s="6">
        <f t="shared" si="323"/>
        <v>0.37318176993178742</v>
      </c>
    </row>
    <row r="178" spans="1:80" x14ac:dyDescent="0.25">
      <c r="A178" s="8">
        <v>45</v>
      </c>
      <c r="B178" s="8" t="s">
        <v>18</v>
      </c>
      <c r="C178" s="11">
        <v>0</v>
      </c>
      <c r="D178" s="4">
        <f>1/10</f>
        <v>0.1</v>
      </c>
      <c r="E178" s="4">
        <f>10/29</f>
        <v>0.34482758620689657</v>
      </c>
      <c r="F178" s="4">
        <f>13/21</f>
        <v>0.61904761904761907</v>
      </c>
      <c r="G178" s="3">
        <f>D178+E178+F178</f>
        <v>1.0638752052545155</v>
      </c>
      <c r="H178" s="6">
        <f>((D178+(0.5*E178))/G178)</f>
        <v>0.25605803364716778</v>
      </c>
      <c r="I178" s="6">
        <f>1-H178</f>
        <v>0.74394196635283216</v>
      </c>
      <c r="J178" s="4">
        <f>1/15</f>
        <v>6.6666666666666666E-2</v>
      </c>
      <c r="K178" s="4">
        <f>1/34</f>
        <v>2.9411764705882353E-2</v>
      </c>
      <c r="L178" s="4">
        <f>1/17</f>
        <v>5.8823529411764705E-2</v>
      </c>
      <c r="M178" s="4">
        <f>1/81</f>
        <v>1.2345679012345678E-2</v>
      </c>
      <c r="N178" s="4">
        <f>1/51</f>
        <v>1.9607843137254902E-2</v>
      </c>
      <c r="O178" s="4">
        <f>1/51</f>
        <v>1.9607843137254902E-2</v>
      </c>
      <c r="P178" s="4">
        <f>1/151</f>
        <v>6.6225165562913907E-3</v>
      </c>
      <c r="Q178" s="4">
        <f>1/126</f>
        <v>7.9365079365079361E-3</v>
      </c>
      <c r="R178" s="4">
        <f>1/126</f>
        <v>7.9365079365079361E-3</v>
      </c>
      <c r="S178" s="4">
        <f>1/151</f>
        <v>6.6225165562913907E-3</v>
      </c>
      <c r="T178" s="4">
        <f>1/501</f>
        <v>1.996007984031936E-3</v>
      </c>
      <c r="U178" s="4">
        <f>1/501</f>
        <v>1.996007984031936E-3</v>
      </c>
      <c r="V178" s="4">
        <f>1/501</f>
        <v>1.996007984031936E-3</v>
      </c>
      <c r="W178" s="4">
        <v>0</v>
      </c>
      <c r="X178" s="4">
        <v>0</v>
      </c>
      <c r="Y178" s="4">
        <v>0</v>
      </c>
      <c r="Z178" s="4">
        <f>1/501</f>
        <v>1.996007984031936E-3</v>
      </c>
      <c r="AA178" s="4">
        <f>1/501</f>
        <v>1.996007984031936E-3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0</v>
      </c>
      <c r="AJ178" s="4">
        <v>0</v>
      </c>
      <c r="AK178" s="4">
        <v>0</v>
      </c>
      <c r="AL178" s="3">
        <f>SUM(J178:AK178)</f>
        <v>0.24556141497692752</v>
      </c>
      <c r="AM178" s="3">
        <f t="shared" si="348"/>
        <v>1.4556141497692749</v>
      </c>
      <c r="AN178" s="3"/>
      <c r="AO178" s="4">
        <f>1/9</f>
        <v>0.1111111111111111</v>
      </c>
      <c r="AP178" s="4">
        <f>2/11</f>
        <v>0.18181818181818182</v>
      </c>
      <c r="AQ178" s="4">
        <f>1/9</f>
        <v>0.1111111111111111</v>
      </c>
      <c r="AR178" s="4">
        <f>1/34</f>
        <v>2.9411764705882353E-2</v>
      </c>
      <c r="AS178" s="4">
        <f>1/101</f>
        <v>9.9009900990099011E-3</v>
      </c>
      <c r="AT178" s="4">
        <v>0</v>
      </c>
      <c r="AU178" s="4">
        <f>SUM(AO178:AT178)</f>
        <v>0.4433531588452963</v>
      </c>
      <c r="AV178" s="7">
        <f t="shared" si="321"/>
        <v>0.28572416065135919</v>
      </c>
      <c r="AW178" s="4">
        <f>2/15</f>
        <v>0.13333333333333333</v>
      </c>
      <c r="AX178" s="4">
        <f>1/8</f>
        <v>0.125</v>
      </c>
      <c r="AY178" s="4">
        <f>1/8</f>
        <v>0.125</v>
      </c>
      <c r="AZ178" s="4">
        <f>1/11</f>
        <v>9.0909090909090912E-2</v>
      </c>
      <c r="BA178" s="4">
        <f>1/12</f>
        <v>8.3333333333333329E-2</v>
      </c>
      <c r="BB178" s="4">
        <f>1/26</f>
        <v>3.8461538461538464E-2</v>
      </c>
      <c r="BC178" s="4">
        <f>1/19</f>
        <v>5.2631578947368418E-2</v>
      </c>
      <c r="BD178" s="4">
        <f>1/21</f>
        <v>4.7619047619047616E-2</v>
      </c>
      <c r="BE178" s="4">
        <f>1/41</f>
        <v>2.4390243902439025E-2</v>
      </c>
      <c r="BF178" s="4">
        <f>1/101</f>
        <v>9.9009900990099011E-3</v>
      </c>
      <c r="BG178" s="4">
        <f>1/51</f>
        <v>1.9607843137254902E-2</v>
      </c>
      <c r="BH178" s="4">
        <f>1/67</f>
        <v>1.4925373134328358E-2</v>
      </c>
      <c r="BI178" s="4">
        <f>1/101</f>
        <v>9.9009900990099011E-3</v>
      </c>
      <c r="BJ178" s="4">
        <v>0</v>
      </c>
      <c r="BK178" s="4">
        <v>0</v>
      </c>
      <c r="BL178" s="4">
        <f>1/126</f>
        <v>7.9365079365079361E-3</v>
      </c>
      <c r="BM178" s="4">
        <f>1/126</f>
        <v>7.9365079365079361E-3</v>
      </c>
      <c r="BN178" s="4">
        <f>1/251</f>
        <v>3.9840637450199202E-3</v>
      </c>
      <c r="BO178" s="4">
        <v>0</v>
      </c>
      <c r="BP178" s="4">
        <f>1/251</f>
        <v>3.9840637450199202E-3</v>
      </c>
      <c r="BQ178" s="4">
        <f>1/251</f>
        <v>3.9840637450199202E-3</v>
      </c>
      <c r="BR178" s="4">
        <v>0</v>
      </c>
      <c r="BS178" s="4">
        <v>0</v>
      </c>
      <c r="BT178" s="4">
        <f>1/501</f>
        <v>1.996007984031936E-3</v>
      </c>
      <c r="BU178" s="4">
        <v>0</v>
      </c>
      <c r="BV178" s="4">
        <v>0</v>
      </c>
      <c r="BW178" s="4">
        <v>0</v>
      </c>
      <c r="BX178" s="4">
        <v>0</v>
      </c>
      <c r="BY178" s="4">
        <f>SUM(AW178:BX178)</f>
        <v>0.80483457806786196</v>
      </c>
      <c r="BZ178" s="7">
        <f t="shared" si="322"/>
        <v>0.30011739534039239</v>
      </c>
      <c r="CB178" s="6">
        <f t="shared" si="323"/>
        <v>0.49374915189008561</v>
      </c>
    </row>
    <row r="179" spans="1:80" s="7" customFormat="1" x14ac:dyDescent="0.25">
      <c r="A179" s="8">
        <v>45</v>
      </c>
      <c r="B179" s="8" t="s">
        <v>78</v>
      </c>
      <c r="C179" s="11">
        <v>0</v>
      </c>
      <c r="D179" s="8">
        <f>1/9</f>
        <v>0.1111111111111111</v>
      </c>
      <c r="E179" s="8">
        <f>10/31</f>
        <v>0.32258064516129031</v>
      </c>
      <c r="F179" s="8">
        <f>13/21</f>
        <v>0.61904761904761907</v>
      </c>
      <c r="G179" s="3">
        <f>D179+E179+F179</f>
        <v>1.0527393753200205</v>
      </c>
      <c r="H179" s="6">
        <f>((D179+(0.5*E179))/G179)</f>
        <v>0.2587548638132296</v>
      </c>
      <c r="I179" s="6">
        <f>1-H179</f>
        <v>0.74124513618677046</v>
      </c>
      <c r="J179" s="8">
        <f>1/19</f>
        <v>5.2631578947368418E-2</v>
      </c>
      <c r="K179" s="8">
        <f>1/41</f>
        <v>2.4390243902439025E-2</v>
      </c>
      <c r="L179" s="8">
        <f>1/19</f>
        <v>5.2631578947368418E-2</v>
      </c>
      <c r="M179" s="8">
        <f>1/126</f>
        <v>7.9365079365079361E-3</v>
      </c>
      <c r="N179" s="8">
        <f>1/61</f>
        <v>1.6393442622950821E-2</v>
      </c>
      <c r="O179" s="8">
        <f>1/56</f>
        <v>1.7857142857142856E-2</v>
      </c>
      <c r="P179" s="8">
        <f>1/501</f>
        <v>1.996007984031936E-3</v>
      </c>
      <c r="Q179" s="8">
        <f>1/276</f>
        <v>3.6231884057971015E-3</v>
      </c>
      <c r="R179" s="8">
        <f>1/251</f>
        <v>3.9840637450199202E-3</v>
      </c>
      <c r="S179" s="8">
        <f>1/276</f>
        <v>3.6231884057971015E-3</v>
      </c>
      <c r="T179" s="8">
        <f>1/501</f>
        <v>1.996007984031936E-3</v>
      </c>
      <c r="U179" s="8">
        <f t="shared" ref="U179:Z179" si="355">1/501</f>
        <v>1.996007984031936E-3</v>
      </c>
      <c r="V179" s="8">
        <f t="shared" si="355"/>
        <v>1.996007984031936E-3</v>
      </c>
      <c r="W179" s="8">
        <f t="shared" si="355"/>
        <v>1.996007984031936E-3</v>
      </c>
      <c r="X179" s="8">
        <f t="shared" si="355"/>
        <v>1.996007984031936E-3</v>
      </c>
      <c r="Y179" s="8">
        <f t="shared" si="355"/>
        <v>1.996007984031936E-3</v>
      </c>
      <c r="Z179" s="8">
        <f t="shared" si="355"/>
        <v>1.996007984031936E-3</v>
      </c>
      <c r="AA179" s="8">
        <v>0</v>
      </c>
      <c r="AB179" s="8">
        <v>0</v>
      </c>
      <c r="AC179" s="8">
        <f t="shared" ref="AC179:AD179" si="356">1/501</f>
        <v>1.996007984031936E-3</v>
      </c>
      <c r="AD179" s="8">
        <f t="shared" si="356"/>
        <v>1.996007984031936E-3</v>
      </c>
      <c r="AE179" s="8">
        <v>0</v>
      </c>
      <c r="AF179" s="8">
        <v>0</v>
      </c>
      <c r="AG179" s="8">
        <f t="shared" ref="AG179:AJ179" si="357">1/501</f>
        <v>1.996007984031936E-3</v>
      </c>
      <c r="AH179" s="8">
        <f t="shared" si="357"/>
        <v>1.996007984031936E-3</v>
      </c>
      <c r="AI179" s="8">
        <f t="shared" si="357"/>
        <v>1.996007984031936E-3</v>
      </c>
      <c r="AJ179" s="8">
        <f t="shared" si="357"/>
        <v>1.996007984031936E-3</v>
      </c>
      <c r="AK179" s="8">
        <v>0</v>
      </c>
      <c r="AL179" s="3">
        <f>SUM(J179:AK179)</f>
        <v>0.21101504754683861</v>
      </c>
      <c r="AM179" s="3">
        <f t="shared" si="348"/>
        <v>0.89913542792154755</v>
      </c>
      <c r="AN179" s="3"/>
      <c r="AO179" s="8">
        <f>1/9</f>
        <v>0.1111111111111111</v>
      </c>
      <c r="AP179" s="8">
        <f>1/6</f>
        <v>0.16666666666666666</v>
      </c>
      <c r="AQ179" s="8">
        <f>1/11</f>
        <v>9.0909090909090912E-2</v>
      </c>
      <c r="AR179" s="8">
        <f>1/36</f>
        <v>2.7777777777777776E-2</v>
      </c>
      <c r="AS179" s="8">
        <f>1/126</f>
        <v>7.9365079365079361E-3</v>
      </c>
      <c r="AT179" s="8">
        <v>0</v>
      </c>
      <c r="AU179" s="8">
        <f>SUM(AO179:AT179)</f>
        <v>0.40440115440115443</v>
      </c>
      <c r="AV179" s="7">
        <f t="shared" si="321"/>
        <v>0.25364357864357867</v>
      </c>
      <c r="AW179" s="8">
        <f>1/7</f>
        <v>0.14285714285714285</v>
      </c>
      <c r="AX179" s="8">
        <f>2/15</f>
        <v>0.13333333333333333</v>
      </c>
      <c r="AY179" s="8">
        <f>1/8</f>
        <v>0.125</v>
      </c>
      <c r="AZ179" s="8">
        <f>1/9</f>
        <v>0.1111111111111111</v>
      </c>
      <c r="BA179" s="8">
        <f>1/12</f>
        <v>8.3333333333333329E-2</v>
      </c>
      <c r="BB179" s="8">
        <f>1/23</f>
        <v>4.3478260869565216E-2</v>
      </c>
      <c r="BC179" s="8">
        <f>1/21</f>
        <v>4.7619047619047616E-2</v>
      </c>
      <c r="BD179" s="8">
        <f>1/23</f>
        <v>4.3478260869565216E-2</v>
      </c>
      <c r="BE179" s="8">
        <f>1/46</f>
        <v>2.1739130434782608E-2</v>
      </c>
      <c r="BF179" s="8">
        <f>1/101</f>
        <v>9.9009900990099011E-3</v>
      </c>
      <c r="BG179" s="8">
        <f>1/51</f>
        <v>1.9607843137254902E-2</v>
      </c>
      <c r="BH179" s="8">
        <f>1/56</f>
        <v>1.7857142857142856E-2</v>
      </c>
      <c r="BI179" s="8">
        <f>1/101</f>
        <v>9.9009900990099011E-3</v>
      </c>
      <c r="BJ179" s="8">
        <f>1/276</f>
        <v>3.6231884057971015E-3</v>
      </c>
      <c r="BK179" s="8">
        <f>1/501</f>
        <v>1.996007984031936E-3</v>
      </c>
      <c r="BL179" s="8">
        <f>1/151</f>
        <v>6.6225165562913907E-3</v>
      </c>
      <c r="BM179" s="8">
        <f>1/151</f>
        <v>6.6225165562913907E-3</v>
      </c>
      <c r="BN179" s="8">
        <v>0</v>
      </c>
      <c r="BO179" s="8">
        <v>0</v>
      </c>
      <c r="BP179" s="8">
        <f>1/426</f>
        <v>2.3474178403755869E-3</v>
      </c>
      <c r="BQ179" s="8">
        <f>1/426</f>
        <v>2.3474178403755869E-3</v>
      </c>
      <c r="BR179" s="8">
        <v>0</v>
      </c>
      <c r="BS179" s="8">
        <v>0</v>
      </c>
      <c r="BT179" s="8">
        <f>1/501</f>
        <v>1.996007984031936E-3</v>
      </c>
      <c r="BU179" s="8">
        <f t="shared" ref="BU179:BW179" si="358">1/501</f>
        <v>1.996007984031936E-3</v>
      </c>
      <c r="BV179" s="8">
        <f t="shared" si="358"/>
        <v>1.996007984031936E-3</v>
      </c>
      <c r="BW179" s="8">
        <f t="shared" si="358"/>
        <v>1.996007984031936E-3</v>
      </c>
      <c r="BX179" s="8">
        <v>0</v>
      </c>
      <c r="BY179" s="8">
        <f>SUM(AW179:BX179)</f>
        <v>0.84075968373958998</v>
      </c>
      <c r="BZ179" s="7">
        <f t="shared" si="322"/>
        <v>0.35815025834856828</v>
      </c>
      <c r="CB179" s="6">
        <f t="shared" si="323"/>
        <v>0.45617588568758305</v>
      </c>
    </row>
    <row r="180" spans="1:80" x14ac:dyDescent="0.25">
      <c r="A180" s="7">
        <v>45</v>
      </c>
      <c r="B180" s="7" t="s">
        <v>84</v>
      </c>
      <c r="C180" s="11">
        <v>1</v>
      </c>
      <c r="D180" s="4">
        <f>AVERAGE(D177:D179)</f>
        <v>0.1074074074074074</v>
      </c>
      <c r="E180" s="8">
        <f t="shared" ref="E180:BM180" si="359">AVERAGE(E177:E179)</f>
        <v>0.32999629217649235</v>
      </c>
      <c r="F180" s="8">
        <f t="shared" si="359"/>
        <v>0.61904761904761907</v>
      </c>
      <c r="G180" s="8">
        <f t="shared" si="359"/>
        <v>1.0564513186315188</v>
      </c>
      <c r="H180" s="8">
        <f t="shared" si="359"/>
        <v>0.25785592042454231</v>
      </c>
      <c r="I180" s="8">
        <f t="shared" si="359"/>
        <v>0.74214407957545758</v>
      </c>
      <c r="J180" s="8">
        <f t="shared" si="359"/>
        <v>5.9373925008599927E-2</v>
      </c>
      <c r="K180" s="8">
        <f t="shared" si="359"/>
        <v>2.6064084170253465E-2</v>
      </c>
      <c r="L180" s="8">
        <f t="shared" si="359"/>
        <v>5.1644456409566109E-2</v>
      </c>
      <c r="M180" s="8">
        <f t="shared" si="359"/>
        <v>1.0061059015954506E-2</v>
      </c>
      <c r="N180" s="8">
        <f t="shared" si="359"/>
        <v>1.6386393499015942E-2</v>
      </c>
      <c r="O180" s="8">
        <f t="shared" si="359"/>
        <v>1.6874293577079955E-2</v>
      </c>
      <c r="P180" s="8">
        <f t="shared" si="359"/>
        <v>4.5312163061442604E-3</v>
      </c>
      <c r="Q180" s="8">
        <f t="shared" si="359"/>
        <v>6.0607376328654754E-3</v>
      </c>
      <c r="R180" s="8">
        <f t="shared" si="359"/>
        <v>5.8674632877820125E-3</v>
      </c>
      <c r="S180" s="8">
        <f t="shared" si="359"/>
        <v>5.0736097800659821E-3</v>
      </c>
      <c r="T180" s="8">
        <f t="shared" si="359"/>
        <v>1.3306719893546239E-3</v>
      </c>
      <c r="U180" s="8">
        <f t="shared" si="359"/>
        <v>2.9890467820577749E-3</v>
      </c>
      <c r="V180" s="8">
        <f t="shared" si="359"/>
        <v>2.9890467820577749E-3</v>
      </c>
      <c r="W180" s="8">
        <f t="shared" si="359"/>
        <v>6.6533599467731195E-4</v>
      </c>
      <c r="X180" s="8">
        <f t="shared" si="359"/>
        <v>6.6533599467731195E-4</v>
      </c>
      <c r="Y180" s="8">
        <f t="shared" si="359"/>
        <v>6.6533599467731195E-4</v>
      </c>
      <c r="Z180" s="8">
        <f t="shared" si="359"/>
        <v>1.3306719893546239E-3</v>
      </c>
      <c r="AA180" s="8">
        <f t="shared" si="359"/>
        <v>6.6533599467731195E-4</v>
      </c>
      <c r="AB180" s="8">
        <f t="shared" si="359"/>
        <v>0</v>
      </c>
      <c r="AC180" s="8">
        <f t="shared" si="359"/>
        <v>6.6533599467731195E-4</v>
      </c>
      <c r="AD180" s="8">
        <f t="shared" si="359"/>
        <v>6.6533599467731195E-4</v>
      </c>
      <c r="AE180" s="8">
        <f t="shared" si="359"/>
        <v>0</v>
      </c>
      <c r="AF180" s="8">
        <f t="shared" si="359"/>
        <v>0</v>
      </c>
      <c r="AG180" s="8">
        <f t="shared" si="359"/>
        <v>6.6533599467731195E-4</v>
      </c>
      <c r="AH180" s="8">
        <f t="shared" si="359"/>
        <v>6.6533599467731195E-4</v>
      </c>
      <c r="AI180" s="8">
        <f t="shared" si="359"/>
        <v>6.6533599467731195E-4</v>
      </c>
      <c r="AJ180" s="8">
        <f t="shared" si="359"/>
        <v>6.6533599467731195E-4</v>
      </c>
      <c r="AK180" s="8">
        <f t="shared" si="359"/>
        <v>0</v>
      </c>
      <c r="AL180" s="8">
        <f t="shared" si="359"/>
        <v>0.21723003617692552</v>
      </c>
      <c r="AM180" s="3">
        <f t="shared" si="348"/>
        <v>1.0224865437162034</v>
      </c>
      <c r="AN180" s="3"/>
      <c r="AO180" s="8">
        <f t="shared" si="359"/>
        <v>0.12169312169312169</v>
      </c>
      <c r="AP180" s="8">
        <f t="shared" si="359"/>
        <v>0.17171717171717171</v>
      </c>
      <c r="AQ180" s="8">
        <f t="shared" si="359"/>
        <v>9.2981092981092986E-2</v>
      </c>
      <c r="AR180" s="8">
        <f t="shared" si="359"/>
        <v>2.5599128540305011E-2</v>
      </c>
      <c r="AS180" s="8">
        <f t="shared" si="359"/>
        <v>8.1533381972697435E-3</v>
      </c>
      <c r="AT180" s="8">
        <f t="shared" si="359"/>
        <v>0</v>
      </c>
      <c r="AU180" s="8">
        <f t="shared" si="359"/>
        <v>0.42014385312896119</v>
      </c>
      <c r="AV180" s="7">
        <f t="shared" si="321"/>
        <v>0.27317749650427925</v>
      </c>
      <c r="AW180" s="8">
        <f t="shared" si="359"/>
        <v>0.13968253968253969</v>
      </c>
      <c r="AX180" s="8">
        <f t="shared" si="359"/>
        <v>0.13055555555555554</v>
      </c>
      <c r="AY180" s="8">
        <f t="shared" si="359"/>
        <v>0.11842105263157894</v>
      </c>
      <c r="AZ180" s="8">
        <f t="shared" si="359"/>
        <v>9.5117845117845115E-2</v>
      </c>
      <c r="BA180" s="8">
        <f t="shared" si="359"/>
        <v>7.7777777777777779E-2</v>
      </c>
      <c r="BB180" s="8">
        <f t="shared" si="359"/>
        <v>3.6572525702960483E-2</v>
      </c>
      <c r="BC180" s="8">
        <f t="shared" si="359"/>
        <v>4.7909629145327086E-2</v>
      </c>
      <c r="BD180" s="8">
        <f t="shared" si="359"/>
        <v>4.1118457668247288E-2</v>
      </c>
      <c r="BE180" s="8">
        <f t="shared" si="359"/>
        <v>2.0351582490516665E-2</v>
      </c>
      <c r="BF180" s="8">
        <f t="shared" si="359"/>
        <v>8.8081655847703985E-3</v>
      </c>
      <c r="BG180" s="8">
        <f t="shared" si="359"/>
        <v>1.9607843137254902E-2</v>
      </c>
      <c r="BH180" s="8">
        <f t="shared" si="359"/>
        <v>1.7463453042908705E-2</v>
      </c>
      <c r="BI180" s="8">
        <f t="shared" si="359"/>
        <v>9.9009900990099011E-3</v>
      </c>
      <c r="BJ180" s="8">
        <f t="shared" si="359"/>
        <v>3.101668862538428E-3</v>
      </c>
      <c r="BK180" s="8">
        <f t="shared" si="359"/>
        <v>2.323710787380463E-3</v>
      </c>
      <c r="BL180" s="8">
        <f t="shared" si="359"/>
        <v>8.1533381972697435E-3</v>
      </c>
      <c r="BM180" s="8">
        <f t="shared" si="359"/>
        <v>7.4985108097690876E-3</v>
      </c>
      <c r="BN180" s="8">
        <f t="shared" ref="BN180:BY180" si="360">AVERAGE(BN177:BN179)</f>
        <v>3.2219606422793676E-3</v>
      </c>
      <c r="BO180" s="8">
        <f t="shared" si="360"/>
        <v>1.658374792703151E-3</v>
      </c>
      <c r="BP180" s="8">
        <f t="shared" si="360"/>
        <v>4.004433255737897E-3</v>
      </c>
      <c r="BQ180" s="8">
        <f t="shared" si="360"/>
        <v>3.7688686545016537E-3</v>
      </c>
      <c r="BR180" s="8">
        <f t="shared" si="360"/>
        <v>1.658374792703151E-3</v>
      </c>
      <c r="BS180" s="8">
        <f t="shared" si="360"/>
        <v>0</v>
      </c>
      <c r="BT180" s="8">
        <f t="shared" si="360"/>
        <v>2.9890467820577749E-3</v>
      </c>
      <c r="BU180" s="8">
        <f t="shared" si="360"/>
        <v>6.6533599467731195E-4</v>
      </c>
      <c r="BV180" s="8">
        <f t="shared" si="360"/>
        <v>6.6533599467731195E-4</v>
      </c>
      <c r="BW180" s="8">
        <f t="shared" si="360"/>
        <v>6.6533599467731195E-4</v>
      </c>
      <c r="BX180" s="8">
        <f t="shared" si="360"/>
        <v>0</v>
      </c>
      <c r="BY180" s="8">
        <f t="shared" si="360"/>
        <v>0.80366171319726554</v>
      </c>
      <c r="BZ180" s="7">
        <f t="shared" si="322"/>
        <v>0.29822276747250576</v>
      </c>
      <c r="CB180" s="6">
        <f t="shared" si="323"/>
        <v>0.4410356025031521</v>
      </c>
    </row>
    <row r="181" spans="1:80" x14ac:dyDescent="0.25">
      <c r="A181" s="8">
        <v>46</v>
      </c>
      <c r="B181" s="1" t="s">
        <v>18</v>
      </c>
      <c r="C181" s="11">
        <v>0</v>
      </c>
      <c r="D181" s="4">
        <f>10/21</f>
        <v>0.47619047619047616</v>
      </c>
      <c r="E181" s="4">
        <f>2/7</f>
        <v>0.2857142857142857</v>
      </c>
      <c r="F181" s="4">
        <f>10/33</f>
        <v>0.30303030303030304</v>
      </c>
      <c r="G181" s="3">
        <f>D181+E181+F181</f>
        <v>1.0649350649350648</v>
      </c>
      <c r="H181" s="6">
        <f>((D181+(0.5*E181))/G181)</f>
        <v>0.58130081300813019</v>
      </c>
      <c r="I181" s="6">
        <f>1-H181</f>
        <v>0.41869918699186981</v>
      </c>
      <c r="J181" s="4">
        <f>1/11</f>
        <v>9.0909090909090912E-2</v>
      </c>
      <c r="K181" s="4">
        <f>1/13</f>
        <v>7.6923076923076927E-2</v>
      </c>
      <c r="L181" s="4">
        <f>2/17</f>
        <v>0.11764705882352941</v>
      </c>
      <c r="M181" s="4">
        <f>1/19</f>
        <v>5.2631578947368418E-2</v>
      </c>
      <c r="N181" s="4">
        <f>1/15</f>
        <v>6.6666666666666666E-2</v>
      </c>
      <c r="O181" s="4">
        <f>1/21</f>
        <v>4.7619047619047616E-2</v>
      </c>
      <c r="P181" s="4">
        <f>1/41</f>
        <v>2.4390243902439025E-2</v>
      </c>
      <c r="Q181" s="4">
        <f>1/29</f>
        <v>3.4482758620689655E-2</v>
      </c>
      <c r="R181" s="4">
        <f>1/41</f>
        <v>2.4390243902439025E-2</v>
      </c>
      <c r="S181" s="4">
        <f>1/67</f>
        <v>1.4925373134328358E-2</v>
      </c>
      <c r="T181" s="4">
        <f>1/101</f>
        <v>9.9009900990099011E-3</v>
      </c>
      <c r="U181" s="4">
        <f>1/81</f>
        <v>1.2345679012345678E-2</v>
      </c>
      <c r="V181" s="4">
        <f>1/101</f>
        <v>9.9009900990099011E-3</v>
      </c>
      <c r="W181" s="4">
        <v>0</v>
      </c>
      <c r="X181" s="4">
        <v>0</v>
      </c>
      <c r="Y181" s="4">
        <f>1/251</f>
        <v>3.9840637450199202E-3</v>
      </c>
      <c r="Z181" s="4">
        <f>1/201</f>
        <v>4.9751243781094526E-3</v>
      </c>
      <c r="AA181" s="4">
        <f>1/251</f>
        <v>3.9840637450199202E-3</v>
      </c>
      <c r="AB181" s="4">
        <v>0</v>
      </c>
      <c r="AC181" s="4">
        <f>1/501</f>
        <v>1.996007984031936E-3</v>
      </c>
      <c r="AD181" s="4">
        <f>1/501</f>
        <v>1.996007984031936E-3</v>
      </c>
      <c r="AE181" s="4">
        <v>0</v>
      </c>
      <c r="AF181" s="4">
        <v>0</v>
      </c>
      <c r="AG181" s="4">
        <f>1/501</f>
        <v>1.996007984031936E-3</v>
      </c>
      <c r="AH181" s="4">
        <v>0</v>
      </c>
      <c r="AI181" s="4">
        <v>0</v>
      </c>
      <c r="AJ181" s="4">
        <v>0</v>
      </c>
      <c r="AK181" s="4">
        <v>0</v>
      </c>
      <c r="AL181" s="3">
        <f>SUM(J181:AK181)</f>
        <v>0.60166407447928683</v>
      </c>
      <c r="AM181" s="3">
        <f t="shared" si="348"/>
        <v>0.26349455640650232</v>
      </c>
      <c r="AN181" s="3"/>
      <c r="AO181" s="4">
        <f>1/15</f>
        <v>6.6666666666666666E-2</v>
      </c>
      <c r="AP181" s="4">
        <f>1/8</f>
        <v>0.125</v>
      </c>
      <c r="AQ181" s="4">
        <f>1/12</f>
        <v>8.3333333333333329E-2</v>
      </c>
      <c r="AR181" s="4">
        <f>1/41</f>
        <v>2.4390243902439025E-2</v>
      </c>
      <c r="AS181" s="4">
        <f>1/126</f>
        <v>7.9365079365079361E-3</v>
      </c>
      <c r="AT181" s="4">
        <v>0</v>
      </c>
      <c r="AU181" s="4">
        <f>SUM(AO181:AT181)</f>
        <v>0.30732675183894698</v>
      </c>
      <c r="AV181" s="7">
        <f t="shared" si="321"/>
        <v>7.5643631436314474E-2</v>
      </c>
      <c r="AW181" s="4">
        <f>1/15</f>
        <v>6.6666666666666666E-2</v>
      </c>
      <c r="AX181" s="4">
        <f>1/21</f>
        <v>4.7619047619047616E-2</v>
      </c>
      <c r="AY181" s="4">
        <f>1/11</f>
        <v>9.0909090909090912E-2</v>
      </c>
      <c r="AZ181" s="4">
        <f>1/41</f>
        <v>2.4390243902439025E-2</v>
      </c>
      <c r="BA181" s="4">
        <f>1/23</f>
        <v>4.3478260869565216E-2</v>
      </c>
      <c r="BB181" s="4">
        <f>1/26</f>
        <v>3.8461538461538464E-2</v>
      </c>
      <c r="BC181" s="4">
        <f>1/81</f>
        <v>1.2345679012345678E-2</v>
      </c>
      <c r="BD181" s="4">
        <f>1/51</f>
        <v>1.9607843137254902E-2</v>
      </c>
      <c r="BE181" s="4">
        <f>1/67</f>
        <v>1.4925373134328358E-2</v>
      </c>
      <c r="BF181" s="4">
        <f>1/81</f>
        <v>1.2345679012345678E-2</v>
      </c>
      <c r="BG181" s="4">
        <f>1/251</f>
        <v>3.9840637450199202E-3</v>
      </c>
      <c r="BH181" s="4">
        <f>1/151</f>
        <v>6.6225165562913907E-3</v>
      </c>
      <c r="BI181" s="4">
        <f>1/201</f>
        <v>4.9751243781094526E-3</v>
      </c>
      <c r="BJ181" s="4">
        <v>0</v>
      </c>
      <c r="BK181" s="4">
        <v>0</v>
      </c>
      <c r="BL181" s="4">
        <f>1/501</f>
        <v>1.996007984031936E-3</v>
      </c>
      <c r="BM181" s="4">
        <f>1/301</f>
        <v>3.3222591362126247E-3</v>
      </c>
      <c r="BN181" s="4">
        <f>1/501</f>
        <v>1.996007984031936E-3</v>
      </c>
      <c r="BO181" s="4">
        <v>0</v>
      </c>
      <c r="BP181" s="4">
        <f>1/501</f>
        <v>1.996007984031936E-3</v>
      </c>
      <c r="BQ181" s="4">
        <v>0</v>
      </c>
      <c r="BR181" s="4">
        <v>0</v>
      </c>
      <c r="BS181" s="4">
        <v>0</v>
      </c>
      <c r="BT181" s="4">
        <v>0</v>
      </c>
      <c r="BU181" s="4">
        <v>0</v>
      </c>
      <c r="BV181" s="4">
        <v>0</v>
      </c>
      <c r="BW181" s="4">
        <v>0</v>
      </c>
      <c r="BX181" s="4">
        <v>0</v>
      </c>
      <c r="BY181" s="4">
        <f>SUM(AW181:BX181)</f>
        <v>0.39564141049235169</v>
      </c>
      <c r="BZ181" s="7">
        <f t="shared" si="322"/>
        <v>0.30561665462476051</v>
      </c>
      <c r="CB181" s="6">
        <f t="shared" si="323"/>
        <v>0.3046322368105856</v>
      </c>
    </row>
    <row r="182" spans="1:80" x14ac:dyDescent="0.25">
      <c r="A182" s="7">
        <v>46</v>
      </c>
      <c r="B182" s="8" t="s">
        <v>79</v>
      </c>
      <c r="C182" s="11">
        <v>0</v>
      </c>
      <c r="D182" s="4">
        <f>10/21</f>
        <v>0.47619047619047616</v>
      </c>
      <c r="E182" s="4">
        <f>4/15</f>
        <v>0.26666666666666666</v>
      </c>
      <c r="F182" s="4">
        <f>4/13</f>
        <v>0.30769230769230771</v>
      </c>
      <c r="G182" s="3">
        <f>D182+E182+F182</f>
        <v>1.0505494505494506</v>
      </c>
      <c r="H182" s="6">
        <f>((D182+(0.5*E182))/G182)</f>
        <v>0.58019525801952576</v>
      </c>
      <c r="I182" s="6">
        <f>1-H182</f>
        <v>0.41980474198047424</v>
      </c>
      <c r="J182" s="4">
        <f>1/12</f>
        <v>8.3333333333333329E-2</v>
      </c>
      <c r="K182" s="4">
        <f>1/14</f>
        <v>7.1428571428571425E-2</v>
      </c>
      <c r="L182" s="4">
        <f>1/10</f>
        <v>0.1</v>
      </c>
      <c r="M182" s="4">
        <f>1/23</f>
        <v>4.3478260869565216E-2</v>
      </c>
      <c r="N182" s="4">
        <f>1/17</f>
        <v>5.8823529411764705E-2</v>
      </c>
      <c r="O182" s="4">
        <f>1/23</f>
        <v>4.3478260869565216E-2</v>
      </c>
      <c r="P182" s="4">
        <f>1/41</f>
        <v>2.4390243902439025E-2</v>
      </c>
      <c r="Q182" s="4">
        <f>1/36</f>
        <v>2.7777777777777776E-2</v>
      </c>
      <c r="R182" s="4">
        <f>1/46</f>
        <v>2.1739130434782608E-2</v>
      </c>
      <c r="S182" s="4">
        <f>1/81</f>
        <v>1.2345679012345678E-2</v>
      </c>
      <c r="T182" s="4">
        <f>1/91</f>
        <v>1.098901098901099E-2</v>
      </c>
      <c r="U182" s="4">
        <f>1/81</f>
        <v>1.2345679012345678E-2</v>
      </c>
      <c r="V182" s="4">
        <f>1/101</f>
        <v>9.9009900990099011E-3</v>
      </c>
      <c r="W182" s="4">
        <f>1/151</f>
        <v>6.6225165562913907E-3</v>
      </c>
      <c r="X182" s="4">
        <f>1/201</f>
        <v>4.9751243781094526E-3</v>
      </c>
      <c r="Y182" s="4">
        <f>1/151</f>
        <v>6.6225165562913907E-3</v>
      </c>
      <c r="Z182" s="4">
        <f>1/126</f>
        <v>7.9365079365079361E-3</v>
      </c>
      <c r="AA182" s="4">
        <f>1/176</f>
        <v>5.681818181818182E-3</v>
      </c>
      <c r="AB182" s="4">
        <f>1/176</f>
        <v>5.681818181818182E-3</v>
      </c>
      <c r="AC182" s="4">
        <v>0</v>
      </c>
      <c r="AD182" s="4">
        <f>1/201</f>
        <v>4.9751243781094526E-3</v>
      </c>
      <c r="AE182" s="4">
        <v>0</v>
      </c>
      <c r="AF182" s="4">
        <v>0</v>
      </c>
      <c r="AG182" s="4">
        <v>0</v>
      </c>
      <c r="AH182" s="4">
        <v>0</v>
      </c>
      <c r="AI182" s="4">
        <v>0</v>
      </c>
      <c r="AJ182" s="4">
        <v>0</v>
      </c>
      <c r="AK182" s="4">
        <v>0</v>
      </c>
      <c r="AL182" s="3">
        <f>SUM(J182:AK182)</f>
        <v>0.56252589330945768</v>
      </c>
      <c r="AM182" s="3">
        <f t="shared" si="348"/>
        <v>0.18130437594986115</v>
      </c>
      <c r="AN182" s="3"/>
      <c r="AO182" s="4">
        <f>1/18</f>
        <v>5.5555555555555552E-2</v>
      </c>
      <c r="AP182" s="4">
        <f>1/8</f>
        <v>0.125</v>
      </c>
      <c r="AQ182" s="4">
        <f>1/14</f>
        <v>7.1428571428571425E-2</v>
      </c>
      <c r="AR182" s="4">
        <f>1/46</f>
        <v>2.1739130434782608E-2</v>
      </c>
      <c r="AS182" s="4">
        <f>1/126</f>
        <v>7.9365079365079361E-3</v>
      </c>
      <c r="AT182" s="4">
        <v>0</v>
      </c>
      <c r="AU182" s="4">
        <f>SUM(AO182:AT182)</f>
        <v>0.28165976535541748</v>
      </c>
      <c r="AV182" s="7">
        <f t="shared" si="321"/>
        <v>5.6224120082815521E-2</v>
      </c>
      <c r="AW182" s="4">
        <f>1/16</f>
        <v>6.25E-2</v>
      </c>
      <c r="AX182" s="4">
        <f>1/21</f>
        <v>4.7619047619047616E-2</v>
      </c>
      <c r="AY182" s="4">
        <f>1/13</f>
        <v>7.6923076923076927E-2</v>
      </c>
      <c r="AZ182" s="4">
        <f>1/41</f>
        <v>2.4390243902439025E-2</v>
      </c>
      <c r="BA182" s="4">
        <f>1/26</f>
        <v>3.8461538461538464E-2</v>
      </c>
      <c r="BB182" s="4">
        <f>1/29</f>
        <v>3.4482758620689655E-2</v>
      </c>
      <c r="BC182" s="4">
        <f>1/91</f>
        <v>1.098901098901099E-2</v>
      </c>
      <c r="BD182" s="4">
        <f>1/51</f>
        <v>1.9607843137254902E-2</v>
      </c>
      <c r="BE182" s="4">
        <f>1/67</f>
        <v>1.4925373134328358E-2</v>
      </c>
      <c r="BF182" s="4">
        <f>1/101</f>
        <v>9.9009900990099011E-3</v>
      </c>
      <c r="BG182" s="4">
        <f>1/176</f>
        <v>5.681818181818182E-3</v>
      </c>
      <c r="BH182" s="4">
        <f>1/126</f>
        <v>7.9365079365079361E-3</v>
      </c>
      <c r="BI182" s="4">
        <f>1/126</f>
        <v>7.9365079365079361E-3</v>
      </c>
      <c r="BJ182" s="4">
        <f>1/151</f>
        <v>6.6225165562913907E-3</v>
      </c>
      <c r="BK182" s="4">
        <f>1/201</f>
        <v>4.9751243781094526E-3</v>
      </c>
      <c r="BL182" s="4">
        <f>1/201</f>
        <v>4.9751243781094526E-3</v>
      </c>
      <c r="BM182" s="4">
        <f>1/201</f>
        <v>4.9751243781094526E-3</v>
      </c>
      <c r="BN182" s="4">
        <f>1/201</f>
        <v>4.9751243781094526E-3</v>
      </c>
      <c r="BO182" s="4">
        <v>0</v>
      </c>
      <c r="BP182" s="4">
        <v>0</v>
      </c>
      <c r="BQ182" s="4">
        <v>0</v>
      </c>
      <c r="BR182" s="4">
        <v>0</v>
      </c>
      <c r="BS182" s="4">
        <v>0</v>
      </c>
      <c r="BT182" s="4">
        <v>0</v>
      </c>
      <c r="BU182" s="4">
        <v>0</v>
      </c>
      <c r="BV182" s="4">
        <v>0</v>
      </c>
      <c r="BW182" s="4">
        <v>0</v>
      </c>
      <c r="BX182" s="4">
        <v>0</v>
      </c>
      <c r="BY182" s="4">
        <f>SUM(AW182:BX182)</f>
        <v>0.38787773100995898</v>
      </c>
      <c r="BZ182" s="7">
        <f t="shared" si="322"/>
        <v>0.26060262578236659</v>
      </c>
      <c r="CB182" s="6">
        <f t="shared" si="323"/>
        <v>0.23206338967483409</v>
      </c>
    </row>
    <row r="183" spans="1:80" s="7" customFormat="1" x14ac:dyDescent="0.25">
      <c r="A183" s="7">
        <v>46</v>
      </c>
      <c r="B183" s="8" t="s">
        <v>78</v>
      </c>
      <c r="C183" s="11">
        <v>0</v>
      </c>
      <c r="D183" s="8">
        <f>20/43</f>
        <v>0.46511627906976744</v>
      </c>
      <c r="E183" s="8">
        <f>5/19</f>
        <v>0.26315789473684209</v>
      </c>
      <c r="F183" s="8">
        <f>5/16</f>
        <v>0.3125</v>
      </c>
      <c r="G183" s="3">
        <f>D183+E183+F183</f>
        <v>1.0407741738066094</v>
      </c>
      <c r="H183" s="6">
        <f>((D183+(0.5*E183))/G183)</f>
        <v>0.57331863285556794</v>
      </c>
      <c r="I183" s="6">
        <f>1-H183</f>
        <v>0.42668136714443206</v>
      </c>
      <c r="J183" s="8">
        <f>1/11</f>
        <v>9.0909090909090912E-2</v>
      </c>
      <c r="K183" s="8">
        <f>1/10</f>
        <v>0.1</v>
      </c>
      <c r="L183" s="8">
        <f>2/17</f>
        <v>0.11764705882352941</v>
      </c>
      <c r="M183" s="8">
        <f>1/21</f>
        <v>4.7619047619047616E-2</v>
      </c>
      <c r="N183" s="8">
        <f>1/15</f>
        <v>6.6666666666666666E-2</v>
      </c>
      <c r="O183" s="8">
        <f>1/18</f>
        <v>5.5555555555555552E-2</v>
      </c>
      <c r="P183" s="8">
        <f>1/46</f>
        <v>2.1739130434782608E-2</v>
      </c>
      <c r="Q183" s="8">
        <f>1/31</f>
        <v>3.2258064516129031E-2</v>
      </c>
      <c r="R183" s="8">
        <f>1/36</f>
        <v>2.7777777777777776E-2</v>
      </c>
      <c r="S183" s="8">
        <f>1/67</f>
        <v>1.4925373134328358E-2</v>
      </c>
      <c r="T183" s="8">
        <f>1/126</f>
        <v>7.9365079365079361E-3</v>
      </c>
      <c r="U183" s="8">
        <f>1/81</f>
        <v>1.2345679012345678E-2</v>
      </c>
      <c r="V183" s="8">
        <f>1/101</f>
        <v>9.9009900990099011E-3</v>
      </c>
      <c r="W183" s="8">
        <f>1/151</f>
        <v>6.6225165562913907E-3</v>
      </c>
      <c r="X183" s="8">
        <f>1/326</f>
        <v>3.0674846625766872E-3</v>
      </c>
      <c r="Y183" s="8">
        <f>1/426</f>
        <v>2.3474178403755869E-3</v>
      </c>
      <c r="Z183" s="8">
        <f>1/276</f>
        <v>3.6231884057971015E-3</v>
      </c>
      <c r="AA183" s="8">
        <v>0</v>
      </c>
      <c r="AB183" s="8">
        <v>0</v>
      </c>
      <c r="AC183" s="8">
        <f>1/501</f>
        <v>1.996007984031936E-3</v>
      </c>
      <c r="AD183" s="8">
        <f>1/501</f>
        <v>1.996007984031936E-3</v>
      </c>
      <c r="AE183" s="8">
        <v>0</v>
      </c>
      <c r="AF183" s="8">
        <v>0</v>
      </c>
      <c r="AG183" s="8">
        <f t="shared" ref="AG183:AJ183" si="361">1/501</f>
        <v>1.996007984031936E-3</v>
      </c>
      <c r="AH183" s="8">
        <f t="shared" si="361"/>
        <v>1.996007984031936E-3</v>
      </c>
      <c r="AI183" s="8">
        <f t="shared" si="361"/>
        <v>1.996007984031936E-3</v>
      </c>
      <c r="AJ183" s="8">
        <f t="shared" si="361"/>
        <v>1.996007984031936E-3</v>
      </c>
      <c r="AK183" s="8">
        <v>0</v>
      </c>
      <c r="AL183" s="3">
        <f>SUM(J183:AK183)</f>
        <v>0.63291759785400414</v>
      </c>
      <c r="AM183" s="3">
        <f t="shared" si="348"/>
        <v>0.36077283538610883</v>
      </c>
      <c r="AN183" s="3"/>
      <c r="AO183" s="8">
        <f>1/14</f>
        <v>7.1428571428571425E-2</v>
      </c>
      <c r="AP183" s="8">
        <f>1/8</f>
        <v>0.125</v>
      </c>
      <c r="AQ183" s="8">
        <f>1/11</f>
        <v>9.0909090909090912E-2</v>
      </c>
      <c r="AR183" s="8">
        <f>1/31</f>
        <v>3.2258064516129031E-2</v>
      </c>
      <c r="AS183" s="8">
        <f>1/126</f>
        <v>7.9365079365079361E-3</v>
      </c>
      <c r="AT183" s="8">
        <v>0</v>
      </c>
      <c r="AU183" s="8">
        <f>SUM(AO183:AT183)</f>
        <v>0.32753223479029925</v>
      </c>
      <c r="AV183" s="7">
        <f t="shared" si="321"/>
        <v>0.24462249220313725</v>
      </c>
      <c r="AW183" s="8">
        <f>1/14</f>
        <v>7.1428571428571425E-2</v>
      </c>
      <c r="AX183" s="8">
        <f>1/21</f>
        <v>4.7619047619047616E-2</v>
      </c>
      <c r="AY183" s="8">
        <f>1/11</f>
        <v>9.0909090909090912E-2</v>
      </c>
      <c r="AZ183" s="8">
        <f>1/41</f>
        <v>2.4390243902439025E-2</v>
      </c>
      <c r="BA183" s="8">
        <f>1/23</f>
        <v>4.3478260869565216E-2</v>
      </c>
      <c r="BB183" s="8">
        <f>1/23</f>
        <v>4.3478260869565216E-2</v>
      </c>
      <c r="BC183" s="8">
        <f>1/101</f>
        <v>9.9009900990099011E-3</v>
      </c>
      <c r="BD183" s="8">
        <f>1/61</f>
        <v>1.6393442622950821E-2</v>
      </c>
      <c r="BE183" s="8">
        <f>1/61</f>
        <v>1.6393442622950821E-2</v>
      </c>
      <c r="BF183" s="8">
        <f>1/91</f>
        <v>1.098901098901099E-2</v>
      </c>
      <c r="BG183" s="8">
        <f>1/426</f>
        <v>2.3474178403755869E-3</v>
      </c>
      <c r="BH183" s="8">
        <f>1/226</f>
        <v>4.4247787610619468E-3</v>
      </c>
      <c r="BI183" s="8">
        <f>1/201</f>
        <v>4.9751243781094526E-3</v>
      </c>
      <c r="BJ183" s="8">
        <f>1/251</f>
        <v>3.9840637450199202E-3</v>
      </c>
      <c r="BK183" s="8">
        <f>1/426</f>
        <v>2.3474178403755869E-3</v>
      </c>
      <c r="BL183" s="8">
        <f>1/501</f>
        <v>1.996007984031936E-3</v>
      </c>
      <c r="BM183" s="8">
        <f>1/501</f>
        <v>1.996007984031936E-3</v>
      </c>
      <c r="BN183" s="8">
        <v>0</v>
      </c>
      <c r="BO183" s="8">
        <v>0</v>
      </c>
      <c r="BP183" s="8">
        <f t="shared" ref="BP183:BQ183" si="362">1/501</f>
        <v>1.996007984031936E-3</v>
      </c>
      <c r="BQ183" s="8">
        <f t="shared" si="362"/>
        <v>1.996007984031936E-3</v>
      </c>
      <c r="BR183" s="8">
        <v>0</v>
      </c>
      <c r="BS183" s="8">
        <v>0</v>
      </c>
      <c r="BT183" s="8">
        <f t="shared" ref="BT183:BW183" si="363">1/501</f>
        <v>1.996007984031936E-3</v>
      </c>
      <c r="BU183" s="8">
        <f t="shared" si="363"/>
        <v>1.996007984031936E-3</v>
      </c>
      <c r="BV183" s="8">
        <f t="shared" si="363"/>
        <v>1.996007984031936E-3</v>
      </c>
      <c r="BW183" s="8">
        <f t="shared" si="363"/>
        <v>1.996007984031936E-3</v>
      </c>
      <c r="BX183" s="8">
        <v>0</v>
      </c>
      <c r="BY183" s="8">
        <f>SUM(AW183:BX183)</f>
        <v>0.40902722836939992</v>
      </c>
      <c r="BZ183" s="7">
        <f t="shared" si="322"/>
        <v>0.30888713078207974</v>
      </c>
      <c r="CB183" s="6">
        <f t="shared" si="323"/>
        <v>0.36947706101370326</v>
      </c>
    </row>
    <row r="184" spans="1:80" x14ac:dyDescent="0.25">
      <c r="A184" s="7">
        <v>46</v>
      </c>
      <c r="B184" s="7" t="s">
        <v>84</v>
      </c>
      <c r="C184" s="11">
        <v>1</v>
      </c>
      <c r="D184" s="4">
        <f>AVERAGE(D181:D183)</f>
        <v>0.47249907715023992</v>
      </c>
      <c r="E184" s="8">
        <f t="shared" ref="E184:BM184" si="364">AVERAGE(E181:E183)</f>
        <v>0.27184628237259817</v>
      </c>
      <c r="F184" s="8">
        <f t="shared" si="364"/>
        <v>0.30774087024087021</v>
      </c>
      <c r="G184" s="8">
        <f t="shared" si="364"/>
        <v>1.0520862297637084</v>
      </c>
      <c r="H184" s="8">
        <f t="shared" si="364"/>
        <v>0.5782715679610746</v>
      </c>
      <c r="I184" s="8">
        <f t="shared" si="364"/>
        <v>0.4217284320389254</v>
      </c>
      <c r="J184" s="8">
        <f t="shared" si="364"/>
        <v>8.8383838383838384E-2</v>
      </c>
      <c r="K184" s="8">
        <f t="shared" si="364"/>
        <v>8.2783882783882781E-2</v>
      </c>
      <c r="L184" s="8">
        <f t="shared" si="364"/>
        <v>0.11176470588235295</v>
      </c>
      <c r="M184" s="8">
        <f t="shared" si="364"/>
        <v>4.7909629145327086E-2</v>
      </c>
      <c r="N184" s="8">
        <f t="shared" si="364"/>
        <v>6.4052287581699341E-2</v>
      </c>
      <c r="O184" s="8">
        <f t="shared" si="364"/>
        <v>4.8884288014722797E-2</v>
      </c>
      <c r="P184" s="8">
        <f t="shared" si="364"/>
        <v>2.3506539413220218E-2</v>
      </c>
      <c r="Q184" s="8">
        <f t="shared" si="364"/>
        <v>3.1506200304865485E-2</v>
      </c>
      <c r="R184" s="8">
        <f t="shared" si="364"/>
        <v>2.4635717371666466E-2</v>
      </c>
      <c r="S184" s="8">
        <f t="shared" si="364"/>
        <v>1.4065475093667465E-2</v>
      </c>
      <c r="T184" s="8">
        <f t="shared" si="364"/>
        <v>9.6088363415096096E-3</v>
      </c>
      <c r="U184" s="8">
        <f t="shared" si="364"/>
        <v>1.2345679012345678E-2</v>
      </c>
      <c r="V184" s="8">
        <f t="shared" si="364"/>
        <v>9.9009900990099011E-3</v>
      </c>
      <c r="W184" s="8">
        <f t="shared" si="364"/>
        <v>4.4150110375275938E-3</v>
      </c>
      <c r="X184" s="8">
        <f t="shared" si="364"/>
        <v>2.680869680228713E-3</v>
      </c>
      <c r="Y184" s="8">
        <f t="shared" si="364"/>
        <v>4.317999380562299E-3</v>
      </c>
      <c r="Z184" s="8">
        <f t="shared" si="364"/>
        <v>5.5116069068048305E-3</v>
      </c>
      <c r="AA184" s="8">
        <f t="shared" si="364"/>
        <v>3.2219606422793676E-3</v>
      </c>
      <c r="AB184" s="8">
        <f t="shared" si="364"/>
        <v>1.893939393939394E-3</v>
      </c>
      <c r="AC184" s="8">
        <f t="shared" si="364"/>
        <v>1.3306719893546239E-3</v>
      </c>
      <c r="AD184" s="8">
        <f t="shared" si="364"/>
        <v>2.9890467820577749E-3</v>
      </c>
      <c r="AE184" s="8">
        <f t="shared" si="364"/>
        <v>0</v>
      </c>
      <c r="AF184" s="8">
        <f t="shared" si="364"/>
        <v>0</v>
      </c>
      <c r="AG184" s="8">
        <f t="shared" si="364"/>
        <v>1.3306719893546239E-3</v>
      </c>
      <c r="AH184" s="8">
        <f t="shared" si="364"/>
        <v>6.6533599467731195E-4</v>
      </c>
      <c r="AI184" s="8">
        <f t="shared" si="364"/>
        <v>6.6533599467731195E-4</v>
      </c>
      <c r="AJ184" s="8">
        <f t="shared" si="364"/>
        <v>6.6533599467731195E-4</v>
      </c>
      <c r="AK184" s="8">
        <f t="shared" si="364"/>
        <v>0</v>
      </c>
      <c r="AL184" s="8">
        <f t="shared" si="364"/>
        <v>0.59903585521424951</v>
      </c>
      <c r="AM184" s="3">
        <f t="shared" si="348"/>
        <v>0.26780322794953282</v>
      </c>
      <c r="AN184" s="3"/>
      <c r="AO184" s="8">
        <f t="shared" si="364"/>
        <v>6.4550264550264538E-2</v>
      </c>
      <c r="AP184" s="8">
        <f t="shared" si="364"/>
        <v>0.125</v>
      </c>
      <c r="AQ184" s="8">
        <f t="shared" si="364"/>
        <v>8.1890331890331888E-2</v>
      </c>
      <c r="AR184" s="8">
        <f t="shared" si="364"/>
        <v>2.6129146284450223E-2</v>
      </c>
      <c r="AS184" s="8">
        <f t="shared" si="364"/>
        <v>7.9365079365079361E-3</v>
      </c>
      <c r="AT184" s="8">
        <f t="shared" si="364"/>
        <v>0</v>
      </c>
      <c r="AU184" s="8">
        <f t="shared" si="364"/>
        <v>0.30550625066155457</v>
      </c>
      <c r="AV184" s="7">
        <f t="shared" si="321"/>
        <v>0.12381985876423118</v>
      </c>
      <c r="AW184" s="8">
        <f t="shared" si="364"/>
        <v>6.6865079365079363E-2</v>
      </c>
      <c r="AX184" s="8">
        <f t="shared" si="364"/>
        <v>4.7619047619047616E-2</v>
      </c>
      <c r="AY184" s="8">
        <f t="shared" si="364"/>
        <v>8.6247086247086255E-2</v>
      </c>
      <c r="AZ184" s="8">
        <f t="shared" si="364"/>
        <v>2.4390243902439029E-2</v>
      </c>
      <c r="BA184" s="8">
        <f t="shared" si="364"/>
        <v>4.1806020066889632E-2</v>
      </c>
      <c r="BB184" s="8">
        <f t="shared" si="364"/>
        <v>3.8807519317264443E-2</v>
      </c>
      <c r="BC184" s="8">
        <f t="shared" si="364"/>
        <v>1.1078560033455524E-2</v>
      </c>
      <c r="BD184" s="8">
        <f t="shared" si="364"/>
        <v>1.8536376299153542E-2</v>
      </c>
      <c r="BE184" s="8">
        <f t="shared" si="364"/>
        <v>1.5414729630535846E-2</v>
      </c>
      <c r="BF184" s="8">
        <f t="shared" si="364"/>
        <v>1.1078560033455524E-2</v>
      </c>
      <c r="BG184" s="8">
        <f t="shared" si="364"/>
        <v>4.004433255737897E-3</v>
      </c>
      <c r="BH184" s="8">
        <f t="shared" si="364"/>
        <v>6.3279344179537579E-3</v>
      </c>
      <c r="BI184" s="8">
        <f t="shared" si="364"/>
        <v>5.9622522309089468E-3</v>
      </c>
      <c r="BJ184" s="8">
        <f t="shared" si="364"/>
        <v>3.53552676710377E-3</v>
      </c>
      <c r="BK184" s="8">
        <f t="shared" si="364"/>
        <v>2.4408474061616797E-3</v>
      </c>
      <c r="BL184" s="8">
        <f t="shared" si="364"/>
        <v>2.9890467820577749E-3</v>
      </c>
      <c r="BM184" s="8">
        <f t="shared" si="364"/>
        <v>3.4311304994513376E-3</v>
      </c>
      <c r="BN184" s="8">
        <f t="shared" ref="BN184:BY184" si="365">AVERAGE(BN181:BN183)</f>
        <v>2.323710787380463E-3</v>
      </c>
      <c r="BO184" s="8">
        <f t="shared" si="365"/>
        <v>0</v>
      </c>
      <c r="BP184" s="8">
        <f t="shared" si="365"/>
        <v>1.3306719893546239E-3</v>
      </c>
      <c r="BQ184" s="8">
        <f t="shared" si="365"/>
        <v>6.6533599467731195E-4</v>
      </c>
      <c r="BR184" s="8">
        <f t="shared" si="365"/>
        <v>0</v>
      </c>
      <c r="BS184" s="8">
        <f t="shared" si="365"/>
        <v>0</v>
      </c>
      <c r="BT184" s="8">
        <f t="shared" si="365"/>
        <v>6.6533599467731195E-4</v>
      </c>
      <c r="BU184" s="8">
        <f t="shared" si="365"/>
        <v>6.6533599467731195E-4</v>
      </c>
      <c r="BV184" s="8">
        <f t="shared" si="365"/>
        <v>6.6533599467731195E-4</v>
      </c>
      <c r="BW184" s="8">
        <f t="shared" si="365"/>
        <v>6.6533599467731195E-4</v>
      </c>
      <c r="BX184" s="8">
        <f t="shared" si="365"/>
        <v>0</v>
      </c>
      <c r="BY184" s="8">
        <f t="shared" si="365"/>
        <v>0.39751545662390347</v>
      </c>
      <c r="BZ184" s="7">
        <f t="shared" si="322"/>
        <v>0.29172136386293523</v>
      </c>
      <c r="CB184" s="6">
        <f t="shared" si="323"/>
        <v>0.3020575624997075</v>
      </c>
    </row>
    <row r="185" spans="1:80" x14ac:dyDescent="0.25">
      <c r="A185" s="7">
        <v>47</v>
      </c>
      <c r="B185" s="8" t="s">
        <v>79</v>
      </c>
      <c r="C185" s="11">
        <v>0</v>
      </c>
      <c r="D185" s="4">
        <f>1/5</f>
        <v>0.2</v>
      </c>
      <c r="E185" s="4">
        <f>5/18</f>
        <v>0.27777777777777779</v>
      </c>
      <c r="F185" s="4">
        <f>10/17</f>
        <v>0.58823529411764708</v>
      </c>
      <c r="G185" s="3">
        <f>D185+E185+F185</f>
        <v>1.0660130718954248</v>
      </c>
      <c r="H185" s="6">
        <f>((D185+(0.5*E185))/G185)</f>
        <v>0.31790312691600248</v>
      </c>
      <c r="I185" s="6">
        <f>1-H185</f>
        <v>0.68209687308399758</v>
      </c>
      <c r="J185" s="4">
        <f>1/15</f>
        <v>6.6666666666666666E-2</v>
      </c>
      <c r="K185" s="4">
        <f>1/31</f>
        <v>3.2258064516129031E-2</v>
      </c>
      <c r="L185" s="4">
        <f>1/18</f>
        <v>5.5555555555555552E-2</v>
      </c>
      <c r="M185" s="4">
        <f>1/76</f>
        <v>1.3157894736842105E-2</v>
      </c>
      <c r="N185" s="4">
        <f>1/51</f>
        <v>1.9607843137254902E-2</v>
      </c>
      <c r="O185" s="4">
        <f>1/51</f>
        <v>1.9607843137254902E-2</v>
      </c>
      <c r="P185" s="4">
        <f>1/151</f>
        <v>6.6225165562913907E-3</v>
      </c>
      <c r="Q185" s="4">
        <f>1/126</f>
        <v>7.9365079365079361E-3</v>
      </c>
      <c r="R185" s="4">
        <f>1/126</f>
        <v>7.9365079365079361E-3</v>
      </c>
      <c r="S185" s="4">
        <f>1/151</f>
        <v>6.6225165562913907E-3</v>
      </c>
      <c r="T185" s="4">
        <v>0</v>
      </c>
      <c r="U185" s="4">
        <f>1/201</f>
        <v>4.9751243781094526E-3</v>
      </c>
      <c r="V185" s="4">
        <f>1/201</f>
        <v>4.9751243781094526E-3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0</v>
      </c>
      <c r="AJ185" s="4">
        <v>0</v>
      </c>
      <c r="AK185" s="4">
        <v>0</v>
      </c>
      <c r="AL185" s="3">
        <f>SUM(J185:AK185)</f>
        <v>0.24592216549152068</v>
      </c>
      <c r="AM185" s="3">
        <f t="shared" si="348"/>
        <v>0.22961082745760342</v>
      </c>
      <c r="AN185" s="3"/>
      <c r="AO185" s="4">
        <f>1/12</f>
        <v>8.3333333333333329E-2</v>
      </c>
      <c r="AP185" s="4">
        <f>1/8</f>
        <v>0.125</v>
      </c>
      <c r="AQ185" s="4">
        <f>1/19</f>
        <v>5.2631578947368418E-2</v>
      </c>
      <c r="AR185" s="4">
        <f>1/81</f>
        <v>1.2345679012345678E-2</v>
      </c>
      <c r="AS185" s="4">
        <f>1/201</f>
        <v>4.9751243781094526E-3</v>
      </c>
      <c r="AT185" s="4">
        <v>0</v>
      </c>
      <c r="AU185" s="4">
        <f>SUM(AO185:AT185)</f>
        <v>0.27828571567115684</v>
      </c>
      <c r="AV185" s="7">
        <f t="shared" si="321"/>
        <v>1.8285764161645179E-3</v>
      </c>
      <c r="AW185" s="4">
        <f>1/8</f>
        <v>0.125</v>
      </c>
      <c r="AX185" s="4">
        <f>1/9</f>
        <v>0.1111111111111111</v>
      </c>
      <c r="AY185" s="4">
        <f>1/10</f>
        <v>0.1</v>
      </c>
      <c r="AZ185" s="4">
        <f>1/15</f>
        <v>6.6666666666666666E-2</v>
      </c>
      <c r="BA185" s="4">
        <f>1/16</f>
        <v>6.25E-2</v>
      </c>
      <c r="BB185" s="4">
        <f>1/31</f>
        <v>3.2258064516129031E-2</v>
      </c>
      <c r="BC185" s="4">
        <f>1/31</f>
        <v>3.2258064516129031E-2</v>
      </c>
      <c r="BD185" s="4">
        <f>1/31</f>
        <v>3.2258064516129031E-2</v>
      </c>
      <c r="BE185" s="4">
        <f>1/51</f>
        <v>1.9607843137254902E-2</v>
      </c>
      <c r="BF185" s="4">
        <f>1/126</f>
        <v>7.9365079365079361E-3</v>
      </c>
      <c r="BG185" s="4">
        <f>1/67</f>
        <v>1.4925373134328358E-2</v>
      </c>
      <c r="BH185" s="4">
        <f>1/67</f>
        <v>1.4925373134328358E-2</v>
      </c>
      <c r="BI185" s="4">
        <f>1/101</f>
        <v>9.9009900990099011E-3</v>
      </c>
      <c r="BJ185" s="4">
        <f>1/176</f>
        <v>5.681818181818182E-3</v>
      </c>
      <c r="BK185" s="4">
        <v>0</v>
      </c>
      <c r="BL185" s="4">
        <f>1/126</f>
        <v>7.9365079365079361E-3</v>
      </c>
      <c r="BM185" s="4">
        <f>1/151</f>
        <v>6.6225165562913907E-3</v>
      </c>
      <c r="BN185" s="4">
        <f>1/176</f>
        <v>5.681818181818182E-3</v>
      </c>
      <c r="BO185" s="4">
        <v>0</v>
      </c>
      <c r="BP185" s="4">
        <f>1/201</f>
        <v>4.9751243781094526E-3</v>
      </c>
      <c r="BQ185" s="4">
        <f>1/201</f>
        <v>4.9751243781094526E-3</v>
      </c>
      <c r="BR185" s="4">
        <v>0</v>
      </c>
      <c r="BS185" s="4">
        <v>0</v>
      </c>
      <c r="BT185" s="4">
        <v>0</v>
      </c>
      <c r="BU185" s="4">
        <v>0</v>
      </c>
      <c r="BV185" s="4">
        <v>0</v>
      </c>
      <c r="BW185" s="4">
        <v>0</v>
      </c>
      <c r="BX185" s="4">
        <v>0</v>
      </c>
      <c r="BY185" s="4">
        <f>SUM(AW185:BX185)</f>
        <v>0.66522096838024902</v>
      </c>
      <c r="BZ185" s="7">
        <f t="shared" si="322"/>
        <v>0.13087564624642334</v>
      </c>
      <c r="CB185" s="6">
        <f t="shared" si="323"/>
        <v>0.1894288495429266</v>
      </c>
    </row>
    <row r="186" spans="1:80" x14ac:dyDescent="0.25">
      <c r="A186" s="8">
        <v>47</v>
      </c>
      <c r="B186" s="8" t="s">
        <v>18</v>
      </c>
      <c r="C186" s="11">
        <v>0</v>
      </c>
      <c r="D186" s="8">
        <f>2/11</f>
        <v>0.18181818181818182</v>
      </c>
      <c r="E186" s="8">
        <f>2/7</f>
        <v>0.2857142857142857</v>
      </c>
      <c r="F186" s="8">
        <f>10/17</f>
        <v>0.58823529411764708</v>
      </c>
      <c r="G186" s="3">
        <f>D186+E186+F186</f>
        <v>1.0557677616501147</v>
      </c>
      <c r="H186" s="6">
        <f>((D186+(0.5*E186))/G186)</f>
        <v>0.30752532561505064</v>
      </c>
      <c r="I186" s="6">
        <f>1-H186</f>
        <v>0.69247467438494936</v>
      </c>
      <c r="J186" s="8">
        <f>1/15</f>
        <v>6.6666666666666666E-2</v>
      </c>
      <c r="K186" s="8">
        <f>1/29</f>
        <v>3.4482758620689655E-2</v>
      </c>
      <c r="L186" s="8">
        <f>1/15</f>
        <v>6.6666666666666666E-2</v>
      </c>
      <c r="M186" s="8">
        <f>1/67</f>
        <v>1.4925373134328358E-2</v>
      </c>
      <c r="N186" s="8">
        <f>1/41</f>
        <v>2.4390243902439025E-2</v>
      </c>
      <c r="O186" s="8">
        <f>1/41</f>
        <v>2.4390243902439025E-2</v>
      </c>
      <c r="P186" s="8">
        <f>1/126</f>
        <v>7.9365079365079361E-3</v>
      </c>
      <c r="Q186" s="8">
        <f>1/101</f>
        <v>9.9009900990099011E-3</v>
      </c>
      <c r="R186" s="8">
        <f>1/101</f>
        <v>9.9009900990099011E-3</v>
      </c>
      <c r="S186" s="8">
        <f>1/126</f>
        <v>7.9365079365079361E-3</v>
      </c>
      <c r="T186" s="8">
        <f>1/501</f>
        <v>1.996007984031936E-3</v>
      </c>
      <c r="U186" s="8">
        <f>1/301</f>
        <v>3.3222591362126247E-3</v>
      </c>
      <c r="V186" s="8">
        <f>1/301</f>
        <v>3.3222591362126247E-3</v>
      </c>
      <c r="W186" s="8">
        <v>0</v>
      </c>
      <c r="X186" s="8">
        <v>0</v>
      </c>
      <c r="Y186" s="8">
        <v>0</v>
      </c>
      <c r="Z186" s="8">
        <f>1/501</f>
        <v>1.996007984031936E-3</v>
      </c>
      <c r="AA186" s="8">
        <f>1/501</f>
        <v>1.996007984031936E-3</v>
      </c>
      <c r="AB186" s="8">
        <v>0</v>
      </c>
      <c r="AC186" s="8">
        <v>0</v>
      </c>
      <c r="AD186" s="8">
        <v>0</v>
      </c>
      <c r="AE186" s="8">
        <v>0</v>
      </c>
      <c r="AF186" s="8">
        <v>0</v>
      </c>
      <c r="AG186" s="8">
        <v>0</v>
      </c>
      <c r="AH186" s="8">
        <v>0</v>
      </c>
      <c r="AI186" s="8">
        <v>0</v>
      </c>
      <c r="AJ186" s="8">
        <v>0</v>
      </c>
      <c r="AK186" s="8">
        <v>0</v>
      </c>
      <c r="AL186" s="3">
        <f>SUM(J186:AK186)</f>
        <v>0.27982949118878614</v>
      </c>
      <c r="AM186" s="3">
        <f t="shared" si="348"/>
        <v>0.53906220153832374</v>
      </c>
      <c r="AN186" s="3"/>
      <c r="AO186" s="8">
        <f>1/12</f>
        <v>8.3333333333333329E-2</v>
      </c>
      <c r="AP186" s="8">
        <f>1/8</f>
        <v>0.125</v>
      </c>
      <c r="AQ186" s="8">
        <f>1/17</f>
        <v>5.8823529411764705E-2</v>
      </c>
      <c r="AR186" s="8">
        <f>1/67</f>
        <v>1.4925373134328358E-2</v>
      </c>
      <c r="AS186" s="8">
        <f>1/201</f>
        <v>4.9751243781094526E-3</v>
      </c>
      <c r="AT186" s="8">
        <v>0</v>
      </c>
      <c r="AU186" s="8">
        <f>SUM(AO186:AT186)</f>
        <v>0.28705736025753581</v>
      </c>
      <c r="AV186" s="7">
        <f t="shared" si="321"/>
        <v>4.7007609013753893E-3</v>
      </c>
      <c r="AW186" s="8">
        <f>2/15</f>
        <v>0.13333333333333333</v>
      </c>
      <c r="AX186" s="8">
        <f>2/17</f>
        <v>0.11764705882352941</v>
      </c>
      <c r="AY186" s="8">
        <f>1/8</f>
        <v>0.125</v>
      </c>
      <c r="AZ186" s="8">
        <f>1/13</f>
        <v>7.6923076923076927E-2</v>
      </c>
      <c r="BA186" s="8">
        <f>1/13</f>
        <v>7.6923076923076927E-2</v>
      </c>
      <c r="BB186" s="8">
        <f>1/26</f>
        <v>3.8461538461538464E-2</v>
      </c>
      <c r="BC186" s="8">
        <f>1/23</f>
        <v>4.3478260869565216E-2</v>
      </c>
      <c r="BD186" s="8">
        <f>1/23</f>
        <v>4.3478260869565216E-2</v>
      </c>
      <c r="BE186" s="8">
        <f>1/51</f>
        <v>1.9607843137254902E-2</v>
      </c>
      <c r="BF186" s="8">
        <f>1/101</f>
        <v>9.9009900990099011E-3</v>
      </c>
      <c r="BG186" s="8">
        <f>1/67</f>
        <v>1.4925373134328358E-2</v>
      </c>
      <c r="BH186" s="8">
        <f>1/67</f>
        <v>1.4925373134328358E-2</v>
      </c>
      <c r="BI186" s="8">
        <f>1/126</f>
        <v>7.9365079365079361E-3</v>
      </c>
      <c r="BJ186" s="8">
        <v>0</v>
      </c>
      <c r="BK186" s="8">
        <v>0</v>
      </c>
      <c r="BL186" s="8">
        <f>1/151</f>
        <v>6.6225165562913907E-3</v>
      </c>
      <c r="BM186" s="8">
        <f>1/151</f>
        <v>6.6225165562913907E-3</v>
      </c>
      <c r="BN186" s="8">
        <f>1/251</f>
        <v>3.9840637450199202E-3</v>
      </c>
      <c r="BO186" s="8">
        <v>0</v>
      </c>
      <c r="BP186" s="8">
        <f>1/301</f>
        <v>3.3222591362126247E-3</v>
      </c>
      <c r="BQ186" s="8">
        <f>1/301</f>
        <v>3.3222591362126247E-3</v>
      </c>
      <c r="BR186" s="8">
        <v>0</v>
      </c>
      <c r="BS186" s="8">
        <v>0</v>
      </c>
      <c r="BT186" s="8">
        <f>1/501</f>
        <v>1.996007984031936E-3</v>
      </c>
      <c r="BU186" s="8">
        <v>0</v>
      </c>
      <c r="BV186" s="8">
        <v>0</v>
      </c>
      <c r="BW186" s="8">
        <v>0</v>
      </c>
      <c r="BX186" s="8">
        <v>0</v>
      </c>
      <c r="BY186" s="8">
        <f>SUM(AW186:BX186)</f>
        <v>0.74841031675917502</v>
      </c>
      <c r="BZ186" s="7">
        <f t="shared" si="322"/>
        <v>0.27229753849059746</v>
      </c>
      <c r="CB186" s="6">
        <f t="shared" si="323"/>
        <v>0.3152971682054968</v>
      </c>
    </row>
    <row r="187" spans="1:80" s="7" customFormat="1" x14ac:dyDescent="0.25">
      <c r="A187" s="8">
        <v>47</v>
      </c>
      <c r="B187" s="8" t="s">
        <v>78</v>
      </c>
      <c r="C187" s="11">
        <v>0</v>
      </c>
      <c r="D187" s="8">
        <f>1/5</f>
        <v>0.2</v>
      </c>
      <c r="E187" s="8">
        <f>1/4</f>
        <v>0.25</v>
      </c>
      <c r="F187" s="8">
        <f>10/17</f>
        <v>0.58823529411764708</v>
      </c>
      <c r="G187" s="3">
        <f>D187+E187+F187</f>
        <v>1.0382352941176471</v>
      </c>
      <c r="H187" s="6">
        <f>((D187+(0.5*E187))/G187)</f>
        <v>0.31303116147308779</v>
      </c>
      <c r="I187" s="6">
        <f>1-H187</f>
        <v>0.68696883852691215</v>
      </c>
      <c r="J187" s="8">
        <f>1/15</f>
        <v>6.6666666666666666E-2</v>
      </c>
      <c r="K187" s="8">
        <f>1/31</f>
        <v>3.2258064516129031E-2</v>
      </c>
      <c r="L187" s="8">
        <f>1/15</f>
        <v>6.6666666666666666E-2</v>
      </c>
      <c r="M187" s="8">
        <f>1/91</f>
        <v>1.098901098901099E-2</v>
      </c>
      <c r="N187" s="8">
        <f>1/46</f>
        <v>2.1739130434782608E-2</v>
      </c>
      <c r="O187" s="8">
        <f>1/41</f>
        <v>2.4390243902439025E-2</v>
      </c>
      <c r="P187" s="8">
        <f>1/376</f>
        <v>2.6595744680851063E-3</v>
      </c>
      <c r="Q187" s="8">
        <f>1/176</f>
        <v>5.681818181818182E-3</v>
      </c>
      <c r="R187" s="8">
        <f>1/176</f>
        <v>5.681818181818182E-3</v>
      </c>
      <c r="S187" s="8">
        <f>1/226</f>
        <v>4.4247787610619468E-3</v>
      </c>
      <c r="T187" s="8">
        <f>1/501</f>
        <v>1.996007984031936E-3</v>
      </c>
      <c r="U187" s="8">
        <f t="shared" ref="U187:Z187" si="366">1/501</f>
        <v>1.996007984031936E-3</v>
      </c>
      <c r="V187" s="8">
        <f t="shared" si="366"/>
        <v>1.996007984031936E-3</v>
      </c>
      <c r="W187" s="8">
        <f t="shared" si="366"/>
        <v>1.996007984031936E-3</v>
      </c>
      <c r="X187" s="8">
        <f t="shared" si="366"/>
        <v>1.996007984031936E-3</v>
      </c>
      <c r="Y187" s="8">
        <f t="shared" si="366"/>
        <v>1.996007984031936E-3</v>
      </c>
      <c r="Z187" s="8">
        <f t="shared" si="366"/>
        <v>1.996007984031936E-3</v>
      </c>
      <c r="AA187" s="8">
        <v>0</v>
      </c>
      <c r="AB187" s="8">
        <v>0</v>
      </c>
      <c r="AC187" s="8">
        <f t="shared" ref="AC187:AD187" si="367">1/501</f>
        <v>1.996007984031936E-3</v>
      </c>
      <c r="AD187" s="8">
        <f t="shared" si="367"/>
        <v>1.996007984031936E-3</v>
      </c>
      <c r="AE187" s="8">
        <v>0</v>
      </c>
      <c r="AF187" s="8">
        <v>0</v>
      </c>
      <c r="AG187" s="8">
        <f t="shared" ref="AG187:AJ187" si="368">1/501</f>
        <v>1.996007984031936E-3</v>
      </c>
      <c r="AH187" s="8">
        <f t="shared" si="368"/>
        <v>1.996007984031936E-3</v>
      </c>
      <c r="AI187" s="8">
        <f t="shared" si="368"/>
        <v>1.996007984031936E-3</v>
      </c>
      <c r="AJ187" s="8">
        <f t="shared" si="368"/>
        <v>1.996007984031936E-3</v>
      </c>
      <c r="AK187" s="8">
        <v>0</v>
      </c>
      <c r="AL187" s="3">
        <f>SUM(J187:AK187)</f>
        <v>0.26710587656089352</v>
      </c>
      <c r="AM187" s="3">
        <f t="shared" si="348"/>
        <v>0.33552938280446742</v>
      </c>
      <c r="AN187" s="3"/>
      <c r="AO187" s="8">
        <f>1/11</f>
        <v>9.0909090909090912E-2</v>
      </c>
      <c r="AP187" s="8">
        <f>2/15</f>
        <v>0.13333333333333333</v>
      </c>
      <c r="AQ187" s="8">
        <f>1/14</f>
        <v>7.1428571428571425E-2</v>
      </c>
      <c r="AR187" s="8">
        <f>1/56</f>
        <v>1.7857142857142856E-2</v>
      </c>
      <c r="AS187" s="8">
        <f>1/326</f>
        <v>3.0674846625766872E-3</v>
      </c>
      <c r="AT187" s="8">
        <v>0</v>
      </c>
      <c r="AU187" s="8">
        <f>SUM(AO187:AT187)</f>
        <v>0.31659562319071516</v>
      </c>
      <c r="AV187" s="7">
        <f t="shared" si="321"/>
        <v>0.26638249276286063</v>
      </c>
      <c r="AW187" s="8">
        <f>2/15</f>
        <v>0.13333333333333333</v>
      </c>
      <c r="AX187" s="8">
        <f>2/17</f>
        <v>0.11764705882352941</v>
      </c>
      <c r="AY187" s="8">
        <f>1/8</f>
        <v>0.125</v>
      </c>
      <c r="AZ187" s="8">
        <f>1/13</f>
        <v>7.6923076923076927E-2</v>
      </c>
      <c r="BA187" s="8">
        <f>1/13</f>
        <v>7.6923076923076927E-2</v>
      </c>
      <c r="BB187" s="8">
        <f>1/23</f>
        <v>4.3478260869565216E-2</v>
      </c>
      <c r="BC187" s="8">
        <f>1/26</f>
        <v>3.8461538461538464E-2</v>
      </c>
      <c r="BD187" s="8">
        <f>1/26</f>
        <v>3.8461538461538464E-2</v>
      </c>
      <c r="BE187" s="8">
        <f>1/51</f>
        <v>1.9607843137254902E-2</v>
      </c>
      <c r="BF187" s="8">
        <f>1/101</f>
        <v>9.9009900990099011E-3</v>
      </c>
      <c r="BG187" s="8">
        <f>1/76</f>
        <v>1.3157894736842105E-2</v>
      </c>
      <c r="BH187" s="8">
        <f>1/71</f>
        <v>1.4084507042253521E-2</v>
      </c>
      <c r="BI187" s="8">
        <f>1/126</f>
        <v>7.9365079365079361E-3</v>
      </c>
      <c r="BJ187" s="8">
        <f>1/276</f>
        <v>3.6231884057971015E-3</v>
      </c>
      <c r="BK187" s="8">
        <f>1/501</f>
        <v>1.996007984031936E-3</v>
      </c>
      <c r="BL187" s="8">
        <f>1/226</f>
        <v>4.4247787610619468E-3</v>
      </c>
      <c r="BM187" s="8">
        <f>1/201</f>
        <v>4.9751243781094526E-3</v>
      </c>
      <c r="BN187" s="8">
        <v>0</v>
      </c>
      <c r="BO187" s="8">
        <v>0</v>
      </c>
      <c r="BP187" s="8">
        <f>1/501</f>
        <v>1.996007984031936E-3</v>
      </c>
      <c r="BQ187" s="8">
        <f>1/501</f>
        <v>1.996007984031936E-3</v>
      </c>
      <c r="BR187" s="8">
        <v>0</v>
      </c>
      <c r="BS187" s="8">
        <v>0</v>
      </c>
      <c r="BT187" s="8">
        <f t="shared" ref="BT187:BW187" si="369">1/501</f>
        <v>1.996007984031936E-3</v>
      </c>
      <c r="BU187" s="8">
        <f t="shared" si="369"/>
        <v>1.996007984031936E-3</v>
      </c>
      <c r="BV187" s="8">
        <f t="shared" si="369"/>
        <v>1.996007984031936E-3</v>
      </c>
      <c r="BW187" s="8">
        <f t="shared" si="369"/>
        <v>1.996007984031936E-3</v>
      </c>
      <c r="BX187" s="8">
        <v>0</v>
      </c>
      <c r="BY187" s="8">
        <f>SUM(AW187:BX187)</f>
        <v>0.74191077418071949</v>
      </c>
      <c r="BZ187" s="7">
        <f t="shared" si="322"/>
        <v>0.26124831610722299</v>
      </c>
      <c r="CB187" s="6">
        <f t="shared" si="323"/>
        <v>0.32561227393232817</v>
      </c>
    </row>
    <row r="188" spans="1:80" x14ac:dyDescent="0.25">
      <c r="A188" s="7">
        <v>47</v>
      </c>
      <c r="B188" s="7" t="s">
        <v>84</v>
      </c>
      <c r="C188" s="11">
        <v>1</v>
      </c>
      <c r="D188" s="4">
        <f>AVERAGE(D185:D187)</f>
        <v>0.19393939393939394</v>
      </c>
      <c r="E188" s="8">
        <f t="shared" ref="E188:BM188" si="370">AVERAGE(E185:E187)</f>
        <v>0.27116402116402116</v>
      </c>
      <c r="F188" s="8">
        <f t="shared" si="370"/>
        <v>0.58823529411764708</v>
      </c>
      <c r="G188" s="8">
        <f t="shared" si="370"/>
        <v>1.0533387092210622</v>
      </c>
      <c r="H188" s="8">
        <f t="shared" si="370"/>
        <v>0.31281987133471367</v>
      </c>
      <c r="I188" s="8">
        <f t="shared" si="370"/>
        <v>0.68718012866528644</v>
      </c>
      <c r="J188" s="8">
        <f t="shared" si="370"/>
        <v>6.6666666666666666E-2</v>
      </c>
      <c r="K188" s="8">
        <f t="shared" si="370"/>
        <v>3.2999629217649241E-2</v>
      </c>
      <c r="L188" s="8">
        <f t="shared" si="370"/>
        <v>6.2962962962962957E-2</v>
      </c>
      <c r="M188" s="8">
        <f t="shared" si="370"/>
        <v>1.3024092953393818E-2</v>
      </c>
      <c r="N188" s="8">
        <f t="shared" si="370"/>
        <v>2.1912405824825509E-2</v>
      </c>
      <c r="O188" s="8">
        <f t="shared" si="370"/>
        <v>2.2796110314044316E-2</v>
      </c>
      <c r="P188" s="8">
        <f t="shared" si="370"/>
        <v>5.7395329869614773E-3</v>
      </c>
      <c r="Q188" s="8">
        <f t="shared" si="370"/>
        <v>7.8397720724453415E-3</v>
      </c>
      <c r="R188" s="8">
        <f t="shared" si="370"/>
        <v>7.8397720724453415E-3</v>
      </c>
      <c r="S188" s="8">
        <f t="shared" si="370"/>
        <v>6.3279344179537579E-3</v>
      </c>
      <c r="T188" s="8">
        <f t="shared" si="370"/>
        <v>1.3306719893546239E-3</v>
      </c>
      <c r="U188" s="8">
        <f t="shared" si="370"/>
        <v>3.4311304994513376E-3</v>
      </c>
      <c r="V188" s="8">
        <f t="shared" si="370"/>
        <v>3.4311304994513376E-3</v>
      </c>
      <c r="W188" s="8">
        <f t="shared" si="370"/>
        <v>6.6533599467731195E-4</v>
      </c>
      <c r="X188" s="8">
        <f t="shared" si="370"/>
        <v>6.6533599467731195E-4</v>
      </c>
      <c r="Y188" s="8">
        <f t="shared" si="370"/>
        <v>6.6533599467731195E-4</v>
      </c>
      <c r="Z188" s="8">
        <f t="shared" si="370"/>
        <v>1.3306719893546239E-3</v>
      </c>
      <c r="AA188" s="8">
        <f t="shared" si="370"/>
        <v>6.6533599467731195E-4</v>
      </c>
      <c r="AB188" s="8">
        <f t="shared" si="370"/>
        <v>0</v>
      </c>
      <c r="AC188" s="8">
        <f t="shared" si="370"/>
        <v>6.6533599467731195E-4</v>
      </c>
      <c r="AD188" s="8">
        <f t="shared" si="370"/>
        <v>6.6533599467731195E-4</v>
      </c>
      <c r="AE188" s="8">
        <f t="shared" si="370"/>
        <v>0</v>
      </c>
      <c r="AF188" s="8">
        <f t="shared" si="370"/>
        <v>0</v>
      </c>
      <c r="AG188" s="8">
        <f t="shared" si="370"/>
        <v>6.6533599467731195E-4</v>
      </c>
      <c r="AH188" s="8">
        <f t="shared" si="370"/>
        <v>6.6533599467731195E-4</v>
      </c>
      <c r="AI188" s="8">
        <f t="shared" si="370"/>
        <v>6.6533599467731195E-4</v>
      </c>
      <c r="AJ188" s="8">
        <f t="shared" si="370"/>
        <v>6.6533599467731195E-4</v>
      </c>
      <c r="AK188" s="8">
        <f t="shared" si="370"/>
        <v>0</v>
      </c>
      <c r="AL188" s="8">
        <f t="shared" si="370"/>
        <v>0.26428584441373348</v>
      </c>
      <c r="AM188" s="3">
        <f t="shared" si="348"/>
        <v>0.36272388525831323</v>
      </c>
      <c r="AN188" s="3"/>
      <c r="AO188" s="8">
        <f t="shared" si="370"/>
        <v>8.5858585858585856E-2</v>
      </c>
      <c r="AP188" s="8">
        <f t="shared" si="370"/>
        <v>0.12777777777777777</v>
      </c>
      <c r="AQ188" s="8">
        <f t="shared" si="370"/>
        <v>6.0961226595901509E-2</v>
      </c>
      <c r="AR188" s="8">
        <f t="shared" si="370"/>
        <v>1.5042731667938965E-2</v>
      </c>
      <c r="AS188" s="8">
        <f t="shared" si="370"/>
        <v>4.3392444729318637E-3</v>
      </c>
      <c r="AT188" s="8">
        <f t="shared" si="370"/>
        <v>0</v>
      </c>
      <c r="AU188" s="8">
        <f t="shared" si="370"/>
        <v>0.29397956637313594</v>
      </c>
      <c r="AV188" s="7">
        <f t="shared" si="321"/>
        <v>8.4139278917515936E-2</v>
      </c>
      <c r="AW188" s="8">
        <f t="shared" si="370"/>
        <v>0.13055555555555554</v>
      </c>
      <c r="AX188" s="8">
        <f t="shared" si="370"/>
        <v>0.11546840958605664</v>
      </c>
      <c r="AY188" s="8">
        <f t="shared" si="370"/>
        <v>0.11666666666666665</v>
      </c>
      <c r="AZ188" s="8">
        <f t="shared" si="370"/>
        <v>7.3504273504273507E-2</v>
      </c>
      <c r="BA188" s="8">
        <f t="shared" si="370"/>
        <v>7.2115384615384623E-2</v>
      </c>
      <c r="BB188" s="8">
        <f t="shared" si="370"/>
        <v>3.8065954615744239E-2</v>
      </c>
      <c r="BC188" s="8">
        <f t="shared" si="370"/>
        <v>3.8065954615744239E-2</v>
      </c>
      <c r="BD188" s="8">
        <f t="shared" si="370"/>
        <v>3.8065954615744239E-2</v>
      </c>
      <c r="BE188" s="8">
        <f t="shared" si="370"/>
        <v>1.9607843137254902E-2</v>
      </c>
      <c r="BF188" s="8">
        <f t="shared" si="370"/>
        <v>9.2461627115092478E-3</v>
      </c>
      <c r="BG188" s="8">
        <f t="shared" si="370"/>
        <v>1.4336213668499609E-2</v>
      </c>
      <c r="BH188" s="8">
        <f t="shared" si="370"/>
        <v>1.4645084436970079E-2</v>
      </c>
      <c r="BI188" s="8">
        <f t="shared" si="370"/>
        <v>8.5913353240085911E-3</v>
      </c>
      <c r="BJ188" s="8">
        <f t="shared" si="370"/>
        <v>3.101668862538428E-3</v>
      </c>
      <c r="BK188" s="8">
        <f t="shared" si="370"/>
        <v>6.6533599467731195E-4</v>
      </c>
      <c r="BL188" s="8">
        <f t="shared" si="370"/>
        <v>6.3279344179537579E-3</v>
      </c>
      <c r="BM188" s="8">
        <f t="shared" si="370"/>
        <v>6.073385830230745E-3</v>
      </c>
      <c r="BN188" s="8">
        <f t="shared" ref="BN188:BY188" si="371">AVERAGE(BN185:BN187)</f>
        <v>3.2219606422793676E-3</v>
      </c>
      <c r="BO188" s="8">
        <f t="shared" si="371"/>
        <v>0</v>
      </c>
      <c r="BP188" s="8">
        <f t="shared" si="371"/>
        <v>3.4311304994513376E-3</v>
      </c>
      <c r="BQ188" s="8">
        <f t="shared" si="371"/>
        <v>3.4311304994513376E-3</v>
      </c>
      <c r="BR188" s="8">
        <f t="shared" si="371"/>
        <v>0</v>
      </c>
      <c r="BS188" s="8">
        <f t="shared" si="371"/>
        <v>0</v>
      </c>
      <c r="BT188" s="8">
        <f t="shared" si="371"/>
        <v>1.3306719893546239E-3</v>
      </c>
      <c r="BU188" s="8">
        <f t="shared" si="371"/>
        <v>6.6533599467731195E-4</v>
      </c>
      <c r="BV188" s="8">
        <f t="shared" si="371"/>
        <v>6.6533599467731195E-4</v>
      </c>
      <c r="BW188" s="8">
        <f t="shared" si="371"/>
        <v>6.6533599467731195E-4</v>
      </c>
      <c r="BX188" s="8">
        <f t="shared" si="371"/>
        <v>0</v>
      </c>
      <c r="BY188" s="8">
        <f t="shared" si="371"/>
        <v>0.71851401977338114</v>
      </c>
      <c r="BZ188" s="7">
        <f t="shared" si="322"/>
        <v>0.22147383361474793</v>
      </c>
      <c r="CB188" s="6">
        <f t="shared" si="323"/>
        <v>0.27677943056025045</v>
      </c>
    </row>
    <row r="189" spans="1:80" x14ac:dyDescent="0.25">
      <c r="A189" s="8">
        <v>48</v>
      </c>
      <c r="B189" s="1" t="s">
        <v>18</v>
      </c>
      <c r="C189" s="11">
        <v>0</v>
      </c>
      <c r="D189" s="4">
        <f>2/7</f>
        <v>0.2857142857142857</v>
      </c>
      <c r="E189" s="4">
        <f>5/17</f>
        <v>0.29411764705882354</v>
      </c>
      <c r="F189" s="4">
        <f>10/21</f>
        <v>0.47619047619047616</v>
      </c>
      <c r="G189" s="3">
        <f t="shared" ref="G189:G195" si="372">D189+E189+F189</f>
        <v>1.0560224089635852</v>
      </c>
      <c r="H189" s="6">
        <f t="shared" ref="H189:H195" si="373">((D189+(0.5*E189))/G189)</f>
        <v>0.40981432360742714</v>
      </c>
      <c r="I189" s="6">
        <f t="shared" ref="I189:I195" si="374">1-H189</f>
        <v>0.5901856763925728</v>
      </c>
      <c r="J189" s="4">
        <f>1/10</f>
        <v>0.1</v>
      </c>
      <c r="K189" s="4">
        <f>1/19</f>
        <v>5.2631578947368418E-2</v>
      </c>
      <c r="L189" s="4">
        <f>1/12</f>
        <v>8.3333333333333329E-2</v>
      </c>
      <c r="M189" s="4">
        <f>1/41</f>
        <v>2.4390243902439025E-2</v>
      </c>
      <c r="N189" s="4">
        <f>1/29</f>
        <v>3.4482758620689655E-2</v>
      </c>
      <c r="O189" s="4">
        <f>1/34</f>
        <v>2.9411764705882353E-2</v>
      </c>
      <c r="P189" s="4">
        <f>1/101</f>
        <v>9.9009900990099011E-3</v>
      </c>
      <c r="Q189" s="4">
        <f>1/67</f>
        <v>1.4925373134328358E-2</v>
      </c>
      <c r="R189" s="4">
        <f>1/81</f>
        <v>1.2345679012345678E-2</v>
      </c>
      <c r="S189" s="4">
        <f>1/126</f>
        <v>7.9365079365079361E-3</v>
      </c>
      <c r="T189" s="4">
        <f>1/301</f>
        <v>3.3222591362126247E-3</v>
      </c>
      <c r="U189" s="4">
        <f>1/251</f>
        <v>3.9840637450199202E-3</v>
      </c>
      <c r="V189" s="4">
        <f>1/251</f>
        <v>3.9840637450199202E-3</v>
      </c>
      <c r="W189" s="4">
        <v>0</v>
      </c>
      <c r="X189" s="4">
        <v>0</v>
      </c>
      <c r="Y189" s="4">
        <f>1/501</f>
        <v>1.996007984031936E-3</v>
      </c>
      <c r="Z189" s="4">
        <f>1/501</f>
        <v>1.996007984031936E-3</v>
      </c>
      <c r="AA189" s="4">
        <f>1/501</f>
        <v>1.996007984031936E-3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0</v>
      </c>
      <c r="AJ189" s="4">
        <v>0</v>
      </c>
      <c r="AK189" s="4">
        <v>0</v>
      </c>
      <c r="AL189" s="3">
        <f t="shared" ref="AL189:AL195" si="375">SUM(J189:AK189)</f>
        <v>0.38663664027025296</v>
      </c>
      <c r="AM189" s="3">
        <f t="shared" si="348"/>
        <v>0.35322824094588534</v>
      </c>
      <c r="AN189" s="3"/>
      <c r="AO189" s="4">
        <f>1/11</f>
        <v>9.0909090909090912E-2</v>
      </c>
      <c r="AP189" s="4">
        <f>1/7</f>
        <v>0.14285714285714285</v>
      </c>
      <c r="AQ189" s="4">
        <f>1/15</f>
        <v>6.6666666666666666E-2</v>
      </c>
      <c r="AR189" s="4">
        <f>1/67</f>
        <v>1.4925373134328358E-2</v>
      </c>
      <c r="AS189" s="4">
        <f>1/201</f>
        <v>4.9751243781094526E-3</v>
      </c>
      <c r="AT189" s="4">
        <v>0</v>
      </c>
      <c r="AU189" s="4">
        <f t="shared" ref="AU189:AU195" si="376">SUM(AO189:AT189)</f>
        <v>0.32033339794533822</v>
      </c>
      <c r="AV189" s="7">
        <f t="shared" si="321"/>
        <v>8.9133553014149935E-2</v>
      </c>
      <c r="AW189" s="4">
        <f>1/8</f>
        <v>0.125</v>
      </c>
      <c r="AX189" s="4">
        <f>1/11</f>
        <v>9.0909090909090912E-2</v>
      </c>
      <c r="AY189" s="4">
        <f>2/17</f>
        <v>0.11764705882352941</v>
      </c>
      <c r="AZ189" s="4">
        <f>1/19</f>
        <v>5.2631578947368418E-2</v>
      </c>
      <c r="BA189" s="4">
        <f>1/17</f>
        <v>5.8823529411764705E-2</v>
      </c>
      <c r="BB189" s="4">
        <f>1/29</f>
        <v>3.4482758620689655E-2</v>
      </c>
      <c r="BC189" s="4">
        <f>1/41</f>
        <v>2.4390243902439025E-2</v>
      </c>
      <c r="BD189" s="4">
        <f>1/41</f>
        <v>2.4390243902439025E-2</v>
      </c>
      <c r="BE189" s="4">
        <f>1/67</f>
        <v>1.4925373134328358E-2</v>
      </c>
      <c r="BF189" s="4">
        <f>1/101</f>
        <v>9.9009900990099011E-3</v>
      </c>
      <c r="BG189" s="4">
        <f>1/125</f>
        <v>8.0000000000000002E-3</v>
      </c>
      <c r="BH189" s="4">
        <f>1/125</f>
        <v>8.0000000000000002E-3</v>
      </c>
      <c r="BI189" s="4">
        <f>1/201</f>
        <v>4.9751243781094526E-3</v>
      </c>
      <c r="BJ189" s="4">
        <v>0</v>
      </c>
      <c r="BK189" s="4">
        <v>0</v>
      </c>
      <c r="BL189" s="4">
        <f>1/301</f>
        <v>3.3222591362126247E-3</v>
      </c>
      <c r="BM189" s="4">
        <f>1/251</f>
        <v>3.9840637450199202E-3</v>
      </c>
      <c r="BN189" s="4">
        <f>1/301</f>
        <v>3.3222591362126247E-3</v>
      </c>
      <c r="BO189" s="4">
        <v>0</v>
      </c>
      <c r="BP189" s="4">
        <f>1/501</f>
        <v>1.996007984031936E-3</v>
      </c>
      <c r="BQ189" s="4">
        <f>1/501</f>
        <v>1.996007984031936E-3</v>
      </c>
      <c r="BR189" s="4">
        <v>0</v>
      </c>
      <c r="BS189" s="4">
        <v>0</v>
      </c>
      <c r="BT189" s="4">
        <v>0</v>
      </c>
      <c r="BU189" s="4">
        <v>0</v>
      </c>
      <c r="BV189" s="4">
        <v>0</v>
      </c>
      <c r="BW189" s="4">
        <v>0</v>
      </c>
      <c r="BX189" s="4">
        <v>0</v>
      </c>
      <c r="BY189" s="4">
        <f t="shared" ref="BY189:BY195" si="377">SUM(AW189:BX189)</f>
        <v>0.58869659011427811</v>
      </c>
      <c r="BZ189" s="7">
        <f t="shared" si="322"/>
        <v>0.23626283923998415</v>
      </c>
      <c r="CB189" s="6">
        <f t="shared" si="323"/>
        <v>0.29566662832986923</v>
      </c>
    </row>
    <row r="190" spans="1:80" s="7" customFormat="1" x14ac:dyDescent="0.25">
      <c r="A190" s="8">
        <v>48</v>
      </c>
      <c r="B190" s="1" t="s">
        <v>78</v>
      </c>
      <c r="C190" s="11">
        <v>0</v>
      </c>
      <c r="D190" s="8">
        <f>5/18</f>
        <v>0.27777777777777779</v>
      </c>
      <c r="E190" s="8">
        <f>2/7</f>
        <v>0.2857142857142857</v>
      </c>
      <c r="F190" s="8">
        <f>10/21</f>
        <v>0.47619047619047616</v>
      </c>
      <c r="G190" s="3">
        <f t="shared" si="372"/>
        <v>1.0396825396825395</v>
      </c>
      <c r="H190" s="6">
        <f t="shared" si="373"/>
        <v>0.40458015267175579</v>
      </c>
      <c r="I190" s="6">
        <f t="shared" si="374"/>
        <v>0.59541984732824416</v>
      </c>
      <c r="J190" s="8">
        <f>1/11</f>
        <v>9.0909090909090912E-2</v>
      </c>
      <c r="K190" s="8">
        <f>1/20</f>
        <v>0.05</v>
      </c>
      <c r="L190" s="8">
        <f>1/12</f>
        <v>8.3333333333333329E-2</v>
      </c>
      <c r="M190" s="8">
        <f>1/51</f>
        <v>1.9607843137254902E-2</v>
      </c>
      <c r="N190" s="8">
        <f>1/31</f>
        <v>3.2258064516129031E-2</v>
      </c>
      <c r="O190" s="8">
        <f>1/36</f>
        <v>2.7777777777777776E-2</v>
      </c>
      <c r="P190" s="8">
        <f>1/176</f>
        <v>5.681818181818182E-3</v>
      </c>
      <c r="Q190" s="8">
        <f>1/101</f>
        <v>9.9009900990099011E-3</v>
      </c>
      <c r="R190" s="8">
        <f>1/126</f>
        <v>7.9365079365079361E-3</v>
      </c>
      <c r="S190" s="8">
        <f>1/176</f>
        <v>5.681818181818182E-3</v>
      </c>
      <c r="T190" s="8">
        <f>1/501</f>
        <v>1.996007984031936E-3</v>
      </c>
      <c r="U190" s="8">
        <f t="shared" ref="U190:Z190" si="378">1/501</f>
        <v>1.996007984031936E-3</v>
      </c>
      <c r="V190" s="8">
        <f t="shared" si="378"/>
        <v>1.996007984031936E-3</v>
      </c>
      <c r="W190" s="8">
        <f t="shared" si="378"/>
        <v>1.996007984031936E-3</v>
      </c>
      <c r="X190" s="8">
        <f t="shared" si="378"/>
        <v>1.996007984031936E-3</v>
      </c>
      <c r="Y190" s="8">
        <f t="shared" si="378"/>
        <v>1.996007984031936E-3</v>
      </c>
      <c r="Z190" s="8">
        <f t="shared" si="378"/>
        <v>1.996007984031936E-3</v>
      </c>
      <c r="AA190" s="8">
        <v>0</v>
      </c>
      <c r="AB190" s="8">
        <v>0</v>
      </c>
      <c r="AC190" s="8">
        <f t="shared" ref="AC190:AD190" si="379">1/501</f>
        <v>1.996007984031936E-3</v>
      </c>
      <c r="AD190" s="8">
        <f t="shared" si="379"/>
        <v>1.996007984031936E-3</v>
      </c>
      <c r="AE190" s="8">
        <v>0</v>
      </c>
      <c r="AF190" s="8">
        <v>0</v>
      </c>
      <c r="AG190" s="8">
        <f t="shared" ref="AG190:AJ190" si="380">1/501</f>
        <v>1.996007984031936E-3</v>
      </c>
      <c r="AH190" s="8">
        <f t="shared" si="380"/>
        <v>1.996007984031936E-3</v>
      </c>
      <c r="AI190" s="8">
        <f t="shared" si="380"/>
        <v>1.996007984031936E-3</v>
      </c>
      <c r="AJ190" s="8">
        <f t="shared" si="380"/>
        <v>1.996007984031936E-3</v>
      </c>
      <c r="AK190" s="8">
        <v>0</v>
      </c>
      <c r="AL190" s="3">
        <f t="shared" si="375"/>
        <v>0.35903534786515534</v>
      </c>
      <c r="AM190" s="3">
        <f t="shared" ref="AM190" si="381">(AL190)/D190 -1</f>
        <v>0.29252725231455923</v>
      </c>
      <c r="AN190" s="3"/>
      <c r="AO190" s="8">
        <f>2/19</f>
        <v>0.10526315789473684</v>
      </c>
      <c r="AP190" s="8">
        <f>2/13</f>
        <v>0.15384615384615385</v>
      </c>
      <c r="AQ190" s="8">
        <f>1/13</f>
        <v>7.6923076923076927E-2</v>
      </c>
      <c r="AR190" s="8">
        <f>1/56</f>
        <v>1.7857142857142856E-2</v>
      </c>
      <c r="AS190" s="8">
        <f>1/326</f>
        <v>3.0674846625766872E-3</v>
      </c>
      <c r="AT190" s="8">
        <v>0</v>
      </c>
      <c r="AU190" s="8">
        <f t="shared" si="376"/>
        <v>0.35695701618368714</v>
      </c>
      <c r="AV190" s="7">
        <f t="shared" si="321"/>
        <v>0.24934955664290515</v>
      </c>
      <c r="AW190" s="8">
        <f>2/15</f>
        <v>0.13333333333333333</v>
      </c>
      <c r="AX190" s="8">
        <f>1/10</f>
        <v>0.1</v>
      </c>
      <c r="AY190" s="8">
        <f>1/9</f>
        <v>0.1111111111111111</v>
      </c>
      <c r="AZ190" s="8">
        <f>1/19</f>
        <v>5.2631578947368418E-2</v>
      </c>
      <c r="BA190" s="8">
        <f>1/17</f>
        <v>5.8823529411764705E-2</v>
      </c>
      <c r="BB190" s="8">
        <f>1/26</f>
        <v>3.8461538461538464E-2</v>
      </c>
      <c r="BC190" s="8">
        <f>1/46</f>
        <v>2.1739130434782608E-2</v>
      </c>
      <c r="BD190" s="8">
        <f>1/41</f>
        <v>2.4390243902439025E-2</v>
      </c>
      <c r="BE190" s="8">
        <f>1/67</f>
        <v>1.4925373134328358E-2</v>
      </c>
      <c r="BF190" s="8">
        <f>1/126</f>
        <v>7.9365079365079361E-3</v>
      </c>
      <c r="BG190" s="8">
        <f>1/151</f>
        <v>6.6225165562913907E-3</v>
      </c>
      <c r="BH190" s="8">
        <f>1/126</f>
        <v>7.9365079365079361E-3</v>
      </c>
      <c r="BI190" s="8">
        <f>1/176</f>
        <v>5.681818181818182E-3</v>
      </c>
      <c r="BJ190" s="8">
        <f>1/376</f>
        <v>2.6595744680851063E-3</v>
      </c>
      <c r="BK190" s="8">
        <f>1/501</f>
        <v>1.996007984031936E-3</v>
      </c>
      <c r="BL190" s="8">
        <f>1/501</f>
        <v>1.996007984031936E-3</v>
      </c>
      <c r="BM190" s="8">
        <f>1/426</f>
        <v>2.3474178403755869E-3</v>
      </c>
      <c r="BN190" s="8">
        <v>0</v>
      </c>
      <c r="BO190" s="8">
        <v>0</v>
      </c>
      <c r="BP190" s="8">
        <f>1/501</f>
        <v>1.996007984031936E-3</v>
      </c>
      <c r="BQ190" s="8">
        <f>1/501</f>
        <v>1.996007984031936E-3</v>
      </c>
      <c r="BR190" s="8">
        <v>0</v>
      </c>
      <c r="BS190" s="8">
        <v>0</v>
      </c>
      <c r="BT190" s="8">
        <f t="shared" ref="BT190:BW190" si="382">1/501</f>
        <v>1.996007984031936E-3</v>
      </c>
      <c r="BU190" s="8">
        <f t="shared" si="382"/>
        <v>1.996007984031936E-3</v>
      </c>
      <c r="BV190" s="8">
        <f t="shared" si="382"/>
        <v>1.996007984031936E-3</v>
      </c>
      <c r="BW190" s="8">
        <f t="shared" si="382"/>
        <v>1.996007984031936E-3</v>
      </c>
      <c r="BX190" s="8">
        <v>0</v>
      </c>
      <c r="BY190" s="8">
        <f t="shared" si="377"/>
        <v>0.60456824552850819</v>
      </c>
      <c r="BZ190" s="7">
        <f t="shared" si="322"/>
        <v>0.26959331560986732</v>
      </c>
      <c r="CB190" s="6">
        <f t="shared" si="323"/>
        <v>0.32056060957735077</v>
      </c>
    </row>
    <row r="191" spans="1:80" s="7" customFormat="1" x14ac:dyDescent="0.25">
      <c r="A191" s="8">
        <v>48</v>
      </c>
      <c r="B191" s="1" t="s">
        <v>79</v>
      </c>
      <c r="C191" s="11">
        <v>0</v>
      </c>
      <c r="D191" s="8">
        <f>5/18</f>
        <v>0.27777777777777779</v>
      </c>
      <c r="E191" s="8">
        <f>2/7</f>
        <v>0.2857142857142857</v>
      </c>
      <c r="F191" s="8">
        <f>20/41</f>
        <v>0.48780487804878048</v>
      </c>
      <c r="G191" s="3">
        <f t="shared" si="372"/>
        <v>1.051296941540844</v>
      </c>
      <c r="H191" s="6">
        <f t="shared" si="373"/>
        <v>0.40011047689191681</v>
      </c>
      <c r="I191" s="6">
        <f t="shared" si="374"/>
        <v>0.59988952310808319</v>
      </c>
      <c r="J191" s="8">
        <f>1/12</f>
        <v>8.3333333333333329E-2</v>
      </c>
      <c r="K191" s="8">
        <f>1/21</f>
        <v>4.7619047619047616E-2</v>
      </c>
      <c r="L191" s="8">
        <f>1/14</f>
        <v>7.1428571428571425E-2</v>
      </c>
      <c r="M191" s="8">
        <f>1/51</f>
        <v>1.9607843137254902E-2</v>
      </c>
      <c r="N191" s="8">
        <f>1/34</f>
        <v>2.9411764705882353E-2</v>
      </c>
      <c r="O191" s="8">
        <f>1/46</f>
        <v>2.1739130434782608E-2</v>
      </c>
      <c r="P191" s="8">
        <f>1/101</f>
        <v>9.9009900990099011E-3</v>
      </c>
      <c r="Q191" s="8">
        <f>1/101</f>
        <v>9.9009900990099011E-3</v>
      </c>
      <c r="R191" s="8">
        <f>1/101</f>
        <v>9.9009900990099011E-3</v>
      </c>
      <c r="S191" s="8">
        <f>1/151</f>
        <v>6.6225165562913907E-3</v>
      </c>
      <c r="T191" s="8">
        <f>1/201</f>
        <v>4.9751243781094526E-3</v>
      </c>
      <c r="U191" s="8">
        <f>1/176</f>
        <v>5.681818181818182E-3</v>
      </c>
      <c r="V191" s="8">
        <f>1/176</f>
        <v>5.681818181818182E-3</v>
      </c>
      <c r="W191" s="8">
        <f>1/201</f>
        <v>4.9751243781094526E-3</v>
      </c>
      <c r="X191" s="8">
        <v>0</v>
      </c>
      <c r="Y191" s="8">
        <v>0</v>
      </c>
      <c r="Z191" s="8">
        <v>0</v>
      </c>
      <c r="AA191" s="8">
        <v>0</v>
      </c>
      <c r="AB191" s="8">
        <v>0</v>
      </c>
      <c r="AC191" s="8">
        <v>0</v>
      </c>
      <c r="AD191" s="8">
        <v>0</v>
      </c>
      <c r="AE191" s="8">
        <v>0</v>
      </c>
      <c r="AF191" s="8">
        <v>0</v>
      </c>
      <c r="AG191" s="8">
        <v>0</v>
      </c>
      <c r="AH191" s="8">
        <v>0</v>
      </c>
      <c r="AI191" s="8">
        <v>0</v>
      </c>
      <c r="AJ191" s="8">
        <v>0</v>
      </c>
      <c r="AK191" s="8">
        <v>0</v>
      </c>
      <c r="AL191" s="3">
        <f t="shared" si="375"/>
        <v>0.33077906263204854</v>
      </c>
      <c r="AM191" s="3">
        <f t="shared" ref="AM191" si="383">(AL191)/D191 -1</f>
        <v>0.19080462547537458</v>
      </c>
      <c r="AN191" s="3"/>
      <c r="AO191" s="8">
        <f>1/11</f>
        <v>9.0909090909090912E-2</v>
      </c>
      <c r="AP191" s="8">
        <f>1/7</f>
        <v>0.14285714285714285</v>
      </c>
      <c r="AQ191" s="8">
        <f>1/18</f>
        <v>5.5555555555555552E-2</v>
      </c>
      <c r="AR191" s="8">
        <f>1/76</f>
        <v>1.3157894736842105E-2</v>
      </c>
      <c r="AS191" s="8">
        <f>1/176</f>
        <v>5.681818181818182E-3</v>
      </c>
      <c r="AT191" s="8">
        <v>0</v>
      </c>
      <c r="AU191" s="8">
        <f t="shared" si="376"/>
        <v>0.30816150224044958</v>
      </c>
      <c r="AV191" s="7">
        <f t="shared" si="321"/>
        <v>7.8565257841573644E-2</v>
      </c>
      <c r="AW191" s="8">
        <f>2/17</f>
        <v>0.11764705882352941</v>
      </c>
      <c r="AX191" s="8">
        <f>1/11</f>
        <v>9.0909090909090912E-2</v>
      </c>
      <c r="AY191" s="8">
        <f>1/10</f>
        <v>0.1</v>
      </c>
      <c r="AZ191" s="8">
        <f>1/20</f>
        <v>0.05</v>
      </c>
      <c r="BA191" s="8">
        <f>1/20</f>
        <v>0.05</v>
      </c>
      <c r="BB191" s="8">
        <f>1/34</f>
        <v>2.9411764705882353E-2</v>
      </c>
      <c r="BC191" s="8">
        <f>1/51</f>
        <v>1.9607843137254902E-2</v>
      </c>
      <c r="BD191" s="8">
        <f>1/46</f>
        <v>2.1739130434782608E-2</v>
      </c>
      <c r="BE191" s="8">
        <f>1/81</f>
        <v>1.2345679012345678E-2</v>
      </c>
      <c r="BF191" s="8">
        <f>1/126</f>
        <v>7.9365079365079361E-3</v>
      </c>
      <c r="BG191" s="8">
        <f>1/101</f>
        <v>9.9009900990099011E-3</v>
      </c>
      <c r="BH191" s="8">
        <f>1/101</f>
        <v>9.9009900990099011E-3</v>
      </c>
      <c r="BI191" s="8">
        <f>1/151</f>
        <v>6.6225165562913907E-3</v>
      </c>
      <c r="BJ191" s="8">
        <f>1/201</f>
        <v>4.9751243781094526E-3</v>
      </c>
      <c r="BK191" s="8">
        <v>0</v>
      </c>
      <c r="BL191" s="8">
        <f>1/176</f>
        <v>5.681818181818182E-3</v>
      </c>
      <c r="BM191" s="8">
        <f>1/151</f>
        <v>6.6225165562913907E-3</v>
      </c>
      <c r="BN191" s="8">
        <f>1/201</f>
        <v>4.9751243781094526E-3</v>
      </c>
      <c r="BO191" s="8">
        <v>0</v>
      </c>
      <c r="BP191" s="8">
        <v>0</v>
      </c>
      <c r="BQ191" s="8">
        <f>1/201</f>
        <v>4.9751243781094526E-3</v>
      </c>
      <c r="BR191" s="8">
        <v>0</v>
      </c>
      <c r="BS191" s="8">
        <v>0</v>
      </c>
      <c r="BT191" s="8">
        <v>0</v>
      </c>
      <c r="BU191" s="8">
        <v>0</v>
      </c>
      <c r="BV191" s="8">
        <v>0</v>
      </c>
      <c r="BW191" s="8">
        <v>0</v>
      </c>
      <c r="BX191" s="8">
        <v>0</v>
      </c>
      <c r="BY191" s="8">
        <f t="shared" si="377"/>
        <v>0.55325127958614295</v>
      </c>
      <c r="BZ191" s="7">
        <f t="shared" si="322"/>
        <v>0.13416512315159301</v>
      </c>
      <c r="CB191" s="6">
        <f t="shared" si="323"/>
        <v>0.19219184445864101</v>
      </c>
    </row>
    <row r="192" spans="1:80" s="7" customFormat="1" x14ac:dyDescent="0.25">
      <c r="A192" s="8">
        <v>48</v>
      </c>
      <c r="B192" s="1" t="s">
        <v>84</v>
      </c>
      <c r="C192" s="11">
        <v>1</v>
      </c>
      <c r="D192" s="8">
        <f t="shared" ref="D192:AM192" si="384">AVERAGE(D189:D191)</f>
        <v>0.28042328042328041</v>
      </c>
      <c r="E192" s="8">
        <f t="shared" si="384"/>
        <v>0.28851540616246496</v>
      </c>
      <c r="F192" s="8">
        <f t="shared" si="384"/>
        <v>0.4800619434765776</v>
      </c>
      <c r="G192" s="3">
        <f t="shared" si="384"/>
        <v>1.0490006300623229</v>
      </c>
      <c r="H192" s="6">
        <f t="shared" si="384"/>
        <v>0.40483498439036653</v>
      </c>
      <c r="I192" s="6">
        <f t="shared" si="384"/>
        <v>0.59516501560963342</v>
      </c>
      <c r="J192" s="8">
        <f t="shared" si="384"/>
        <v>9.1414141414141406E-2</v>
      </c>
      <c r="K192" s="8">
        <f t="shared" si="384"/>
        <v>5.0083542188805341E-2</v>
      </c>
      <c r="L192" s="8">
        <f t="shared" si="384"/>
        <v>7.9365079365079361E-2</v>
      </c>
      <c r="M192" s="8">
        <f t="shared" si="384"/>
        <v>2.1201976725649607E-2</v>
      </c>
      <c r="N192" s="8">
        <f t="shared" si="384"/>
        <v>3.2050862614233677E-2</v>
      </c>
      <c r="O192" s="8">
        <f t="shared" si="384"/>
        <v>2.6309557639480913E-2</v>
      </c>
      <c r="P192" s="8">
        <f t="shared" si="384"/>
        <v>8.4945994599459947E-3</v>
      </c>
      <c r="Q192" s="8">
        <f t="shared" si="384"/>
        <v>1.1575784444116053E-2</v>
      </c>
      <c r="R192" s="8">
        <f t="shared" si="384"/>
        <v>1.0061059015954506E-2</v>
      </c>
      <c r="S192" s="8">
        <f t="shared" si="384"/>
        <v>6.7469475582058363E-3</v>
      </c>
      <c r="T192" s="8">
        <f t="shared" si="384"/>
        <v>3.4311304994513376E-3</v>
      </c>
      <c r="U192" s="8">
        <f t="shared" si="384"/>
        <v>3.887296636956679E-3</v>
      </c>
      <c r="V192" s="8">
        <f t="shared" si="384"/>
        <v>3.887296636956679E-3</v>
      </c>
      <c r="W192" s="8">
        <f t="shared" si="384"/>
        <v>2.323710787380463E-3</v>
      </c>
      <c r="X192" s="8">
        <f t="shared" si="384"/>
        <v>6.6533599467731195E-4</v>
      </c>
      <c r="Y192" s="8">
        <f t="shared" si="384"/>
        <v>1.3306719893546239E-3</v>
      </c>
      <c r="Z192" s="8">
        <f t="shared" si="384"/>
        <v>1.3306719893546239E-3</v>
      </c>
      <c r="AA192" s="8">
        <f t="shared" si="384"/>
        <v>6.6533599467731195E-4</v>
      </c>
      <c r="AB192" s="8">
        <f t="shared" si="384"/>
        <v>0</v>
      </c>
      <c r="AC192" s="8">
        <f t="shared" si="384"/>
        <v>6.6533599467731195E-4</v>
      </c>
      <c r="AD192" s="8">
        <f t="shared" si="384"/>
        <v>6.6533599467731195E-4</v>
      </c>
      <c r="AE192" s="8">
        <f t="shared" si="384"/>
        <v>0</v>
      </c>
      <c r="AF192" s="8">
        <f t="shared" si="384"/>
        <v>0</v>
      </c>
      <c r="AG192" s="8">
        <f t="shared" si="384"/>
        <v>6.6533599467731195E-4</v>
      </c>
      <c r="AH192" s="8">
        <f t="shared" si="384"/>
        <v>6.6533599467731195E-4</v>
      </c>
      <c r="AI192" s="8">
        <f t="shared" si="384"/>
        <v>6.6533599467731195E-4</v>
      </c>
      <c r="AJ192" s="8">
        <f t="shared" si="384"/>
        <v>6.6533599467731195E-4</v>
      </c>
      <c r="AK192" s="8">
        <f t="shared" si="384"/>
        <v>0</v>
      </c>
      <c r="AL192" s="3">
        <f t="shared" si="384"/>
        <v>0.35881701692248563</v>
      </c>
      <c r="AM192" s="3">
        <f t="shared" si="384"/>
        <v>0.27885337291193973</v>
      </c>
      <c r="AN192" s="3"/>
      <c r="AO192" s="8">
        <f t="shared" ref="AO192:BZ192" si="385">AVERAGE(AO189:AO191)</f>
        <v>9.569377990430622E-2</v>
      </c>
      <c r="AP192" s="8">
        <f t="shared" si="385"/>
        <v>0.14652014652014653</v>
      </c>
      <c r="AQ192" s="8">
        <f t="shared" si="385"/>
        <v>6.6381766381766377E-2</v>
      </c>
      <c r="AR192" s="8">
        <f t="shared" si="385"/>
        <v>1.5313470242771106E-2</v>
      </c>
      <c r="AS192" s="8">
        <f t="shared" si="385"/>
        <v>4.5748090741681074E-3</v>
      </c>
      <c r="AT192" s="8">
        <f t="shared" si="385"/>
        <v>0</v>
      </c>
      <c r="AU192" s="8">
        <f t="shared" si="385"/>
        <v>0.32848397212315833</v>
      </c>
      <c r="AV192" s="7">
        <f t="shared" si="385"/>
        <v>0.1390161224995429</v>
      </c>
      <c r="AW192" s="8">
        <f t="shared" si="385"/>
        <v>0.12532679738562091</v>
      </c>
      <c r="AX192" s="8">
        <f t="shared" si="385"/>
        <v>9.3939393939393948E-2</v>
      </c>
      <c r="AY192" s="8">
        <f t="shared" si="385"/>
        <v>0.10958605664488018</v>
      </c>
      <c r="AZ192" s="8">
        <f t="shared" si="385"/>
        <v>5.1754385964912275E-2</v>
      </c>
      <c r="BA192" s="8">
        <f t="shared" si="385"/>
        <v>5.5882352941176473E-2</v>
      </c>
      <c r="BB192" s="8">
        <f t="shared" si="385"/>
        <v>3.4118687262703486E-2</v>
      </c>
      <c r="BC192" s="8">
        <f t="shared" si="385"/>
        <v>2.1912405824825509E-2</v>
      </c>
      <c r="BD192" s="8">
        <f t="shared" si="385"/>
        <v>2.3506539413220218E-2</v>
      </c>
      <c r="BE192" s="8">
        <f t="shared" si="385"/>
        <v>1.4065475093667465E-2</v>
      </c>
      <c r="BF192" s="8">
        <f t="shared" si="385"/>
        <v>8.5913353240085911E-3</v>
      </c>
      <c r="BG192" s="8">
        <f t="shared" si="385"/>
        <v>8.1745022184337643E-3</v>
      </c>
      <c r="BH192" s="8">
        <f t="shared" si="385"/>
        <v>8.6124993451726136E-3</v>
      </c>
      <c r="BI192" s="8">
        <f t="shared" si="385"/>
        <v>5.7598197054063412E-3</v>
      </c>
      <c r="BJ192" s="8">
        <f t="shared" si="385"/>
        <v>2.5448996153981866E-3</v>
      </c>
      <c r="BK192" s="8">
        <f t="shared" si="385"/>
        <v>6.6533599467731195E-4</v>
      </c>
      <c r="BL192" s="8">
        <f t="shared" si="385"/>
        <v>3.6666951006875809E-3</v>
      </c>
      <c r="BM192" s="8">
        <f t="shared" si="385"/>
        <v>4.317999380562299E-3</v>
      </c>
      <c r="BN192" s="8">
        <f t="shared" si="385"/>
        <v>2.7657945047740253E-3</v>
      </c>
      <c r="BO192" s="8">
        <f t="shared" si="385"/>
        <v>0</v>
      </c>
      <c r="BP192" s="8">
        <f t="shared" si="385"/>
        <v>1.3306719893546239E-3</v>
      </c>
      <c r="BQ192" s="8">
        <f t="shared" si="385"/>
        <v>2.9890467820577749E-3</v>
      </c>
      <c r="BR192" s="8">
        <f t="shared" si="385"/>
        <v>0</v>
      </c>
      <c r="BS192" s="8">
        <f t="shared" si="385"/>
        <v>0</v>
      </c>
      <c r="BT192" s="8">
        <f t="shared" si="385"/>
        <v>6.6533599467731195E-4</v>
      </c>
      <c r="BU192" s="8">
        <f t="shared" si="385"/>
        <v>6.6533599467731195E-4</v>
      </c>
      <c r="BV192" s="8">
        <f t="shared" si="385"/>
        <v>6.6533599467731195E-4</v>
      </c>
      <c r="BW192" s="8">
        <f t="shared" si="385"/>
        <v>6.6533599467731195E-4</v>
      </c>
      <c r="BX192" s="8">
        <f t="shared" si="385"/>
        <v>0</v>
      </c>
      <c r="BY192" s="8">
        <f t="shared" si="385"/>
        <v>0.58217203840964304</v>
      </c>
      <c r="BZ192" s="7">
        <f t="shared" si="385"/>
        <v>0.2133404260004815</v>
      </c>
      <c r="CB192" s="6">
        <f>AVERAGE(CB189:CB191)</f>
        <v>0.26947302745528701</v>
      </c>
    </row>
    <row r="193" spans="1:80" x14ac:dyDescent="0.25">
      <c r="A193" s="8">
        <v>49</v>
      </c>
      <c r="B193" s="8" t="s">
        <v>18</v>
      </c>
      <c r="C193" s="11">
        <v>0</v>
      </c>
      <c r="D193" s="8">
        <f>2/3</f>
        <v>0.66666666666666663</v>
      </c>
      <c r="E193" s="8">
        <f>3/13</f>
        <v>0.23076923076923078</v>
      </c>
      <c r="F193" s="8">
        <f>1/6</f>
        <v>0.16666666666666666</v>
      </c>
      <c r="G193" s="3">
        <f t="shared" si="372"/>
        <v>1.0641025641025641</v>
      </c>
      <c r="H193" s="6">
        <f t="shared" si="373"/>
        <v>0.73493975903614461</v>
      </c>
      <c r="I193" s="6">
        <f t="shared" si="374"/>
        <v>0.26506024096385539</v>
      </c>
      <c r="J193" s="4">
        <f>2/17</f>
        <v>0.11764705882352941</v>
      </c>
      <c r="K193" s="4">
        <f>2/17</f>
        <v>0.11764705882352941</v>
      </c>
      <c r="L193" s="4">
        <f>1/9</f>
        <v>0.1111111111111111</v>
      </c>
      <c r="M193" s="4">
        <f>1/10</f>
        <v>0.1</v>
      </c>
      <c r="N193" s="4">
        <f>1/12</f>
        <v>8.3333333333333329E-2</v>
      </c>
      <c r="O193" s="4">
        <f>1/23</f>
        <v>4.3478260869565216E-2</v>
      </c>
      <c r="P193" s="4">
        <f>1/17</f>
        <v>5.8823529411764705E-2</v>
      </c>
      <c r="Q193" s="4">
        <f>1/19</f>
        <v>5.2631578947368418E-2</v>
      </c>
      <c r="R193" s="4">
        <f>1/41</f>
        <v>2.4390243902439025E-2</v>
      </c>
      <c r="S193" s="4">
        <f>1/101</f>
        <v>9.9009900990099011E-3</v>
      </c>
      <c r="T193" s="4">
        <f>1/41</f>
        <v>2.4390243902439025E-2</v>
      </c>
      <c r="U193" s="4">
        <f>1/51</f>
        <v>1.9607843137254902E-2</v>
      </c>
      <c r="V193" s="4">
        <f>1/101</f>
        <v>9.9009900990099011E-3</v>
      </c>
      <c r="W193" s="4">
        <v>0</v>
      </c>
      <c r="X193" s="4">
        <v>0</v>
      </c>
      <c r="Y193" s="4">
        <f>1/101</f>
        <v>9.9009900990099011E-3</v>
      </c>
      <c r="Z193" s="4">
        <f>1/126</f>
        <v>7.9365079365079361E-3</v>
      </c>
      <c r="AA193" s="4">
        <f>1/201</f>
        <v>4.9751243781094526E-3</v>
      </c>
      <c r="AB193" s="4">
        <v>0</v>
      </c>
      <c r="AC193" s="4">
        <f>1/251</f>
        <v>3.9840637450199202E-3</v>
      </c>
      <c r="AD193" s="4">
        <f>1/251</f>
        <v>3.9840637450199202E-3</v>
      </c>
      <c r="AE193" s="4">
        <v>0</v>
      </c>
      <c r="AF193" s="4">
        <v>0</v>
      </c>
      <c r="AG193" s="4">
        <f>1/501</f>
        <v>1.996007984031936E-3</v>
      </c>
      <c r="AH193" s="4">
        <v>0</v>
      </c>
      <c r="AI193" s="4">
        <f>1/501</f>
        <v>1.996007984031936E-3</v>
      </c>
      <c r="AJ193" s="4">
        <v>0</v>
      </c>
      <c r="AK193" s="4"/>
      <c r="AL193" s="3">
        <f t="shared" si="375"/>
        <v>0.80763500833208557</v>
      </c>
      <c r="AM193" s="3">
        <f t="shared" si="348"/>
        <v>0.21145251249812835</v>
      </c>
      <c r="AN193" s="3"/>
      <c r="AO193" s="4">
        <f>1/13</f>
        <v>7.6923076923076927E-2</v>
      </c>
      <c r="AP193" s="4">
        <f>1/9</f>
        <v>0.1111111111111111</v>
      </c>
      <c r="AQ193" s="4">
        <f>1/19</f>
        <v>5.2631578947368418E-2</v>
      </c>
      <c r="AR193" s="4">
        <f>1/67</f>
        <v>1.4925373134328358E-2</v>
      </c>
      <c r="AS193" s="4">
        <f>1/201</f>
        <v>4.9751243781094526E-3</v>
      </c>
      <c r="AT193" s="4">
        <v>0</v>
      </c>
      <c r="AU193" s="4">
        <f t="shared" si="376"/>
        <v>0.26056626449399423</v>
      </c>
      <c r="AV193" s="7">
        <f t="shared" ref="AV193:AV207" si="386">(AU193/E193)-1</f>
        <v>0.12912047947397487</v>
      </c>
      <c r="AW193" s="4">
        <f>1/23</f>
        <v>4.3478260869565216E-2</v>
      </c>
      <c r="AX193" s="4">
        <f>1/41</f>
        <v>2.4390243902439025E-2</v>
      </c>
      <c r="AY193" s="4">
        <f>1/21</f>
        <v>4.7619047619047616E-2</v>
      </c>
      <c r="AZ193" s="4">
        <f>1/81</f>
        <v>1.2345679012345678E-2</v>
      </c>
      <c r="BA193" s="4">
        <f>1/51</f>
        <v>1.9607843137254902E-2</v>
      </c>
      <c r="BB193" s="4">
        <f>1/51</f>
        <v>1.9607843137254902E-2</v>
      </c>
      <c r="BC193" s="4">
        <f>1/151</f>
        <v>6.6225165562913907E-3</v>
      </c>
      <c r="BD193" s="4">
        <f>1/126</f>
        <v>7.9365079365079361E-3</v>
      </c>
      <c r="BE193" s="4">
        <f>1/126</f>
        <v>7.9365079365079361E-3</v>
      </c>
      <c r="BF193" s="4">
        <f>1/151</f>
        <v>6.6225165562913907E-3</v>
      </c>
      <c r="BG193" s="4">
        <f>1/501</f>
        <v>1.996007984031936E-3</v>
      </c>
      <c r="BH193" s="4">
        <f>1/501</f>
        <v>1.996007984031936E-3</v>
      </c>
      <c r="BI193" s="4">
        <f>1/501</f>
        <v>1.996007984031936E-3</v>
      </c>
      <c r="BJ193" s="4">
        <v>0</v>
      </c>
      <c r="BK193" s="4">
        <v>0</v>
      </c>
      <c r="BL193" s="4">
        <v>0</v>
      </c>
      <c r="BM193" s="4">
        <v>0</v>
      </c>
      <c r="BN193" s="4">
        <f>1/501</f>
        <v>1.996007984031936E-3</v>
      </c>
      <c r="BO193" s="4">
        <v>0</v>
      </c>
      <c r="BP193" s="4">
        <v>0</v>
      </c>
      <c r="BQ193" s="4">
        <v>0</v>
      </c>
      <c r="BR193" s="4">
        <v>0</v>
      </c>
      <c r="BS193" s="4">
        <v>0</v>
      </c>
      <c r="BT193" s="4">
        <v>0</v>
      </c>
      <c r="BU193" s="4">
        <v>0</v>
      </c>
      <c r="BV193" s="4">
        <v>0</v>
      </c>
      <c r="BW193" s="4">
        <v>0</v>
      </c>
      <c r="BX193" s="4">
        <v>0</v>
      </c>
      <c r="BY193" s="8">
        <f t="shared" si="377"/>
        <v>0.2041509985996337</v>
      </c>
      <c r="BZ193" s="7">
        <f t="shared" ref="BZ193:BZ207" si="387">BY193/F193 -1</f>
        <v>0.22490599159780222</v>
      </c>
      <c r="CB193" s="6">
        <f t="shared" ref="CB193:CB207" si="388">AL193 + AU193 + BY193 - 1</f>
        <v>0.27235227142571339</v>
      </c>
    </row>
    <row r="194" spans="1:80" x14ac:dyDescent="0.25">
      <c r="A194" s="7">
        <v>49</v>
      </c>
      <c r="B194" s="8" t="s">
        <v>79</v>
      </c>
      <c r="C194" s="11">
        <v>0</v>
      </c>
      <c r="D194" s="8">
        <f>15/23</f>
        <v>0.65217391304347827</v>
      </c>
      <c r="E194" s="8">
        <f>5/21</f>
        <v>0.23809523809523808</v>
      </c>
      <c r="F194" s="8">
        <f>2/13</f>
        <v>0.15384615384615385</v>
      </c>
      <c r="G194" s="3">
        <f t="shared" si="372"/>
        <v>1.0441153049848704</v>
      </c>
      <c r="H194" s="6">
        <f t="shared" si="373"/>
        <v>0.73863636363636354</v>
      </c>
      <c r="I194" s="6">
        <f t="shared" si="374"/>
        <v>0.26136363636363646</v>
      </c>
      <c r="J194" s="4">
        <f>2/17</f>
        <v>0.11764705882352941</v>
      </c>
      <c r="K194" s="4">
        <f>2/17</f>
        <v>0.11764705882352941</v>
      </c>
      <c r="L194" s="4">
        <f>1/8</f>
        <v>0.125</v>
      </c>
      <c r="M194" s="4">
        <f>1/11</f>
        <v>9.0909090909090912E-2</v>
      </c>
      <c r="N194" s="4">
        <f>1/11</f>
        <v>9.0909090909090912E-2</v>
      </c>
      <c r="O194" s="4">
        <f>1/26</f>
        <v>3.8461538461538464E-2</v>
      </c>
      <c r="P194" s="4">
        <f>1/21</f>
        <v>4.7619047619047616E-2</v>
      </c>
      <c r="Q194" s="4">
        <f>1/23</f>
        <v>4.3478260869565216E-2</v>
      </c>
      <c r="R194" s="4">
        <f>1/51</f>
        <v>1.9607843137254902E-2</v>
      </c>
      <c r="S194" s="4">
        <f>1/126</f>
        <v>7.9365079365079361E-3</v>
      </c>
      <c r="T194" s="4">
        <f>1/51</f>
        <v>1.9607843137254902E-2</v>
      </c>
      <c r="U194" s="4">
        <f>1/51</f>
        <v>1.9607843137254902E-2</v>
      </c>
      <c r="V194" s="4">
        <f>1/101</f>
        <v>9.9009900990099011E-3</v>
      </c>
      <c r="W194" s="4">
        <f>1/176</f>
        <v>5.681818181818182E-3</v>
      </c>
      <c r="X194" s="4">
        <f>1/201</f>
        <v>4.9751243781094526E-3</v>
      </c>
      <c r="Y194" s="4">
        <f>1/101</f>
        <v>9.9009900990099011E-3</v>
      </c>
      <c r="Z194" s="4">
        <f>1/126</f>
        <v>7.9365079365079361E-3</v>
      </c>
      <c r="AA194" s="4">
        <f>1/151</f>
        <v>6.6225165562913907E-3</v>
      </c>
      <c r="AB194" s="4">
        <f>1/201</f>
        <v>4.9751243781094526E-3</v>
      </c>
      <c r="AC194" s="4">
        <f>1/176</f>
        <v>5.681818181818182E-3</v>
      </c>
      <c r="AD194" s="4">
        <f>1/176</f>
        <v>5.681818181818182E-3</v>
      </c>
      <c r="AE194" s="4">
        <f>1/201</f>
        <v>4.9751243781094526E-3</v>
      </c>
      <c r="AF194" s="4">
        <v>0</v>
      </c>
      <c r="AG194" s="4">
        <f>1/201</f>
        <v>4.9751243781094526E-3</v>
      </c>
      <c r="AH194" s="4">
        <v>0</v>
      </c>
      <c r="AI194" s="4">
        <v>0</v>
      </c>
      <c r="AJ194" s="4">
        <v>0</v>
      </c>
      <c r="AK194" s="4">
        <v>0</v>
      </c>
      <c r="AL194" s="3">
        <f t="shared" si="375"/>
        <v>0.80973814051237625</v>
      </c>
      <c r="AM194" s="3">
        <f t="shared" si="348"/>
        <v>0.24159848211897694</v>
      </c>
      <c r="AN194" s="3"/>
      <c r="AO194" s="4">
        <f>1/13</f>
        <v>7.6923076923076927E-2</v>
      </c>
      <c r="AP194" s="4">
        <f>2/17</f>
        <v>0.11764705882352941</v>
      </c>
      <c r="AQ194" s="4">
        <f>1/19</f>
        <v>5.2631578947368418E-2</v>
      </c>
      <c r="AR194" s="4">
        <f>1/76</f>
        <v>1.3157894736842105E-2</v>
      </c>
      <c r="AS194" s="4">
        <f>1/176</f>
        <v>5.681818181818182E-3</v>
      </c>
      <c r="AT194" s="4">
        <v>0</v>
      </c>
      <c r="AU194" s="4">
        <f t="shared" si="376"/>
        <v>0.26604142761263505</v>
      </c>
      <c r="AV194" s="7">
        <f t="shared" si="386"/>
        <v>0.1173739959730673</v>
      </c>
      <c r="AW194" s="4">
        <f>1/21</f>
        <v>4.7619047619047616E-2</v>
      </c>
      <c r="AX194" s="4">
        <f>1/41</f>
        <v>2.4390243902439025E-2</v>
      </c>
      <c r="AY194" s="4">
        <f>1/19</f>
        <v>5.2631578947368418E-2</v>
      </c>
      <c r="AZ194" s="4">
        <f>1/101</f>
        <v>9.9009900990099011E-3</v>
      </c>
      <c r="BA194" s="4">
        <f>1/51</f>
        <v>1.9607843137254902E-2</v>
      </c>
      <c r="BB194" s="4">
        <f>1/51</f>
        <v>1.9607843137254902E-2</v>
      </c>
      <c r="BC194" s="4">
        <f>1/176</f>
        <v>5.681818181818182E-3</v>
      </c>
      <c r="BD194" s="4">
        <f>1/126</f>
        <v>7.9365079365079361E-3</v>
      </c>
      <c r="BE194" s="4">
        <f>1/126</f>
        <v>7.9365079365079361E-3</v>
      </c>
      <c r="BF194" s="4">
        <f>1/151</f>
        <v>6.6225165562913907E-3</v>
      </c>
      <c r="BG194" s="4">
        <v>0</v>
      </c>
      <c r="BH194" s="4">
        <f>1/201</f>
        <v>4.9751243781094526E-3</v>
      </c>
      <c r="BI194" s="4">
        <v>0</v>
      </c>
      <c r="BJ194" s="4">
        <v>0</v>
      </c>
      <c r="BK194" s="4">
        <v>0</v>
      </c>
      <c r="BL194" s="4">
        <v>0</v>
      </c>
      <c r="BM194" s="4">
        <v>0</v>
      </c>
      <c r="BN194" s="4">
        <v>0</v>
      </c>
      <c r="BO194" s="4">
        <v>0</v>
      </c>
      <c r="BP194" s="4">
        <v>0</v>
      </c>
      <c r="BQ194" s="4">
        <v>0</v>
      </c>
      <c r="BR194" s="4">
        <v>0</v>
      </c>
      <c r="BS194" s="4">
        <v>0</v>
      </c>
      <c r="BT194" s="4">
        <v>0</v>
      </c>
      <c r="BU194" s="4">
        <v>0</v>
      </c>
      <c r="BV194" s="4">
        <v>0</v>
      </c>
      <c r="BW194" s="4">
        <v>0</v>
      </c>
      <c r="BX194" s="4">
        <v>0</v>
      </c>
      <c r="BY194" s="8">
        <f t="shared" si="377"/>
        <v>0.20691002183160967</v>
      </c>
      <c r="BZ194" s="7">
        <f t="shared" si="387"/>
        <v>0.3449151419054628</v>
      </c>
      <c r="CB194" s="6">
        <f t="shared" si="388"/>
        <v>0.28268958995662086</v>
      </c>
    </row>
    <row r="195" spans="1:80" s="7" customFormat="1" x14ac:dyDescent="0.25">
      <c r="A195" s="7">
        <v>49</v>
      </c>
      <c r="B195" s="8" t="s">
        <v>78</v>
      </c>
      <c r="C195" s="11">
        <v>0</v>
      </c>
      <c r="D195" s="8">
        <f>7/11</f>
        <v>0.63636363636363635</v>
      </c>
      <c r="E195" s="8">
        <f>1/4</f>
        <v>0.25</v>
      </c>
      <c r="F195" s="8">
        <f>2/13</f>
        <v>0.15384615384615385</v>
      </c>
      <c r="G195" s="3">
        <f t="shared" si="372"/>
        <v>1.0402097902097902</v>
      </c>
      <c r="H195" s="6">
        <f t="shared" si="373"/>
        <v>0.73193277310924365</v>
      </c>
      <c r="I195" s="6">
        <f t="shared" si="374"/>
        <v>0.26806722689075635</v>
      </c>
      <c r="J195" s="8">
        <f>1/8</f>
        <v>0.125</v>
      </c>
      <c r="K195" s="8">
        <f>2/15</f>
        <v>0.13333333333333333</v>
      </c>
      <c r="L195" s="8">
        <f>2/17</f>
        <v>0.11764705882352941</v>
      </c>
      <c r="M195" s="8">
        <f>1/11</f>
        <v>9.0909090909090912E-2</v>
      </c>
      <c r="N195" s="8">
        <f>1/12</f>
        <v>8.3333333333333329E-2</v>
      </c>
      <c r="O195" s="8">
        <f>1/23</f>
        <v>4.3478260869565216E-2</v>
      </c>
      <c r="P195" s="8">
        <f>1/21</f>
        <v>4.7619047619047616E-2</v>
      </c>
      <c r="Q195" s="8">
        <f>1/21</f>
        <v>4.7619047619047616E-2</v>
      </c>
      <c r="R195" s="8">
        <f>1/41</f>
        <v>2.4390243902439025E-2</v>
      </c>
      <c r="S195" s="8">
        <f>1/101</f>
        <v>9.9009900990099011E-3</v>
      </c>
      <c r="T195" s="8">
        <f>1/46</f>
        <v>2.1739130434782608E-2</v>
      </c>
      <c r="U195" s="8">
        <f>1/51</f>
        <v>1.9607843137254902E-2</v>
      </c>
      <c r="V195" s="8">
        <f>1/91</f>
        <v>1.098901098901099E-2</v>
      </c>
      <c r="W195" s="8">
        <f>1/226</f>
        <v>4.4247787610619468E-3</v>
      </c>
      <c r="X195" s="8">
        <f>1/501</f>
        <v>1.996007984031936E-3</v>
      </c>
      <c r="Y195" s="8">
        <f>1/126</f>
        <v>7.9365079365079361E-3</v>
      </c>
      <c r="Z195" s="8">
        <f>1/126</f>
        <v>7.9365079365079361E-3</v>
      </c>
      <c r="AA195" s="8">
        <v>0</v>
      </c>
      <c r="AB195" s="8">
        <v>0</v>
      </c>
      <c r="AC195" s="8">
        <f>1/376</f>
        <v>2.6595744680851063E-3</v>
      </c>
      <c r="AD195" s="8">
        <f>1/326</f>
        <v>3.0674846625766872E-3</v>
      </c>
      <c r="AE195" s="8">
        <v>0</v>
      </c>
      <c r="AF195" s="8">
        <v>0</v>
      </c>
      <c r="AG195" s="8">
        <f>1/501</f>
        <v>1.996007984031936E-3</v>
      </c>
      <c r="AH195" s="8">
        <f t="shared" ref="AH195:AJ195" si="389">1/501</f>
        <v>1.996007984031936E-3</v>
      </c>
      <c r="AI195" s="8">
        <f t="shared" si="389"/>
        <v>1.996007984031936E-3</v>
      </c>
      <c r="AJ195" s="8">
        <f t="shared" si="389"/>
        <v>1.996007984031936E-3</v>
      </c>
      <c r="AK195" s="8">
        <v>0</v>
      </c>
      <c r="AL195" s="3">
        <f t="shared" si="375"/>
        <v>0.81157128475434448</v>
      </c>
      <c r="AM195" s="3">
        <f t="shared" si="348"/>
        <v>0.27532630461397001</v>
      </c>
      <c r="AN195" s="3"/>
      <c r="AO195" s="8">
        <f>1/12</f>
        <v>8.3333333333333329E-2</v>
      </c>
      <c r="AP195" s="8">
        <f>1/8</f>
        <v>0.125</v>
      </c>
      <c r="AQ195" s="8">
        <f>1/15</f>
        <v>6.6666666666666666E-2</v>
      </c>
      <c r="AR195" s="8">
        <f>1/56</f>
        <v>1.7857142857142856E-2</v>
      </c>
      <c r="AS195" s="8">
        <f>1/326</f>
        <v>3.0674846625766872E-3</v>
      </c>
      <c r="AT195" s="8">
        <v>0</v>
      </c>
      <c r="AU195" s="8">
        <f t="shared" si="376"/>
        <v>0.29592462751971949</v>
      </c>
      <c r="AV195" s="7">
        <f t="shared" si="386"/>
        <v>0.18369851007887794</v>
      </c>
      <c r="AW195" s="8">
        <f>1/20</f>
        <v>0.05</v>
      </c>
      <c r="AX195" s="8">
        <f>1/36</f>
        <v>2.7777777777777776E-2</v>
      </c>
      <c r="AY195" s="8">
        <f>1/20</f>
        <v>0.05</v>
      </c>
      <c r="AZ195" s="8">
        <f>1/126</f>
        <v>7.9365079365079361E-3</v>
      </c>
      <c r="BA195" s="8">
        <f>1/56</f>
        <v>1.7857142857142856E-2</v>
      </c>
      <c r="BB195" s="8">
        <f>1/56</f>
        <v>1.7857142857142856E-2</v>
      </c>
      <c r="BC195" s="8">
        <f>1/501</f>
        <v>1.996007984031936E-3</v>
      </c>
      <c r="BD195" s="8">
        <f>1/226</f>
        <v>4.4247787610619468E-3</v>
      </c>
      <c r="BE195" s="8">
        <f>1/226</f>
        <v>4.4247787610619468E-3</v>
      </c>
      <c r="BF195" s="8">
        <f>1/276</f>
        <v>3.6231884057971015E-3</v>
      </c>
      <c r="BG195" s="8">
        <f>1/501</f>
        <v>1.996007984031936E-3</v>
      </c>
      <c r="BH195" s="8">
        <f t="shared" ref="BH195:BM195" si="390">1/501</f>
        <v>1.996007984031936E-3</v>
      </c>
      <c r="BI195" s="8">
        <f t="shared" si="390"/>
        <v>1.996007984031936E-3</v>
      </c>
      <c r="BJ195" s="8">
        <f t="shared" si="390"/>
        <v>1.996007984031936E-3</v>
      </c>
      <c r="BK195" s="8">
        <f t="shared" si="390"/>
        <v>1.996007984031936E-3</v>
      </c>
      <c r="BL195" s="8">
        <f t="shared" si="390"/>
        <v>1.996007984031936E-3</v>
      </c>
      <c r="BM195" s="8">
        <f t="shared" si="390"/>
        <v>1.996007984031936E-3</v>
      </c>
      <c r="BN195" s="8">
        <v>0</v>
      </c>
      <c r="BO195" s="8">
        <v>0</v>
      </c>
      <c r="BP195" s="8">
        <f t="shared" ref="BP195:BQ195" si="391">1/501</f>
        <v>1.996007984031936E-3</v>
      </c>
      <c r="BQ195" s="8">
        <f t="shared" si="391"/>
        <v>1.996007984031936E-3</v>
      </c>
      <c r="BR195" s="8">
        <v>0</v>
      </c>
      <c r="BS195" s="8">
        <v>0</v>
      </c>
      <c r="BT195" s="8">
        <f t="shared" ref="BT195:BW195" si="392">1/501</f>
        <v>1.996007984031936E-3</v>
      </c>
      <c r="BU195" s="8">
        <f t="shared" si="392"/>
        <v>1.996007984031936E-3</v>
      </c>
      <c r="BV195" s="8">
        <f t="shared" si="392"/>
        <v>1.996007984031936E-3</v>
      </c>
      <c r="BW195" s="8">
        <f t="shared" si="392"/>
        <v>1.996007984031936E-3</v>
      </c>
      <c r="BX195" s="8">
        <v>0</v>
      </c>
      <c r="BY195" s="8">
        <f t="shared" si="377"/>
        <v>0.21184542913293947</v>
      </c>
      <c r="BZ195" s="7">
        <f t="shared" si="387"/>
        <v>0.37699528936410642</v>
      </c>
      <c r="CB195" s="6">
        <f t="shared" si="388"/>
        <v>0.31934134140700343</v>
      </c>
    </row>
    <row r="196" spans="1:80" x14ac:dyDescent="0.25">
      <c r="A196" s="7">
        <v>49</v>
      </c>
      <c r="B196" s="7" t="s">
        <v>84</v>
      </c>
      <c r="C196" s="11">
        <v>1</v>
      </c>
      <c r="D196" s="8">
        <f>AVERAGE(D193:D195)</f>
        <v>0.65173473869126042</v>
      </c>
      <c r="E196" s="8">
        <f t="shared" ref="E196:BM196" si="393">AVERAGE(E193:E195)</f>
        <v>0.23962148962148963</v>
      </c>
      <c r="F196" s="8">
        <f t="shared" si="393"/>
        <v>0.15811965811965811</v>
      </c>
      <c r="G196" s="8">
        <f t="shared" si="393"/>
        <v>1.0494758864324083</v>
      </c>
      <c r="H196" s="8">
        <f t="shared" si="393"/>
        <v>0.7351696319272506</v>
      </c>
      <c r="I196" s="8">
        <f t="shared" si="393"/>
        <v>0.2648303680727494</v>
      </c>
      <c r="J196" s="8">
        <f t="shared" si="393"/>
        <v>0.12009803921568628</v>
      </c>
      <c r="K196" s="8">
        <f t="shared" si="393"/>
        <v>0.12287581699346406</v>
      </c>
      <c r="L196" s="8">
        <f t="shared" si="393"/>
        <v>0.1179193899782135</v>
      </c>
      <c r="M196" s="8">
        <f t="shared" si="393"/>
        <v>9.3939393939393948E-2</v>
      </c>
      <c r="N196" s="8">
        <f t="shared" si="393"/>
        <v>8.5858585858585856E-2</v>
      </c>
      <c r="O196" s="8">
        <f t="shared" si="393"/>
        <v>4.1806020066889632E-2</v>
      </c>
      <c r="P196" s="8">
        <f t="shared" si="393"/>
        <v>5.1353874883286653E-2</v>
      </c>
      <c r="Q196" s="8">
        <f t="shared" si="393"/>
        <v>4.7909629145327086E-2</v>
      </c>
      <c r="R196" s="8">
        <f t="shared" si="393"/>
        <v>2.2796110314044316E-2</v>
      </c>
      <c r="S196" s="8">
        <f t="shared" si="393"/>
        <v>9.2461627115092478E-3</v>
      </c>
      <c r="T196" s="8">
        <f t="shared" si="393"/>
        <v>2.1912405824825509E-2</v>
      </c>
      <c r="U196" s="8">
        <f t="shared" si="393"/>
        <v>1.9607843137254902E-2</v>
      </c>
      <c r="V196" s="8">
        <f t="shared" si="393"/>
        <v>1.0263663729010263E-2</v>
      </c>
      <c r="W196" s="8">
        <f t="shared" si="393"/>
        <v>3.3688656476267096E-3</v>
      </c>
      <c r="X196" s="8">
        <f t="shared" si="393"/>
        <v>2.323710787380463E-3</v>
      </c>
      <c r="Y196" s="8">
        <f t="shared" si="393"/>
        <v>9.2461627115092461E-3</v>
      </c>
      <c r="Z196" s="8">
        <f t="shared" si="393"/>
        <v>7.9365079365079361E-3</v>
      </c>
      <c r="AA196" s="8">
        <f t="shared" si="393"/>
        <v>3.8658803114669481E-3</v>
      </c>
      <c r="AB196" s="8">
        <f t="shared" si="393"/>
        <v>1.658374792703151E-3</v>
      </c>
      <c r="AC196" s="8">
        <f t="shared" si="393"/>
        <v>4.108485464974403E-3</v>
      </c>
      <c r="AD196" s="8">
        <f t="shared" si="393"/>
        <v>4.2444555298049294E-3</v>
      </c>
      <c r="AE196" s="8">
        <f t="shared" si="393"/>
        <v>1.658374792703151E-3</v>
      </c>
      <c r="AF196" s="8">
        <f t="shared" si="393"/>
        <v>0</v>
      </c>
      <c r="AG196" s="8">
        <f t="shared" si="393"/>
        <v>2.9890467820577749E-3</v>
      </c>
      <c r="AH196" s="8">
        <f t="shared" si="393"/>
        <v>6.6533599467731195E-4</v>
      </c>
      <c r="AI196" s="8">
        <f t="shared" si="393"/>
        <v>1.3306719893546239E-3</v>
      </c>
      <c r="AJ196" s="8">
        <f t="shared" si="393"/>
        <v>6.6533599467731195E-4</v>
      </c>
      <c r="AK196" s="8">
        <f t="shared" si="393"/>
        <v>0</v>
      </c>
      <c r="AL196" s="8">
        <f t="shared" si="393"/>
        <v>0.80964814453293543</v>
      </c>
      <c r="AM196" s="3">
        <f t="shared" si="348"/>
        <v>0.24229705195518458</v>
      </c>
      <c r="AN196" s="3"/>
      <c r="AO196" s="8">
        <f t="shared" si="393"/>
        <v>7.9059829059829057E-2</v>
      </c>
      <c r="AP196" s="8">
        <f t="shared" si="393"/>
        <v>0.1179193899782135</v>
      </c>
      <c r="AQ196" s="8">
        <f t="shared" si="393"/>
        <v>5.7309941520467832E-2</v>
      </c>
      <c r="AR196" s="8">
        <f t="shared" si="393"/>
        <v>1.5313470242771106E-2</v>
      </c>
      <c r="AS196" s="8">
        <f t="shared" si="393"/>
        <v>4.5748090741681074E-3</v>
      </c>
      <c r="AT196" s="8">
        <f t="shared" si="393"/>
        <v>0</v>
      </c>
      <c r="AU196" s="8">
        <f t="shared" si="393"/>
        <v>0.27417743987544957</v>
      </c>
      <c r="AV196" s="7">
        <f t="shared" si="386"/>
        <v>0.1442105643719398</v>
      </c>
      <c r="AW196" s="8">
        <f t="shared" si="393"/>
        <v>4.703243616287095E-2</v>
      </c>
      <c r="AX196" s="8">
        <f t="shared" si="393"/>
        <v>2.5519421860885277E-2</v>
      </c>
      <c r="AY196" s="8">
        <f t="shared" si="393"/>
        <v>5.0083542188805341E-2</v>
      </c>
      <c r="AZ196" s="8">
        <f t="shared" si="393"/>
        <v>1.0061059015954506E-2</v>
      </c>
      <c r="BA196" s="8">
        <f t="shared" si="393"/>
        <v>1.9024276377217552E-2</v>
      </c>
      <c r="BB196" s="8">
        <f t="shared" si="393"/>
        <v>1.9024276377217552E-2</v>
      </c>
      <c r="BC196" s="8">
        <f t="shared" si="393"/>
        <v>4.7667809073805032E-3</v>
      </c>
      <c r="BD196" s="8">
        <f t="shared" si="393"/>
        <v>6.7659315446926063E-3</v>
      </c>
      <c r="BE196" s="8">
        <f t="shared" si="393"/>
        <v>6.7659315446926063E-3</v>
      </c>
      <c r="BF196" s="8">
        <f t="shared" si="393"/>
        <v>5.6227405061266278E-3</v>
      </c>
      <c r="BG196" s="8">
        <f t="shared" si="393"/>
        <v>1.3306719893546239E-3</v>
      </c>
      <c r="BH196" s="8">
        <f t="shared" si="393"/>
        <v>2.9890467820577749E-3</v>
      </c>
      <c r="BI196" s="8">
        <f t="shared" si="393"/>
        <v>1.3306719893546239E-3</v>
      </c>
      <c r="BJ196" s="8">
        <f t="shared" si="393"/>
        <v>6.6533599467731195E-4</v>
      </c>
      <c r="BK196" s="8">
        <f t="shared" si="393"/>
        <v>6.6533599467731195E-4</v>
      </c>
      <c r="BL196" s="8">
        <f t="shared" si="393"/>
        <v>6.6533599467731195E-4</v>
      </c>
      <c r="BM196" s="8">
        <f t="shared" si="393"/>
        <v>6.6533599467731195E-4</v>
      </c>
      <c r="BN196" s="8">
        <f t="shared" ref="BN196:BY196" si="394">AVERAGE(BN193:BN195)</f>
        <v>6.6533599467731195E-4</v>
      </c>
      <c r="BO196" s="8">
        <f t="shared" si="394"/>
        <v>0</v>
      </c>
      <c r="BP196" s="8">
        <f t="shared" si="394"/>
        <v>6.6533599467731195E-4</v>
      </c>
      <c r="BQ196" s="8">
        <f t="shared" si="394"/>
        <v>6.6533599467731195E-4</v>
      </c>
      <c r="BR196" s="8">
        <f t="shared" si="394"/>
        <v>0</v>
      </c>
      <c r="BS196" s="8">
        <f t="shared" si="394"/>
        <v>0</v>
      </c>
      <c r="BT196" s="8">
        <f t="shared" si="394"/>
        <v>6.6533599467731195E-4</v>
      </c>
      <c r="BU196" s="8">
        <f t="shared" si="394"/>
        <v>6.6533599467731195E-4</v>
      </c>
      <c r="BV196" s="8">
        <f t="shared" si="394"/>
        <v>6.6533599467731195E-4</v>
      </c>
      <c r="BW196" s="8">
        <f t="shared" si="394"/>
        <v>6.6533599467731195E-4</v>
      </c>
      <c r="BX196" s="8">
        <f t="shared" si="394"/>
        <v>0</v>
      </c>
      <c r="BY196" s="8">
        <f t="shared" si="394"/>
        <v>0.20763548318806094</v>
      </c>
      <c r="BZ196" s="7">
        <f t="shared" si="387"/>
        <v>0.31315413691908822</v>
      </c>
      <c r="CB196" s="6">
        <f t="shared" si="388"/>
        <v>0.29146106759644597</v>
      </c>
    </row>
    <row r="197" spans="1:80" x14ac:dyDescent="0.25">
      <c r="A197" s="8">
        <v>50</v>
      </c>
      <c r="B197" s="1" t="s">
        <v>18</v>
      </c>
      <c r="C197" s="11">
        <v>0</v>
      </c>
      <c r="D197" s="8">
        <f>20/41</f>
        <v>0.48780487804878048</v>
      </c>
      <c r="E197" s="8">
        <f>5/16</f>
        <v>0.3125</v>
      </c>
      <c r="F197" s="8">
        <f>4/15</f>
        <v>0.26666666666666666</v>
      </c>
      <c r="G197" s="3">
        <f>D197+E197+F197</f>
        <v>1.0669715447154471</v>
      </c>
      <c r="H197" s="6">
        <f>((D197+(0.5*E197))/G197)</f>
        <v>0.6036289170397181</v>
      </c>
      <c r="I197" s="6">
        <f>1-H197</f>
        <v>0.3963710829602819</v>
      </c>
      <c r="J197" s="4">
        <f>2/15</f>
        <v>0.13333333333333333</v>
      </c>
      <c r="K197" s="4">
        <f>1/10</f>
        <v>0.1</v>
      </c>
      <c r="L197" s="4">
        <f>1/9</f>
        <v>0.1111111111111111</v>
      </c>
      <c r="M197" s="4">
        <f>1/21</f>
        <v>4.7619047619047616E-2</v>
      </c>
      <c r="N197" s="4">
        <f>1/19</f>
        <v>5.2631578947368418E-2</v>
      </c>
      <c r="O197" s="4">
        <f>1/41</f>
        <v>2.4390243902439025E-2</v>
      </c>
      <c r="P197" s="4">
        <f t="shared" ref="P197:Q199" si="395">1/51</f>
        <v>1.9607843137254902E-2</v>
      </c>
      <c r="Q197" s="4">
        <f t="shared" si="395"/>
        <v>1.9607843137254902E-2</v>
      </c>
      <c r="R197" s="4">
        <f>1/81</f>
        <v>1.2345679012345678E-2</v>
      </c>
      <c r="S197" s="4">
        <f>1/151</f>
        <v>6.6225165562913907E-3</v>
      </c>
      <c r="T197" s="4">
        <f>1/151</f>
        <v>6.6225165562913907E-3</v>
      </c>
      <c r="U197" s="4">
        <f>1/151</f>
        <v>6.6225165562913907E-3</v>
      </c>
      <c r="V197" s="4">
        <f>1/251</f>
        <v>3.9840637450199202E-3</v>
      </c>
      <c r="W197" s="4">
        <v>0</v>
      </c>
      <c r="X197" s="4">
        <v>0</v>
      </c>
      <c r="Y197" s="4">
        <f>1/301</f>
        <v>3.3222591362126247E-3</v>
      </c>
      <c r="Z197" s="4">
        <f>1/301</f>
        <v>3.3222591362126247E-3</v>
      </c>
      <c r="AA197" s="4">
        <f>1/501</f>
        <v>1.996007984031936E-3</v>
      </c>
      <c r="AB197" s="4">
        <v>0</v>
      </c>
      <c r="AC197" s="4">
        <f>1/501</f>
        <v>1.996007984031936E-3</v>
      </c>
      <c r="AD197" s="4">
        <f>1/501</f>
        <v>1.996007984031936E-3</v>
      </c>
      <c r="AE197" s="4">
        <v>0</v>
      </c>
      <c r="AF197" s="4">
        <v>0</v>
      </c>
      <c r="AG197" s="4">
        <v>0</v>
      </c>
      <c r="AH197" s="4">
        <v>0</v>
      </c>
      <c r="AI197" s="4">
        <v>0</v>
      </c>
      <c r="AJ197" s="4">
        <v>0</v>
      </c>
      <c r="AK197" s="4">
        <v>0</v>
      </c>
      <c r="AL197" s="3">
        <f>SUM(J197:AK197)</f>
        <v>0.55713083583857048</v>
      </c>
      <c r="AM197" s="3">
        <f t="shared" si="348"/>
        <v>0.1421182134690695</v>
      </c>
      <c r="AN197" s="3"/>
      <c r="AO197" s="8">
        <f>1/8</f>
        <v>0.125</v>
      </c>
      <c r="AP197" s="4">
        <f>2/13</f>
        <v>0.15384615384615385</v>
      </c>
      <c r="AQ197" s="4">
        <f>1/19</f>
        <v>5.2631578947368418E-2</v>
      </c>
      <c r="AR197" s="4">
        <f>1/81</f>
        <v>1.2345679012345678E-2</v>
      </c>
      <c r="AS197" s="4">
        <f>1/201</f>
        <v>4.9751243781094526E-3</v>
      </c>
      <c r="AT197" s="4">
        <v>0</v>
      </c>
      <c r="AU197" s="4">
        <f>SUM(AO197:AT197)</f>
        <v>0.34879853618397738</v>
      </c>
      <c r="AV197" s="7">
        <f t="shared" si="386"/>
        <v>0.11615531578872762</v>
      </c>
      <c r="AW197" s="4">
        <f>1/11</f>
        <v>9.0909090909090912E-2</v>
      </c>
      <c r="AX197" s="4">
        <f>1/23</f>
        <v>4.3478260869565216E-2</v>
      </c>
      <c r="AY197" s="4">
        <f>1/17</f>
        <v>5.8823529411764705E-2</v>
      </c>
      <c r="AZ197" s="4">
        <f>1/51</f>
        <v>1.9607843137254902E-2</v>
      </c>
      <c r="BA197" s="4">
        <f>1/41</f>
        <v>2.4390243902439025E-2</v>
      </c>
      <c r="BB197" s="4">
        <f>1/51</f>
        <v>1.9607843137254902E-2</v>
      </c>
      <c r="BC197" s="4">
        <f>1/126</f>
        <v>7.9365079365079361E-3</v>
      </c>
      <c r="BD197" s="4">
        <f>1/101</f>
        <v>9.9009900990099011E-3</v>
      </c>
      <c r="BE197" s="4">
        <f>1/126</f>
        <v>7.9365079365079361E-3</v>
      </c>
      <c r="BF197" s="4">
        <f>1/151</f>
        <v>6.6225165562913907E-3</v>
      </c>
      <c r="BG197" s="4">
        <f>1/501</f>
        <v>1.996007984031936E-3</v>
      </c>
      <c r="BH197" s="4">
        <f>1/301</f>
        <v>3.3222591362126247E-3</v>
      </c>
      <c r="BI197" s="4">
        <f>1/501</f>
        <v>1.996007984031936E-3</v>
      </c>
      <c r="BJ197" s="4">
        <v>0</v>
      </c>
      <c r="BK197" s="4">
        <v>0</v>
      </c>
      <c r="BL197" s="4">
        <f>1/501</f>
        <v>1.996007984031936E-3</v>
      </c>
      <c r="BM197" s="4">
        <f>1/501</f>
        <v>1.996007984031936E-3</v>
      </c>
      <c r="BN197" s="4">
        <f>1/501</f>
        <v>1.996007984031936E-3</v>
      </c>
      <c r="BO197" s="4">
        <v>0</v>
      </c>
      <c r="BP197" s="4">
        <v>0</v>
      </c>
      <c r="BQ197" s="4">
        <v>0</v>
      </c>
      <c r="BR197" s="4">
        <v>0</v>
      </c>
      <c r="BS197" s="4">
        <v>0</v>
      </c>
      <c r="BT197" s="4">
        <v>0</v>
      </c>
      <c r="BU197" s="4">
        <v>0</v>
      </c>
      <c r="BV197" s="4">
        <v>0</v>
      </c>
      <c r="BW197" s="4">
        <v>0</v>
      </c>
      <c r="BX197" s="4">
        <v>0</v>
      </c>
      <c r="BY197" s="8">
        <f>SUM(AW197:BX197)</f>
        <v>0.30251563295205908</v>
      </c>
      <c r="BZ197" s="7">
        <f t="shared" si="387"/>
        <v>0.13443362357022148</v>
      </c>
      <c r="CB197" s="6">
        <f t="shared" si="388"/>
        <v>0.20844500497460694</v>
      </c>
    </row>
    <row r="198" spans="1:80" x14ac:dyDescent="0.25">
      <c r="A198" s="7">
        <v>50</v>
      </c>
      <c r="B198" s="8" t="s">
        <v>79</v>
      </c>
      <c r="C198" s="11">
        <v>0</v>
      </c>
      <c r="D198" s="4">
        <f>20/41</f>
        <v>0.48780487804878048</v>
      </c>
      <c r="E198" s="4">
        <f>10/33</f>
        <v>0.30303030303030304</v>
      </c>
      <c r="F198" s="4">
        <f>1/4</f>
        <v>0.25</v>
      </c>
      <c r="G198" s="3">
        <f>D198+E198+F198</f>
        <v>1.0408351810790835</v>
      </c>
      <c r="H198" s="6">
        <f>((D198+(0.5*E198))/G198)</f>
        <v>0.61423752884786087</v>
      </c>
      <c r="I198" s="6">
        <f>1-H198</f>
        <v>0.38576247115213913</v>
      </c>
      <c r="J198" s="4">
        <f>2/15</f>
        <v>0.13333333333333333</v>
      </c>
      <c r="K198" s="4">
        <f>1/10</f>
        <v>0.1</v>
      </c>
      <c r="L198" s="4">
        <f>1/10</f>
        <v>0.1</v>
      </c>
      <c r="M198" s="4">
        <f>1/19</f>
        <v>5.2631578947368418E-2</v>
      </c>
      <c r="N198" s="4">
        <f>1/21</f>
        <v>4.7619047619047616E-2</v>
      </c>
      <c r="O198" s="4">
        <f>1/34</f>
        <v>2.9411764705882353E-2</v>
      </c>
      <c r="P198" s="4">
        <f t="shared" si="395"/>
        <v>1.9607843137254902E-2</v>
      </c>
      <c r="Q198" s="4">
        <f t="shared" si="395"/>
        <v>1.9607843137254902E-2</v>
      </c>
      <c r="R198" s="4">
        <f>1/81</f>
        <v>1.2345679012345678E-2</v>
      </c>
      <c r="S198" s="4">
        <f>1/126</f>
        <v>7.9365079365079361E-3</v>
      </c>
      <c r="T198" s="4">
        <f>1/101</f>
        <v>9.9009900990099011E-3</v>
      </c>
      <c r="U198" s="4">
        <f>1/101</f>
        <v>9.9009900990099011E-3</v>
      </c>
      <c r="V198" s="4">
        <f>1/151</f>
        <v>6.6225165562913907E-3</v>
      </c>
      <c r="W198" s="4">
        <f>1/201</f>
        <v>4.9751243781094526E-3</v>
      </c>
      <c r="X198" s="4">
        <v>0</v>
      </c>
      <c r="Y198" s="4">
        <f>1/176</f>
        <v>5.681818181818182E-3</v>
      </c>
      <c r="Z198" s="4">
        <f>1/176</f>
        <v>5.681818181818182E-3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0</v>
      </c>
      <c r="AJ198" s="4">
        <v>0</v>
      </c>
      <c r="AK198" s="4">
        <v>0</v>
      </c>
      <c r="AL198" s="3">
        <f>SUM(J198:AK198)</f>
        <v>0.56525685532505221</v>
      </c>
      <c r="AM198" s="3">
        <f t="shared" si="348"/>
        <v>0.15877655341635699</v>
      </c>
      <c r="AN198" s="3"/>
      <c r="AO198" s="4">
        <f>2/17</f>
        <v>0.11764705882352941</v>
      </c>
      <c r="AP198" s="4">
        <f>1/7</f>
        <v>0.14285714285714285</v>
      </c>
      <c r="AQ198" s="4">
        <f>1/19</f>
        <v>5.2631578947368418E-2</v>
      </c>
      <c r="AR198" s="4">
        <f>1/81</f>
        <v>1.2345679012345678E-2</v>
      </c>
      <c r="AS198" s="4">
        <f>1/201</f>
        <v>4.9751243781094526E-3</v>
      </c>
      <c r="AT198" s="4">
        <v>0</v>
      </c>
      <c r="AU198" s="4">
        <f>SUM(AO198:AT198)</f>
        <v>0.33045658401849576</v>
      </c>
      <c r="AV198" s="7">
        <f t="shared" si="386"/>
        <v>9.0506727261036035E-2</v>
      </c>
      <c r="AW198" s="4">
        <f>1/11</f>
        <v>9.0909090909090912E-2</v>
      </c>
      <c r="AX198" s="4">
        <f>1/23</f>
        <v>4.3478260869565216E-2</v>
      </c>
      <c r="AY198" s="4">
        <f>1/15</f>
        <v>6.6666666666666666E-2</v>
      </c>
      <c r="AZ198" s="4">
        <f>1/51</f>
        <v>1.9607843137254902E-2</v>
      </c>
      <c r="BA198" s="4">
        <f>1/41</f>
        <v>2.4390243902439025E-2</v>
      </c>
      <c r="BB198" s="4">
        <f>1/51</f>
        <v>1.9607843137254902E-2</v>
      </c>
      <c r="BC198" s="4">
        <f>1/126</f>
        <v>7.9365079365079361E-3</v>
      </c>
      <c r="BD198" s="4">
        <f>1/101</f>
        <v>9.9009900990099011E-3</v>
      </c>
      <c r="BE198" s="4">
        <f>1/126</f>
        <v>7.9365079365079361E-3</v>
      </c>
      <c r="BF198" s="4">
        <f>1/151</f>
        <v>6.6225165562913907E-3</v>
      </c>
      <c r="BG198" s="4">
        <f>1/201</f>
        <v>4.9751243781094526E-3</v>
      </c>
      <c r="BH198" s="4">
        <f>1/201</f>
        <v>4.9751243781094526E-3</v>
      </c>
      <c r="BI198" s="4">
        <f>1/201</f>
        <v>4.9751243781094526E-3</v>
      </c>
      <c r="BJ198" s="4">
        <v>0</v>
      </c>
      <c r="BK198" s="4">
        <v>0</v>
      </c>
      <c r="BL198" s="4">
        <v>0</v>
      </c>
      <c r="BM198" s="4">
        <v>0</v>
      </c>
      <c r="BN198" s="4">
        <v>0</v>
      </c>
      <c r="BO198" s="4">
        <v>0</v>
      </c>
      <c r="BP198" s="4">
        <v>0</v>
      </c>
      <c r="BQ198" s="4">
        <v>0</v>
      </c>
      <c r="BR198" s="4">
        <v>0</v>
      </c>
      <c r="BS198" s="4">
        <v>0</v>
      </c>
      <c r="BT198" s="4">
        <v>0</v>
      </c>
      <c r="BU198" s="4">
        <v>0</v>
      </c>
      <c r="BV198" s="4">
        <v>0</v>
      </c>
      <c r="BW198" s="4">
        <v>0</v>
      </c>
      <c r="BX198" s="4">
        <v>0</v>
      </c>
      <c r="BY198" s="4">
        <f>SUM(AW198:BX198)</f>
        <v>0.31198184428491699</v>
      </c>
      <c r="BZ198" s="7">
        <f t="shared" si="387"/>
        <v>0.24792737713966795</v>
      </c>
      <c r="CB198" s="6">
        <f t="shared" si="388"/>
        <v>0.2076952836284649</v>
      </c>
    </row>
    <row r="199" spans="1:80" s="7" customFormat="1" x14ac:dyDescent="0.25">
      <c r="A199" s="7">
        <v>50</v>
      </c>
      <c r="B199" s="8" t="s">
        <v>78</v>
      </c>
      <c r="C199" s="11">
        <v>0</v>
      </c>
      <c r="D199" s="8">
        <f>20/41</f>
        <v>0.48780487804878048</v>
      </c>
      <c r="E199" s="8">
        <f>5/17</f>
        <v>0.29411764705882354</v>
      </c>
      <c r="F199" s="8">
        <f>1/4</f>
        <v>0.25</v>
      </c>
      <c r="G199" s="3">
        <f>D199+E199+F199</f>
        <v>1.0319225251076041</v>
      </c>
      <c r="H199" s="6">
        <f>((D199+(0.5*E199))/G199)</f>
        <v>0.61522419186652766</v>
      </c>
      <c r="I199" s="6">
        <f>1-H199</f>
        <v>0.38477580813347234</v>
      </c>
      <c r="J199" s="8">
        <f>2/13</f>
        <v>0.15384615384615385</v>
      </c>
      <c r="K199" s="8">
        <f>2/19</f>
        <v>0.10526315789473684</v>
      </c>
      <c r="L199" s="8">
        <f>2/19</f>
        <v>0.10526315789473684</v>
      </c>
      <c r="M199" s="8">
        <f>1/19</f>
        <v>5.2631578947368418E-2</v>
      </c>
      <c r="N199" s="8">
        <f>1/19</f>
        <v>5.2631578947368418E-2</v>
      </c>
      <c r="O199" s="8">
        <f>1/34</f>
        <v>2.9411764705882353E-2</v>
      </c>
      <c r="P199" s="8">
        <f t="shared" si="395"/>
        <v>1.9607843137254902E-2</v>
      </c>
      <c r="Q199" s="8">
        <f t="shared" si="395"/>
        <v>1.9607843137254902E-2</v>
      </c>
      <c r="R199" s="8">
        <f>1/91</f>
        <v>1.098901098901099E-2</v>
      </c>
      <c r="S199" s="8">
        <f>1/226</f>
        <v>4.4247787610619468E-3</v>
      </c>
      <c r="T199" s="8">
        <f>1/176</f>
        <v>5.681818181818182E-3</v>
      </c>
      <c r="U199" s="8">
        <f>1/176</f>
        <v>5.681818181818182E-3</v>
      </c>
      <c r="V199" s="8">
        <f>1/276</f>
        <v>3.6231884057971015E-3</v>
      </c>
      <c r="W199" s="8">
        <f>1/501</f>
        <v>1.996007984031936E-3</v>
      </c>
      <c r="X199" s="8">
        <f t="shared" ref="X199:Z199" si="396">1/501</f>
        <v>1.996007984031936E-3</v>
      </c>
      <c r="Y199" s="8">
        <f t="shared" si="396"/>
        <v>1.996007984031936E-3</v>
      </c>
      <c r="Z199" s="8">
        <f t="shared" si="396"/>
        <v>1.996007984031936E-3</v>
      </c>
      <c r="AA199" s="8">
        <v>0</v>
      </c>
      <c r="AB199" s="8">
        <v>0</v>
      </c>
      <c r="AC199" s="8">
        <f t="shared" ref="AC199:AD199" si="397">1/501</f>
        <v>1.996007984031936E-3</v>
      </c>
      <c r="AD199" s="8">
        <f t="shared" si="397"/>
        <v>1.996007984031936E-3</v>
      </c>
      <c r="AE199" s="8">
        <v>0</v>
      </c>
      <c r="AF199" s="8">
        <v>0</v>
      </c>
      <c r="AG199" s="8">
        <f t="shared" ref="AG199:AJ199" si="398">1/501</f>
        <v>1.996007984031936E-3</v>
      </c>
      <c r="AH199" s="8">
        <f t="shared" si="398"/>
        <v>1.996007984031936E-3</v>
      </c>
      <c r="AI199" s="8">
        <f t="shared" si="398"/>
        <v>1.996007984031936E-3</v>
      </c>
      <c r="AJ199" s="8">
        <f t="shared" si="398"/>
        <v>1.996007984031936E-3</v>
      </c>
      <c r="AK199" s="8">
        <v>0</v>
      </c>
      <c r="AL199" s="3">
        <f>SUM(J199:AK199)</f>
        <v>0.58862377287058298</v>
      </c>
      <c r="AM199" s="3">
        <f t="shared" si="348"/>
        <v>0.2066787343846952</v>
      </c>
      <c r="AN199" s="3"/>
      <c r="AO199" s="8">
        <f>2/15</f>
        <v>0.13333333333333333</v>
      </c>
      <c r="AP199" s="8">
        <f>1/6</f>
        <v>0.16666666666666666</v>
      </c>
      <c r="AQ199" s="8">
        <f>1/15</f>
        <v>6.6666666666666666E-2</v>
      </c>
      <c r="AR199" s="8">
        <f>1/81</f>
        <v>1.2345679012345678E-2</v>
      </c>
      <c r="AS199" s="8">
        <f>1/351</f>
        <v>2.8490028490028491E-3</v>
      </c>
      <c r="AT199" s="8">
        <v>0</v>
      </c>
      <c r="AU199" s="8">
        <f>SUM(AO199:AT199)</f>
        <v>0.38186134852801518</v>
      </c>
      <c r="AV199" s="7">
        <f t="shared" si="386"/>
        <v>0.2983285849952515</v>
      </c>
      <c r="AW199" s="8">
        <f>1/10</f>
        <v>0.1</v>
      </c>
      <c r="AX199" s="8">
        <f>1/18</f>
        <v>5.5555555555555552E-2</v>
      </c>
      <c r="AY199" s="8">
        <f>1/14</f>
        <v>7.1428571428571425E-2</v>
      </c>
      <c r="AZ199" s="8">
        <f>1/51</f>
        <v>1.9607843137254902E-2</v>
      </c>
      <c r="BA199" s="8">
        <f>1/36</f>
        <v>2.7777777777777776E-2</v>
      </c>
      <c r="BB199" s="8">
        <f>1/51</f>
        <v>1.9607843137254902E-2</v>
      </c>
      <c r="BC199" s="8">
        <f>1/226</f>
        <v>4.4247787610619468E-3</v>
      </c>
      <c r="BD199" s="8">
        <f>1/126</f>
        <v>7.9365079365079361E-3</v>
      </c>
      <c r="BE199" s="8">
        <f>1/176</f>
        <v>5.681818181818182E-3</v>
      </c>
      <c r="BF199" s="8">
        <f>1/326</f>
        <v>3.0674846625766872E-3</v>
      </c>
      <c r="BG199" s="8">
        <f>1/501</f>
        <v>1.996007984031936E-3</v>
      </c>
      <c r="BH199" s="8">
        <f t="shared" ref="BH199:BM199" si="399">1/501</f>
        <v>1.996007984031936E-3</v>
      </c>
      <c r="BI199" s="8">
        <f t="shared" si="399"/>
        <v>1.996007984031936E-3</v>
      </c>
      <c r="BJ199" s="8">
        <f t="shared" si="399"/>
        <v>1.996007984031936E-3</v>
      </c>
      <c r="BK199" s="8">
        <f t="shared" si="399"/>
        <v>1.996007984031936E-3</v>
      </c>
      <c r="BL199" s="8">
        <f t="shared" si="399"/>
        <v>1.996007984031936E-3</v>
      </c>
      <c r="BM199" s="8">
        <f t="shared" si="399"/>
        <v>1.996007984031936E-3</v>
      </c>
      <c r="BN199" s="8">
        <v>0</v>
      </c>
      <c r="BO199" s="8">
        <v>0</v>
      </c>
      <c r="BP199" s="8">
        <f t="shared" ref="BP199:BQ199" si="400">1/501</f>
        <v>1.996007984031936E-3</v>
      </c>
      <c r="BQ199" s="8">
        <f t="shared" si="400"/>
        <v>1.996007984031936E-3</v>
      </c>
      <c r="BR199" s="8">
        <v>0</v>
      </c>
      <c r="BS199" s="8">
        <v>0</v>
      </c>
      <c r="BT199" s="8">
        <f t="shared" ref="BT199:BW199" si="401">1/501</f>
        <v>1.996007984031936E-3</v>
      </c>
      <c r="BU199" s="8">
        <f t="shared" si="401"/>
        <v>1.996007984031936E-3</v>
      </c>
      <c r="BV199" s="8">
        <f t="shared" si="401"/>
        <v>1.996007984031936E-3</v>
      </c>
      <c r="BW199" s="8">
        <f t="shared" si="401"/>
        <v>1.996007984031936E-3</v>
      </c>
      <c r="BX199" s="8">
        <v>0</v>
      </c>
      <c r="BY199" s="8">
        <f>SUM(AW199:BX199)</f>
        <v>0.34103628437079447</v>
      </c>
      <c r="BZ199" s="7">
        <f t="shared" si="387"/>
        <v>0.36414513748317789</v>
      </c>
      <c r="CB199" s="6">
        <f t="shared" si="388"/>
        <v>0.31152140576939269</v>
      </c>
    </row>
    <row r="200" spans="1:80" x14ac:dyDescent="0.25">
      <c r="A200" s="7">
        <v>50</v>
      </c>
      <c r="B200" s="7" t="s">
        <v>84</v>
      </c>
      <c r="C200" s="11">
        <v>1</v>
      </c>
      <c r="D200" s="4">
        <f>AVERAGE(D197:D199)</f>
        <v>0.48780487804878048</v>
      </c>
      <c r="E200" s="8">
        <f t="shared" ref="E200:BM200" si="402">AVERAGE(E197:E199)</f>
        <v>0.30321598336304217</v>
      </c>
      <c r="F200" s="8">
        <f t="shared" si="402"/>
        <v>0.25555555555555554</v>
      </c>
      <c r="G200" s="8">
        <f t="shared" si="402"/>
        <v>1.0465764169673781</v>
      </c>
      <c r="H200" s="8">
        <f t="shared" si="402"/>
        <v>0.61103021258470225</v>
      </c>
      <c r="I200" s="8">
        <f t="shared" si="402"/>
        <v>0.38896978741529775</v>
      </c>
      <c r="J200" s="8">
        <f t="shared" si="402"/>
        <v>0.14017094017094017</v>
      </c>
      <c r="K200" s="8">
        <f t="shared" si="402"/>
        <v>0.10175438596491228</v>
      </c>
      <c r="L200" s="8">
        <f t="shared" si="402"/>
        <v>0.10545808966861599</v>
      </c>
      <c r="M200" s="8">
        <f t="shared" si="402"/>
        <v>5.0960735171261484E-2</v>
      </c>
      <c r="N200" s="8">
        <f t="shared" si="402"/>
        <v>5.0960735171261484E-2</v>
      </c>
      <c r="O200" s="8">
        <f t="shared" si="402"/>
        <v>2.7737924438067912E-2</v>
      </c>
      <c r="P200" s="8">
        <f t="shared" si="402"/>
        <v>1.9607843137254902E-2</v>
      </c>
      <c r="Q200" s="8">
        <f t="shared" si="402"/>
        <v>1.9607843137254902E-2</v>
      </c>
      <c r="R200" s="8">
        <f t="shared" si="402"/>
        <v>1.1893456337900782E-2</v>
      </c>
      <c r="S200" s="8">
        <f t="shared" si="402"/>
        <v>6.3279344179537579E-3</v>
      </c>
      <c r="T200" s="8">
        <f t="shared" si="402"/>
        <v>7.4017749457064921E-3</v>
      </c>
      <c r="U200" s="8">
        <f t="shared" si="402"/>
        <v>7.4017749457064921E-3</v>
      </c>
      <c r="V200" s="8">
        <f t="shared" si="402"/>
        <v>4.743256235702804E-3</v>
      </c>
      <c r="W200" s="8">
        <f t="shared" si="402"/>
        <v>2.323710787380463E-3</v>
      </c>
      <c r="X200" s="8">
        <f t="shared" si="402"/>
        <v>6.6533599467731195E-4</v>
      </c>
      <c r="Y200" s="8">
        <f t="shared" si="402"/>
        <v>3.6666951006875809E-3</v>
      </c>
      <c r="Z200" s="8">
        <f t="shared" si="402"/>
        <v>3.6666951006875809E-3</v>
      </c>
      <c r="AA200" s="8">
        <f t="shared" si="402"/>
        <v>6.6533599467731195E-4</v>
      </c>
      <c r="AB200" s="8">
        <f t="shared" si="402"/>
        <v>0</v>
      </c>
      <c r="AC200" s="8">
        <f t="shared" si="402"/>
        <v>1.3306719893546239E-3</v>
      </c>
      <c r="AD200" s="8">
        <f t="shared" si="402"/>
        <v>1.3306719893546239E-3</v>
      </c>
      <c r="AE200" s="8">
        <f t="shared" si="402"/>
        <v>0</v>
      </c>
      <c r="AF200" s="8">
        <f t="shared" si="402"/>
        <v>0</v>
      </c>
      <c r="AG200" s="8">
        <f t="shared" si="402"/>
        <v>6.6533599467731195E-4</v>
      </c>
      <c r="AH200" s="8">
        <f t="shared" si="402"/>
        <v>6.6533599467731195E-4</v>
      </c>
      <c r="AI200" s="8">
        <f t="shared" si="402"/>
        <v>6.6533599467731195E-4</v>
      </c>
      <c r="AJ200" s="8">
        <f t="shared" si="402"/>
        <v>6.6533599467731195E-4</v>
      </c>
      <c r="AK200" s="8">
        <f t="shared" si="402"/>
        <v>0</v>
      </c>
      <c r="AL200" s="8">
        <f t="shared" si="402"/>
        <v>0.57033715467806856</v>
      </c>
      <c r="AM200" s="3">
        <f t="shared" si="348"/>
        <v>0.16919116709004056</v>
      </c>
      <c r="AN200" s="3"/>
      <c r="AO200" s="8">
        <f t="shared" si="402"/>
        <v>0.12532679738562091</v>
      </c>
      <c r="AP200" s="8">
        <f t="shared" si="402"/>
        <v>0.15445665445665446</v>
      </c>
      <c r="AQ200" s="8">
        <f t="shared" si="402"/>
        <v>5.7309941520467832E-2</v>
      </c>
      <c r="AR200" s="8">
        <f t="shared" si="402"/>
        <v>1.2345679012345678E-2</v>
      </c>
      <c r="AS200" s="8">
        <f t="shared" si="402"/>
        <v>4.266417201740585E-3</v>
      </c>
      <c r="AT200" s="8">
        <f t="shared" si="402"/>
        <v>0</v>
      </c>
      <c r="AU200" s="8">
        <f t="shared" si="402"/>
        <v>0.35370548957682946</v>
      </c>
      <c r="AV200" s="7">
        <f t="shared" si="386"/>
        <v>0.16651334027248788</v>
      </c>
      <c r="AW200" s="8">
        <f t="shared" si="402"/>
        <v>9.3939393939393948E-2</v>
      </c>
      <c r="AX200" s="8">
        <f t="shared" si="402"/>
        <v>4.7504025764895326E-2</v>
      </c>
      <c r="AY200" s="8">
        <f t="shared" si="402"/>
        <v>6.5639589169000936E-2</v>
      </c>
      <c r="AZ200" s="8">
        <f t="shared" si="402"/>
        <v>1.9607843137254902E-2</v>
      </c>
      <c r="BA200" s="8">
        <f t="shared" si="402"/>
        <v>2.5519421860885277E-2</v>
      </c>
      <c r="BB200" s="8">
        <f t="shared" si="402"/>
        <v>1.9607843137254902E-2</v>
      </c>
      <c r="BC200" s="8">
        <f t="shared" si="402"/>
        <v>6.7659315446926063E-3</v>
      </c>
      <c r="BD200" s="8">
        <f t="shared" si="402"/>
        <v>9.2461627115092461E-3</v>
      </c>
      <c r="BE200" s="8">
        <f t="shared" si="402"/>
        <v>7.1849446849446856E-3</v>
      </c>
      <c r="BF200" s="8">
        <f t="shared" si="402"/>
        <v>5.4375059250531569E-3</v>
      </c>
      <c r="BG200" s="8">
        <f t="shared" si="402"/>
        <v>2.9890467820577749E-3</v>
      </c>
      <c r="BH200" s="8">
        <f t="shared" si="402"/>
        <v>3.4311304994513376E-3</v>
      </c>
      <c r="BI200" s="8">
        <f t="shared" si="402"/>
        <v>2.9890467820577749E-3</v>
      </c>
      <c r="BJ200" s="8">
        <f t="shared" si="402"/>
        <v>6.6533599467731195E-4</v>
      </c>
      <c r="BK200" s="8">
        <f t="shared" si="402"/>
        <v>6.6533599467731195E-4</v>
      </c>
      <c r="BL200" s="8">
        <f t="shared" si="402"/>
        <v>1.3306719893546239E-3</v>
      </c>
      <c r="BM200" s="8">
        <f t="shared" si="402"/>
        <v>1.3306719893546239E-3</v>
      </c>
      <c r="BN200" s="8">
        <f t="shared" ref="BN200:BY200" si="403">AVERAGE(BN197:BN199)</f>
        <v>6.6533599467731195E-4</v>
      </c>
      <c r="BO200" s="8">
        <f t="shared" si="403"/>
        <v>0</v>
      </c>
      <c r="BP200" s="8">
        <f t="shared" si="403"/>
        <v>6.6533599467731195E-4</v>
      </c>
      <c r="BQ200" s="8">
        <f t="shared" si="403"/>
        <v>6.6533599467731195E-4</v>
      </c>
      <c r="BR200" s="8">
        <f t="shared" si="403"/>
        <v>0</v>
      </c>
      <c r="BS200" s="8">
        <f t="shared" si="403"/>
        <v>0</v>
      </c>
      <c r="BT200" s="8">
        <f t="shared" si="403"/>
        <v>6.6533599467731195E-4</v>
      </c>
      <c r="BU200" s="8">
        <f t="shared" si="403"/>
        <v>6.6533599467731195E-4</v>
      </c>
      <c r="BV200" s="8">
        <f t="shared" si="403"/>
        <v>6.6533599467731195E-4</v>
      </c>
      <c r="BW200" s="8">
        <f t="shared" si="403"/>
        <v>6.6533599467731195E-4</v>
      </c>
      <c r="BX200" s="8">
        <f t="shared" si="403"/>
        <v>0</v>
      </c>
      <c r="BY200" s="8">
        <f t="shared" si="403"/>
        <v>0.31851125386925683</v>
      </c>
      <c r="BZ200" s="7">
        <f t="shared" si="387"/>
        <v>0.24634838470578768</v>
      </c>
      <c r="CB200" s="6">
        <f t="shared" si="388"/>
        <v>0.24255389812415484</v>
      </c>
    </row>
    <row r="201" spans="1:80" x14ac:dyDescent="0.25">
      <c r="A201" s="7">
        <v>51</v>
      </c>
      <c r="B201" s="8" t="s">
        <v>79</v>
      </c>
      <c r="C201" s="11">
        <v>0</v>
      </c>
      <c r="D201" s="4">
        <f>1/2</f>
        <v>0.5</v>
      </c>
      <c r="E201" s="4">
        <f>5/17</f>
        <v>0.29411764705882354</v>
      </c>
      <c r="F201" s="4">
        <f>1/4</f>
        <v>0.25</v>
      </c>
      <c r="G201" s="3">
        <f>D201+E201+F201</f>
        <v>1.0441176470588236</v>
      </c>
      <c r="H201" s="6">
        <f>((D201+(0.5*E201))/G201)</f>
        <v>0.61971830985915488</v>
      </c>
      <c r="I201" s="6">
        <f>1-H201</f>
        <v>0.38028169014084512</v>
      </c>
      <c r="J201" s="4">
        <f>2/15</f>
        <v>0.13333333333333333</v>
      </c>
      <c r="K201" s="4">
        <f>1/10</f>
        <v>0.1</v>
      </c>
      <c r="L201" s="4">
        <f>1/10</f>
        <v>0.1</v>
      </c>
      <c r="M201" s="4">
        <f>1/20</f>
        <v>0.05</v>
      </c>
      <c r="N201" s="4">
        <f>1/19</f>
        <v>5.2631578947368418E-2</v>
      </c>
      <c r="O201" s="4">
        <f>1/36</f>
        <v>2.7777777777777776E-2</v>
      </c>
      <c r="P201" s="4">
        <f>1/46</f>
        <v>2.1739130434782608E-2</v>
      </c>
      <c r="Q201" s="4">
        <f>1/46</f>
        <v>2.1739130434782608E-2</v>
      </c>
      <c r="R201" s="4">
        <f>1/76</f>
        <v>1.3157894736842105E-2</v>
      </c>
      <c r="S201" s="4">
        <f>1/126</f>
        <v>7.9365079365079361E-3</v>
      </c>
      <c r="T201" s="4">
        <f>1/101</f>
        <v>9.9009900990099011E-3</v>
      </c>
      <c r="U201" s="4">
        <f>1/101</f>
        <v>9.9009900990099011E-3</v>
      </c>
      <c r="V201" s="4">
        <f>1/151</f>
        <v>6.6225165562913907E-3</v>
      </c>
      <c r="W201" s="4">
        <f>1/176</f>
        <v>5.681818181818182E-3</v>
      </c>
      <c r="X201" s="4">
        <v>0</v>
      </c>
      <c r="Y201" s="4">
        <f>1/176</f>
        <v>5.681818181818182E-3</v>
      </c>
      <c r="Z201" s="4">
        <f>1/176</f>
        <v>5.681818181818182E-3</v>
      </c>
      <c r="AA201" s="4">
        <f>1/201</f>
        <v>4.9751243781094526E-3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3">
        <f>SUM(J201:AK201)</f>
        <v>0.57676042927927018</v>
      </c>
      <c r="AM201" s="3">
        <f t="shared" si="348"/>
        <v>0.15352085855854036</v>
      </c>
      <c r="AN201" s="3"/>
      <c r="AO201" s="4">
        <f>2/19</f>
        <v>0.10526315789473684</v>
      </c>
      <c r="AP201" s="4">
        <f>2/15</f>
        <v>0.13333333333333333</v>
      </c>
      <c r="AQ201" s="4">
        <f>1/19</f>
        <v>5.2631578947368418E-2</v>
      </c>
      <c r="AR201" s="4">
        <f>1/81</f>
        <v>1.2345679012345678E-2</v>
      </c>
      <c r="AS201" s="4">
        <f>1/201</f>
        <v>4.9751243781094526E-3</v>
      </c>
      <c r="AT201" s="4">
        <v>0</v>
      </c>
      <c r="AU201" s="4">
        <f>SUM(AO201:AT201)</f>
        <v>0.30854887356589372</v>
      </c>
      <c r="AV201" s="7">
        <f t="shared" si="386"/>
        <v>4.9066170124038688E-2</v>
      </c>
      <c r="AW201" s="4">
        <f>1/11</f>
        <v>9.0909090909090912E-2</v>
      </c>
      <c r="AX201" s="4">
        <f>1/21</f>
        <v>4.7619047619047616E-2</v>
      </c>
      <c r="AY201" s="4">
        <f>1/15</f>
        <v>6.6666666666666666E-2</v>
      </c>
      <c r="AZ201" s="4">
        <f>1/51</f>
        <v>1.9607843137254902E-2</v>
      </c>
      <c r="BA201" s="4">
        <f>1/41</f>
        <v>2.4390243902439025E-2</v>
      </c>
      <c r="BB201" s="4">
        <f>1/51</f>
        <v>1.9607843137254902E-2</v>
      </c>
      <c r="BC201" s="4">
        <f>1/126</f>
        <v>7.9365079365079361E-3</v>
      </c>
      <c r="BD201" s="4">
        <f>1/101</f>
        <v>9.9009900990099011E-3</v>
      </c>
      <c r="BE201" s="4">
        <f>1/101</f>
        <v>9.9009900990099011E-3</v>
      </c>
      <c r="BF201" s="4">
        <f>1/151</f>
        <v>6.6225165562913907E-3</v>
      </c>
      <c r="BG201" s="4">
        <f>1/201</f>
        <v>4.9751243781094526E-3</v>
      </c>
      <c r="BH201" s="4">
        <f>1/201</f>
        <v>4.9751243781094526E-3</v>
      </c>
      <c r="BI201" s="4">
        <f>1/201</f>
        <v>4.9751243781094526E-3</v>
      </c>
      <c r="BJ201" s="4">
        <f>1/201</f>
        <v>4.9751243781094526E-3</v>
      </c>
      <c r="BK201" s="4">
        <v>0</v>
      </c>
      <c r="BL201" s="4">
        <v>0</v>
      </c>
      <c r="BM201" s="4">
        <v>0</v>
      </c>
      <c r="BN201" s="4">
        <v>0</v>
      </c>
      <c r="BO201" s="4">
        <v>0</v>
      </c>
      <c r="BP201" s="4">
        <v>0</v>
      </c>
      <c r="BQ201" s="4">
        <v>0</v>
      </c>
      <c r="BR201" s="4">
        <v>0</v>
      </c>
      <c r="BS201" s="4">
        <v>0</v>
      </c>
      <c r="BT201" s="4">
        <v>0</v>
      </c>
      <c r="BU201" s="4">
        <v>0</v>
      </c>
      <c r="BV201" s="4">
        <v>0</v>
      </c>
      <c r="BW201" s="4">
        <v>0</v>
      </c>
      <c r="BX201" s="4">
        <v>0</v>
      </c>
      <c r="BY201" s="4">
        <f>SUM(AW201:BX201)</f>
        <v>0.3230622375750109</v>
      </c>
      <c r="BZ201" s="7">
        <f t="shared" si="387"/>
        <v>0.29224895030004361</v>
      </c>
      <c r="CB201" s="6">
        <f t="shared" si="388"/>
        <v>0.20837154042017492</v>
      </c>
    </row>
    <row r="202" spans="1:80" x14ac:dyDescent="0.25">
      <c r="A202" s="8">
        <v>51</v>
      </c>
      <c r="B202" s="8" t="s">
        <v>18</v>
      </c>
      <c r="C202" s="11">
        <v>0</v>
      </c>
      <c r="D202" s="4">
        <f>20/41</f>
        <v>0.48780487804878048</v>
      </c>
      <c r="E202" s="4">
        <f>5/16</f>
        <v>0.3125</v>
      </c>
      <c r="F202" s="4">
        <f>5/19</f>
        <v>0.26315789473684209</v>
      </c>
      <c r="G202" s="3">
        <f>D202+E202+F202</f>
        <v>1.0634627727856225</v>
      </c>
      <c r="H202" s="6">
        <f>((D202+(0.5*E202))/G202)</f>
        <v>0.60562052055827997</v>
      </c>
      <c r="I202" s="6">
        <f>1-H202</f>
        <v>0.39437947944172003</v>
      </c>
      <c r="J202" s="4">
        <f>2/15</f>
        <v>0.13333333333333333</v>
      </c>
      <c r="K202" s="4">
        <f>1/10</f>
        <v>0.1</v>
      </c>
      <c r="L202" s="4">
        <f>1/9</f>
        <v>0.1111111111111111</v>
      </c>
      <c r="M202" s="4">
        <f>1/19</f>
        <v>5.2631578947368418E-2</v>
      </c>
      <c r="N202" s="4">
        <f>1/17</f>
        <v>5.8823529411764705E-2</v>
      </c>
      <c r="O202" s="4">
        <f>1/29</f>
        <v>3.4482758620689655E-2</v>
      </c>
      <c r="P202" s="4">
        <f>1/41</f>
        <v>2.4390243902439025E-2</v>
      </c>
      <c r="Q202" s="4">
        <f>1/41</f>
        <v>2.4390243902439025E-2</v>
      </c>
      <c r="R202" s="4">
        <f>1/67</f>
        <v>1.4925373134328358E-2</v>
      </c>
      <c r="S202" s="4">
        <f>1/126</f>
        <v>7.9365079365079361E-3</v>
      </c>
      <c r="T202" s="4">
        <f>1/126</f>
        <v>7.9365079365079361E-3</v>
      </c>
      <c r="U202" s="4">
        <f>1/126</f>
        <v>7.9365079365079361E-3</v>
      </c>
      <c r="V202" s="4">
        <f>1/201</f>
        <v>4.9751243781094526E-3</v>
      </c>
      <c r="W202" s="4">
        <v>0</v>
      </c>
      <c r="X202" s="4">
        <v>0</v>
      </c>
      <c r="Y202" s="4">
        <f>1/301</f>
        <v>3.3222591362126247E-3</v>
      </c>
      <c r="Z202" s="4">
        <f>1/251</f>
        <v>3.9840637450199202E-3</v>
      </c>
      <c r="AA202" s="4">
        <f>1/501</f>
        <v>1.996007984031936E-3</v>
      </c>
      <c r="AB202" s="4">
        <v>0</v>
      </c>
      <c r="AC202" s="4">
        <f>1/501</f>
        <v>1.996007984031936E-3</v>
      </c>
      <c r="AD202" s="4">
        <f>1/501</f>
        <v>1.996007984031936E-3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3">
        <f>SUM(J202:AK202)</f>
        <v>0.59616716738443543</v>
      </c>
      <c r="AM202" s="3">
        <f t="shared" si="348"/>
        <v>0.22214269313809254</v>
      </c>
      <c r="AN202" s="3"/>
      <c r="AO202" s="4">
        <f>1/10</f>
        <v>0.1</v>
      </c>
      <c r="AP202" s="4">
        <f>2/15</f>
        <v>0.13333333333333333</v>
      </c>
      <c r="AQ202" s="4">
        <f>1/17</f>
        <v>5.8823529411764705E-2</v>
      </c>
      <c r="AR202" s="4">
        <f>1/67</f>
        <v>1.4925373134328358E-2</v>
      </c>
      <c r="AS202" s="4">
        <f>1/201</f>
        <v>4.9751243781094526E-3</v>
      </c>
      <c r="AT202" s="4">
        <v>0</v>
      </c>
      <c r="AU202" s="4">
        <f>SUM(AO202:AT202)</f>
        <v>0.31205736025753583</v>
      </c>
      <c r="AV202" s="7">
        <f t="shared" si="386"/>
        <v>-1.4164471758852937E-3</v>
      </c>
      <c r="AW202" s="4">
        <f>1/11</f>
        <v>9.0909090909090912E-2</v>
      </c>
      <c r="AX202" s="4">
        <f>1/21</f>
        <v>4.7619047619047616E-2</v>
      </c>
      <c r="AY202" s="4">
        <f>1/13</f>
        <v>7.6923076923076927E-2</v>
      </c>
      <c r="AZ202" s="4">
        <f>1/41</f>
        <v>2.4390243902439025E-2</v>
      </c>
      <c r="BA202" s="4">
        <f>1/41</f>
        <v>2.4390243902439025E-2</v>
      </c>
      <c r="BB202" s="4">
        <f>1/41</f>
        <v>2.4390243902439025E-2</v>
      </c>
      <c r="BC202" s="4">
        <f>1/101</f>
        <v>9.9009900990099011E-3</v>
      </c>
      <c r="BD202" s="4">
        <f>1/81</f>
        <v>1.2345679012345678E-2</v>
      </c>
      <c r="BE202" s="4">
        <f>1/101</f>
        <v>9.9009900990099011E-3</v>
      </c>
      <c r="BF202" s="4">
        <f>1/126</f>
        <v>7.9365079365079361E-3</v>
      </c>
      <c r="BG202" s="4">
        <f>1/301</f>
        <v>3.3222591362126247E-3</v>
      </c>
      <c r="BH202" s="4">
        <f>1/251</f>
        <v>3.9840637450199202E-3</v>
      </c>
      <c r="BI202" s="4">
        <f>1/301</f>
        <v>3.3222591362126247E-3</v>
      </c>
      <c r="BJ202" s="4">
        <v>0</v>
      </c>
      <c r="BK202" s="4">
        <v>0</v>
      </c>
      <c r="BL202" s="4">
        <f>1/501</f>
        <v>1.996007984031936E-3</v>
      </c>
      <c r="BM202" s="4">
        <f>1/501</f>
        <v>1.996007984031936E-3</v>
      </c>
      <c r="BN202" s="4">
        <f>1/501</f>
        <v>1.996007984031936E-3</v>
      </c>
      <c r="BO202" s="4">
        <v>0</v>
      </c>
      <c r="BP202" s="4">
        <v>0</v>
      </c>
      <c r="BQ202" s="4">
        <v>0</v>
      </c>
      <c r="BR202" s="4">
        <v>0</v>
      </c>
      <c r="BS202" s="4">
        <v>0</v>
      </c>
      <c r="BT202" s="4">
        <v>0</v>
      </c>
      <c r="BU202" s="4">
        <v>0</v>
      </c>
      <c r="BV202" s="4">
        <v>0</v>
      </c>
      <c r="BW202" s="4">
        <v>0</v>
      </c>
      <c r="BX202" s="4">
        <v>0</v>
      </c>
      <c r="BY202" s="8">
        <f>SUM(AW202:BX202)</f>
        <v>0.34532272027494698</v>
      </c>
      <c r="BZ202" s="7">
        <f t="shared" si="387"/>
        <v>0.31222633704479863</v>
      </c>
      <c r="CB202" s="6">
        <f t="shared" si="388"/>
        <v>0.25354724791691829</v>
      </c>
    </row>
    <row r="203" spans="1:80" s="7" customFormat="1" x14ac:dyDescent="0.25">
      <c r="A203" s="8">
        <v>51</v>
      </c>
      <c r="B203" s="8" t="s">
        <v>78</v>
      </c>
      <c r="C203" s="11">
        <v>0</v>
      </c>
      <c r="D203" s="8">
        <f>20/41</f>
        <v>0.48780487804878048</v>
      </c>
      <c r="E203" s="8">
        <f>5/17</f>
        <v>0.29411764705882354</v>
      </c>
      <c r="F203" s="8">
        <f>10/39</f>
        <v>0.25641025641025639</v>
      </c>
      <c r="G203" s="3">
        <f>D203+E203+F203</f>
        <v>1.0383327815178605</v>
      </c>
      <c r="H203" s="6">
        <f>((D203+(0.5*E203))/G203)</f>
        <v>0.61142604074402129</v>
      </c>
      <c r="I203" s="6">
        <f>1-H203</f>
        <v>0.38857395925597871</v>
      </c>
      <c r="J203" s="8">
        <f>1/7</f>
        <v>0.14285714285714285</v>
      </c>
      <c r="K203" s="8">
        <f>2/19</f>
        <v>0.10526315789473684</v>
      </c>
      <c r="L203" s="8">
        <f>1/9</f>
        <v>0.1111111111111111</v>
      </c>
      <c r="M203" s="8">
        <f>1/18</f>
        <v>5.5555555555555552E-2</v>
      </c>
      <c r="N203" s="8">
        <f>1/17</f>
        <v>5.8823529411764705E-2</v>
      </c>
      <c r="O203" s="8">
        <f>1/26</f>
        <v>3.8461538461538464E-2</v>
      </c>
      <c r="P203" s="8">
        <f>1/46</f>
        <v>2.1739130434782608E-2</v>
      </c>
      <c r="Q203" s="8">
        <f>1/41</f>
        <v>2.4390243902439025E-2</v>
      </c>
      <c r="R203" s="8">
        <f>1/76</f>
        <v>1.3157894736842105E-2</v>
      </c>
      <c r="S203" s="8">
        <f>1/176</f>
        <v>5.681818181818182E-3</v>
      </c>
      <c r="T203" s="8">
        <f>1/151</f>
        <v>6.6225165562913907E-3</v>
      </c>
      <c r="U203" s="8">
        <f>1/126</f>
        <v>7.9365079365079361E-3</v>
      </c>
      <c r="V203" s="8">
        <f>1/226</f>
        <v>4.4247787610619468E-3</v>
      </c>
      <c r="W203" s="8">
        <f>1/501</f>
        <v>1.996007984031936E-3</v>
      </c>
      <c r="X203" s="8">
        <f t="shared" ref="X203:Y203" si="404">1/501</f>
        <v>1.996007984031936E-3</v>
      </c>
      <c r="Y203" s="8">
        <f t="shared" si="404"/>
        <v>1.996007984031936E-3</v>
      </c>
      <c r="Z203" s="8">
        <f>1/476</f>
        <v>2.1008403361344537E-3</v>
      </c>
      <c r="AA203" s="8">
        <v>0</v>
      </c>
      <c r="AB203" s="8">
        <v>0</v>
      </c>
      <c r="AC203" s="8">
        <f>1/501</f>
        <v>1.996007984031936E-3</v>
      </c>
      <c r="AD203" s="8">
        <f>1/501</f>
        <v>1.996007984031936E-3</v>
      </c>
      <c r="AE203" s="8">
        <v>0</v>
      </c>
      <c r="AF203" s="8">
        <v>0</v>
      </c>
      <c r="AG203" s="8">
        <f t="shared" ref="AG203:AJ203" si="405">1/501</f>
        <v>1.996007984031936E-3</v>
      </c>
      <c r="AH203" s="8">
        <f t="shared" si="405"/>
        <v>1.996007984031936E-3</v>
      </c>
      <c r="AI203" s="8">
        <f t="shared" si="405"/>
        <v>1.996007984031936E-3</v>
      </c>
      <c r="AJ203" s="8">
        <f t="shared" si="405"/>
        <v>1.996007984031936E-3</v>
      </c>
      <c r="AK203" s="8">
        <v>0</v>
      </c>
      <c r="AL203" s="3">
        <f>SUM(J203:AK203)</f>
        <v>0.61608983799401518</v>
      </c>
      <c r="AM203" s="3">
        <f t="shared" si="348"/>
        <v>0.26298416788773116</v>
      </c>
      <c r="AN203" s="3"/>
      <c r="AO203" s="8">
        <f>2/17</f>
        <v>0.11764705882352941</v>
      </c>
      <c r="AP203" s="8">
        <f>2/13</f>
        <v>0.15384615384615385</v>
      </c>
      <c r="AQ203" s="8">
        <f>1/14</f>
        <v>7.1428571428571425E-2</v>
      </c>
      <c r="AR203" s="8">
        <f>1/67</f>
        <v>1.4925373134328358E-2</v>
      </c>
      <c r="AS203" s="8">
        <f>1/351</f>
        <v>2.8490028490028491E-3</v>
      </c>
      <c r="AT203" s="8">
        <v>0</v>
      </c>
      <c r="AU203" s="8">
        <f>SUM(AO203:AT203)</f>
        <v>0.36069616008158589</v>
      </c>
      <c r="AV203" s="7">
        <f t="shared" si="386"/>
        <v>0.2263669442773919</v>
      </c>
      <c r="AW203" s="8">
        <f>1/11</f>
        <v>9.0909090909090912E-2</v>
      </c>
      <c r="AX203" s="8">
        <f>1/19</f>
        <v>5.2631578947368418E-2</v>
      </c>
      <c r="AY203" s="8">
        <f>1/14</f>
        <v>7.1428571428571425E-2</v>
      </c>
      <c r="AZ203" s="8">
        <f>1/51</f>
        <v>1.9607843137254902E-2</v>
      </c>
      <c r="BA203" s="8">
        <f>1/36</f>
        <v>2.7777777777777776E-2</v>
      </c>
      <c r="BB203" s="8">
        <f>1/46</f>
        <v>2.1739130434782608E-2</v>
      </c>
      <c r="BC203" s="8">
        <f>1/201</f>
        <v>4.9751243781094526E-3</v>
      </c>
      <c r="BD203" s="8">
        <f>1/126</f>
        <v>7.9365079365079361E-3</v>
      </c>
      <c r="BE203" s="8">
        <f>1/151</f>
        <v>6.6225165562913907E-3</v>
      </c>
      <c r="BF203" s="8">
        <f>1/276</f>
        <v>3.6231884057971015E-3</v>
      </c>
      <c r="BG203" s="8">
        <f>1/501</f>
        <v>1.996007984031936E-3</v>
      </c>
      <c r="BH203" s="8">
        <f t="shared" ref="BH203:BM203" si="406">1/501</f>
        <v>1.996007984031936E-3</v>
      </c>
      <c r="BI203" s="8">
        <f t="shared" si="406"/>
        <v>1.996007984031936E-3</v>
      </c>
      <c r="BJ203" s="8">
        <f t="shared" si="406"/>
        <v>1.996007984031936E-3</v>
      </c>
      <c r="BK203" s="8">
        <f t="shared" si="406"/>
        <v>1.996007984031936E-3</v>
      </c>
      <c r="BL203" s="8">
        <f t="shared" si="406"/>
        <v>1.996007984031936E-3</v>
      </c>
      <c r="BM203" s="8">
        <f t="shared" si="406"/>
        <v>1.996007984031936E-3</v>
      </c>
      <c r="BN203" s="8">
        <v>0</v>
      </c>
      <c r="BO203" s="8">
        <v>0</v>
      </c>
      <c r="BP203" s="8">
        <f t="shared" ref="BP203:BQ203" si="407">1/501</f>
        <v>1.996007984031936E-3</v>
      </c>
      <c r="BQ203" s="8">
        <f t="shared" si="407"/>
        <v>1.996007984031936E-3</v>
      </c>
      <c r="BR203" s="8">
        <v>0</v>
      </c>
      <c r="BS203" s="8">
        <v>0</v>
      </c>
      <c r="BT203" s="8">
        <f t="shared" ref="BT203:BW203" si="408">1/501</f>
        <v>1.996007984031936E-3</v>
      </c>
      <c r="BU203" s="8">
        <f t="shared" si="408"/>
        <v>1.996007984031936E-3</v>
      </c>
      <c r="BV203" s="8">
        <f t="shared" si="408"/>
        <v>1.996007984031936E-3</v>
      </c>
      <c r="BW203" s="8">
        <f t="shared" si="408"/>
        <v>1.996007984031936E-3</v>
      </c>
      <c r="BX203" s="8">
        <v>0</v>
      </c>
      <c r="BY203" s="8">
        <f>SUM(AW203:BX203)</f>
        <v>0.33319943370396699</v>
      </c>
      <c r="BZ203" s="7">
        <f t="shared" si="387"/>
        <v>0.29947779144547138</v>
      </c>
      <c r="CB203" s="6">
        <f t="shared" si="388"/>
        <v>0.30998543177956805</v>
      </c>
    </row>
    <row r="204" spans="1:80" x14ac:dyDescent="0.25">
      <c r="A204" s="7">
        <v>51</v>
      </c>
      <c r="B204" s="7" t="s">
        <v>84</v>
      </c>
      <c r="C204" s="11">
        <v>1</v>
      </c>
      <c r="D204" s="4">
        <f>AVERAGE(D201:D203)</f>
        <v>0.491869918699187</v>
      </c>
      <c r="E204" s="8">
        <f t="shared" ref="E204:BM204" si="409">AVERAGE(E201:E203)</f>
        <v>0.30024509803921573</v>
      </c>
      <c r="F204" s="8">
        <f t="shared" si="409"/>
        <v>0.25652271704903279</v>
      </c>
      <c r="G204" s="8">
        <f t="shared" si="409"/>
        <v>1.0486377337874355</v>
      </c>
      <c r="H204" s="8">
        <f t="shared" si="409"/>
        <v>0.61225495705381872</v>
      </c>
      <c r="I204" s="8">
        <f t="shared" si="409"/>
        <v>0.38774504294618128</v>
      </c>
      <c r="J204" s="8">
        <f t="shared" si="409"/>
        <v>0.13650793650793649</v>
      </c>
      <c r="K204" s="8">
        <f t="shared" si="409"/>
        <v>0.10175438596491228</v>
      </c>
      <c r="L204" s="8">
        <f t="shared" si="409"/>
        <v>0.1074074074074074</v>
      </c>
      <c r="M204" s="8">
        <f t="shared" si="409"/>
        <v>5.2729044834307993E-2</v>
      </c>
      <c r="N204" s="8">
        <f t="shared" si="409"/>
        <v>5.6759545923632609E-2</v>
      </c>
      <c r="O204" s="8">
        <f t="shared" si="409"/>
        <v>3.3574024953335301E-2</v>
      </c>
      <c r="P204" s="8">
        <f t="shared" si="409"/>
        <v>2.2622834924001411E-2</v>
      </c>
      <c r="Q204" s="8">
        <f t="shared" si="409"/>
        <v>2.3506539413220218E-2</v>
      </c>
      <c r="R204" s="8">
        <f t="shared" si="409"/>
        <v>1.3747054202670856E-2</v>
      </c>
      <c r="S204" s="8">
        <f t="shared" si="409"/>
        <v>7.1849446849446856E-3</v>
      </c>
      <c r="T204" s="8">
        <f t="shared" si="409"/>
        <v>8.1533381972697435E-3</v>
      </c>
      <c r="U204" s="8">
        <f t="shared" si="409"/>
        <v>8.5913353240085911E-3</v>
      </c>
      <c r="V204" s="8">
        <f t="shared" si="409"/>
        <v>5.3408065651542637E-3</v>
      </c>
      <c r="W204" s="8">
        <f t="shared" si="409"/>
        <v>2.5592753886167058E-3</v>
      </c>
      <c r="X204" s="8">
        <f t="shared" si="409"/>
        <v>6.6533599467731195E-4</v>
      </c>
      <c r="Y204" s="8">
        <f t="shared" si="409"/>
        <v>3.6666951006875809E-3</v>
      </c>
      <c r="Z204" s="8">
        <f t="shared" si="409"/>
        <v>3.9222407543241852E-3</v>
      </c>
      <c r="AA204" s="8">
        <f t="shared" si="409"/>
        <v>2.323710787380463E-3</v>
      </c>
      <c r="AB204" s="8">
        <f t="shared" si="409"/>
        <v>0</v>
      </c>
      <c r="AC204" s="8">
        <f t="shared" si="409"/>
        <v>1.3306719893546239E-3</v>
      </c>
      <c r="AD204" s="8">
        <f t="shared" si="409"/>
        <v>1.3306719893546239E-3</v>
      </c>
      <c r="AE204" s="8">
        <f t="shared" si="409"/>
        <v>0</v>
      </c>
      <c r="AF204" s="8">
        <f t="shared" si="409"/>
        <v>0</v>
      </c>
      <c r="AG204" s="8">
        <f t="shared" si="409"/>
        <v>6.6533599467731195E-4</v>
      </c>
      <c r="AH204" s="8">
        <f t="shared" si="409"/>
        <v>6.6533599467731195E-4</v>
      </c>
      <c r="AI204" s="8">
        <f t="shared" si="409"/>
        <v>6.6533599467731195E-4</v>
      </c>
      <c r="AJ204" s="8">
        <f t="shared" si="409"/>
        <v>6.6533599467731195E-4</v>
      </c>
      <c r="AK204" s="8">
        <f t="shared" si="409"/>
        <v>0</v>
      </c>
      <c r="AL204" s="8">
        <f t="shared" si="409"/>
        <v>0.59633914488590689</v>
      </c>
      <c r="AM204" s="3">
        <f t="shared" si="348"/>
        <v>0.21239198051184371</v>
      </c>
      <c r="AN204" s="3"/>
      <c r="AO204" s="8">
        <f t="shared" si="409"/>
        <v>0.10763673890608876</v>
      </c>
      <c r="AP204" s="8">
        <f t="shared" si="409"/>
        <v>0.14017094017094017</v>
      </c>
      <c r="AQ204" s="8">
        <f t="shared" si="409"/>
        <v>6.0961226595901509E-2</v>
      </c>
      <c r="AR204" s="8">
        <f t="shared" si="409"/>
        <v>1.4065475093667465E-2</v>
      </c>
      <c r="AS204" s="8">
        <f t="shared" si="409"/>
        <v>4.266417201740585E-3</v>
      </c>
      <c r="AT204" s="8">
        <f t="shared" si="409"/>
        <v>0</v>
      </c>
      <c r="AU204" s="8">
        <f t="shared" si="409"/>
        <v>0.32710079796833846</v>
      </c>
      <c r="AV204" s="7">
        <f t="shared" si="386"/>
        <v>8.9445923029241481E-2</v>
      </c>
      <c r="AW204" s="8">
        <f t="shared" si="409"/>
        <v>9.0909090909090898E-2</v>
      </c>
      <c r="AX204" s="8">
        <f t="shared" si="409"/>
        <v>4.928989139515455E-2</v>
      </c>
      <c r="AY204" s="8">
        <f t="shared" si="409"/>
        <v>7.1672771672771668E-2</v>
      </c>
      <c r="AZ204" s="8">
        <f t="shared" si="409"/>
        <v>2.1201976725649607E-2</v>
      </c>
      <c r="BA204" s="8">
        <f t="shared" si="409"/>
        <v>2.5519421860885277E-2</v>
      </c>
      <c r="BB204" s="8">
        <f t="shared" si="409"/>
        <v>2.1912405824825509E-2</v>
      </c>
      <c r="BC204" s="8">
        <f t="shared" si="409"/>
        <v>7.6042074712090969E-3</v>
      </c>
      <c r="BD204" s="8">
        <f t="shared" si="409"/>
        <v>1.0061059015954506E-2</v>
      </c>
      <c r="BE204" s="8">
        <f t="shared" si="409"/>
        <v>8.8081655847703968E-3</v>
      </c>
      <c r="BF204" s="8">
        <f t="shared" si="409"/>
        <v>6.0607376328654754E-3</v>
      </c>
      <c r="BG204" s="8">
        <f t="shared" si="409"/>
        <v>3.4311304994513376E-3</v>
      </c>
      <c r="BH204" s="8">
        <f t="shared" si="409"/>
        <v>3.6517320357204361E-3</v>
      </c>
      <c r="BI204" s="8">
        <f t="shared" si="409"/>
        <v>3.4311304994513376E-3</v>
      </c>
      <c r="BJ204" s="8">
        <f t="shared" si="409"/>
        <v>2.323710787380463E-3</v>
      </c>
      <c r="BK204" s="8">
        <f t="shared" si="409"/>
        <v>6.6533599467731195E-4</v>
      </c>
      <c r="BL204" s="8">
        <f t="shared" si="409"/>
        <v>1.3306719893546239E-3</v>
      </c>
      <c r="BM204" s="8">
        <f t="shared" si="409"/>
        <v>1.3306719893546239E-3</v>
      </c>
      <c r="BN204" s="8">
        <f t="shared" ref="BN204:BY204" si="410">AVERAGE(BN201:BN203)</f>
        <v>6.6533599467731195E-4</v>
      </c>
      <c r="BO204" s="8">
        <f t="shared" si="410"/>
        <v>0</v>
      </c>
      <c r="BP204" s="8">
        <f t="shared" si="410"/>
        <v>6.6533599467731195E-4</v>
      </c>
      <c r="BQ204" s="8">
        <f t="shared" si="410"/>
        <v>6.6533599467731195E-4</v>
      </c>
      <c r="BR204" s="8">
        <f t="shared" si="410"/>
        <v>0</v>
      </c>
      <c r="BS204" s="8">
        <f t="shared" si="410"/>
        <v>0</v>
      </c>
      <c r="BT204" s="8">
        <f t="shared" si="410"/>
        <v>6.6533599467731195E-4</v>
      </c>
      <c r="BU204" s="8">
        <f t="shared" si="410"/>
        <v>6.6533599467731195E-4</v>
      </c>
      <c r="BV204" s="8">
        <f t="shared" si="410"/>
        <v>6.6533599467731195E-4</v>
      </c>
      <c r="BW204" s="8">
        <f t="shared" si="410"/>
        <v>6.6533599467731195E-4</v>
      </c>
      <c r="BX204" s="8">
        <f t="shared" si="410"/>
        <v>0</v>
      </c>
      <c r="BY204" s="8">
        <f t="shared" si="410"/>
        <v>0.33386146385130827</v>
      </c>
      <c r="BZ204" s="7">
        <f t="shared" si="387"/>
        <v>0.30148888056371481</v>
      </c>
      <c r="CB204" s="6">
        <f t="shared" si="388"/>
        <v>0.25730140670555368</v>
      </c>
    </row>
    <row r="205" spans="1:80" x14ac:dyDescent="0.25">
      <c r="A205" s="8">
        <v>52</v>
      </c>
      <c r="B205" s="1" t="s">
        <v>18</v>
      </c>
      <c r="C205" s="11">
        <v>0</v>
      </c>
      <c r="D205" s="4">
        <f>4/10</f>
        <v>0.4</v>
      </c>
      <c r="E205" s="4">
        <f>1/3</f>
        <v>0.33333333333333331</v>
      </c>
      <c r="F205" s="4">
        <f>1/3</f>
        <v>0.33333333333333331</v>
      </c>
      <c r="G205" s="3">
        <f>D205+E205+F205</f>
        <v>1.0666666666666667</v>
      </c>
      <c r="H205" s="6">
        <f>((D205+(0.5*E205))/G205)</f>
        <v>0.53125</v>
      </c>
      <c r="I205" s="6">
        <f>1-H205</f>
        <v>0.46875</v>
      </c>
      <c r="J205" s="4">
        <f>2/13</f>
        <v>0.15384615384615385</v>
      </c>
      <c r="K205" s="4">
        <f>1/11</f>
        <v>9.0909090909090912E-2</v>
      </c>
      <c r="L205" s="4">
        <f>1/12</f>
        <v>8.3333333333333329E-2</v>
      </c>
      <c r="M205" s="4">
        <f>1/26</f>
        <v>3.8461538461538464E-2</v>
      </c>
      <c r="N205" s="4">
        <f>1/26</f>
        <v>3.8461538461538464E-2</v>
      </c>
      <c r="O205" s="4">
        <f>1/51</f>
        <v>1.9607843137254902E-2</v>
      </c>
      <c r="P205" s="4">
        <f>1/67</f>
        <v>1.4925373134328358E-2</v>
      </c>
      <c r="Q205" s="4">
        <f>1/67</f>
        <v>1.4925373134328358E-2</v>
      </c>
      <c r="R205" s="4">
        <f>1/126</f>
        <v>7.9365079365079361E-3</v>
      </c>
      <c r="S205" s="4">
        <f>1/201</f>
        <v>4.9751243781094526E-3</v>
      </c>
      <c r="T205" s="4">
        <f>1/251</f>
        <v>3.9840637450199202E-3</v>
      </c>
      <c r="U205" s="4">
        <f>1/251</f>
        <v>3.9840637450199202E-3</v>
      </c>
      <c r="V205" s="4">
        <f>1/301</f>
        <v>3.3222591362126247E-3</v>
      </c>
      <c r="W205" s="4">
        <v>0</v>
      </c>
      <c r="X205" s="4">
        <v>0</v>
      </c>
      <c r="Y205" s="4">
        <f>1/501</f>
        <v>1.996007984031936E-3</v>
      </c>
      <c r="Z205" s="4">
        <f>1/501</f>
        <v>1.996007984031936E-3</v>
      </c>
      <c r="AA205" s="4">
        <f>1/501</f>
        <v>1.996007984031936E-3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0</v>
      </c>
      <c r="AJ205" s="4">
        <v>0</v>
      </c>
      <c r="AK205" s="4">
        <v>0</v>
      </c>
      <c r="AL205" s="3">
        <f>SUM(J205:AK205)</f>
        <v>0.48466028731053229</v>
      </c>
      <c r="AM205" s="3">
        <f t="shared" si="348"/>
        <v>0.21165071827633075</v>
      </c>
      <c r="AN205" s="3"/>
      <c r="AO205" s="4">
        <f>2/13</f>
        <v>0.15384615384615385</v>
      </c>
      <c r="AP205" s="4">
        <f>1/7</f>
        <v>0.14285714285714285</v>
      </c>
      <c r="AQ205" s="4">
        <f>1/23</f>
        <v>4.3478260869565216E-2</v>
      </c>
      <c r="AR205" s="4">
        <f>1/101</f>
        <v>9.9009900990099011E-3</v>
      </c>
      <c r="AS205" s="4">
        <f>1/201</f>
        <v>4.9751243781094526E-3</v>
      </c>
      <c r="AT205" s="4">
        <v>0</v>
      </c>
      <c r="AU205" s="4">
        <f>SUM(AO205:AT205)</f>
        <v>0.35505767204998129</v>
      </c>
      <c r="AV205" s="7">
        <f t="shared" si="386"/>
        <v>6.5173016149943974E-2</v>
      </c>
      <c r="AW205" s="4">
        <f>1/8</f>
        <v>0.125</v>
      </c>
      <c r="AX205" s="4">
        <f>1/15</f>
        <v>6.6666666666666666E-2</v>
      </c>
      <c r="AY205" s="4">
        <f>1/13</f>
        <v>7.6923076923076927E-2</v>
      </c>
      <c r="AZ205" s="4">
        <f>1/41</f>
        <v>2.4390243902439025E-2</v>
      </c>
      <c r="BA205" s="4">
        <f>1/41</f>
        <v>2.4390243902439025E-2</v>
      </c>
      <c r="BB205" s="4">
        <f>1/67</f>
        <v>1.4925373134328358E-2</v>
      </c>
      <c r="BC205" s="4">
        <f>1/101</f>
        <v>9.9009900990099011E-3</v>
      </c>
      <c r="BD205" s="4">
        <f>1/101</f>
        <v>9.9009900990099011E-3</v>
      </c>
      <c r="BE205" s="4">
        <f>1/126</f>
        <v>7.9365079365079361E-3</v>
      </c>
      <c r="BF205" s="4">
        <f>1/201</f>
        <v>4.9751243781094526E-3</v>
      </c>
      <c r="BG205" s="4">
        <f>1/301</f>
        <v>3.3222591362126247E-3</v>
      </c>
      <c r="BH205" s="4">
        <f>1/301</f>
        <v>3.3222591362126247E-3</v>
      </c>
      <c r="BI205" s="4">
        <f>1/501</f>
        <v>1.996007984031936E-3</v>
      </c>
      <c r="BJ205" s="4">
        <v>0</v>
      </c>
      <c r="BK205" s="4">
        <v>0</v>
      </c>
      <c r="BL205" s="4">
        <f>1/501</f>
        <v>1.996007984031936E-3</v>
      </c>
      <c r="BM205" s="4">
        <f>1/501</f>
        <v>1.996007984031936E-3</v>
      </c>
      <c r="BN205" s="4">
        <f>1/501</f>
        <v>1.996007984031936E-3</v>
      </c>
      <c r="BO205" s="4">
        <v>0</v>
      </c>
      <c r="BP205" s="4">
        <v>0</v>
      </c>
      <c r="BQ205" s="4">
        <v>0</v>
      </c>
      <c r="BR205" s="4">
        <v>0</v>
      </c>
      <c r="BS205" s="4">
        <v>0</v>
      </c>
      <c r="BT205" s="4">
        <v>0</v>
      </c>
      <c r="BU205" s="4">
        <v>0</v>
      </c>
      <c r="BV205" s="4">
        <v>0</v>
      </c>
      <c r="BW205" s="4">
        <v>0</v>
      </c>
      <c r="BX205" s="4">
        <v>0</v>
      </c>
      <c r="BY205" s="4">
        <f>SUM(AW205:BX205)</f>
        <v>0.3796377672501402</v>
      </c>
      <c r="BZ205" s="7">
        <f t="shared" si="387"/>
        <v>0.13891330175042071</v>
      </c>
      <c r="CB205" s="6">
        <f t="shared" si="388"/>
        <v>0.21935572661065361</v>
      </c>
    </row>
    <row r="206" spans="1:80" s="7" customFormat="1" x14ac:dyDescent="0.25">
      <c r="A206" s="8">
        <v>52</v>
      </c>
      <c r="B206" s="1" t="s">
        <v>78</v>
      </c>
      <c r="C206" s="11">
        <v>0</v>
      </c>
      <c r="D206" s="8">
        <f>5/13</f>
        <v>0.38461538461538464</v>
      </c>
      <c r="E206" s="8">
        <f>1/3</f>
        <v>0.33333333333333331</v>
      </c>
      <c r="F206" s="8">
        <f>10/31</f>
        <v>0.32258064516129031</v>
      </c>
      <c r="G206" s="3">
        <f>D206+E206+F206</f>
        <v>1.0405293631100083</v>
      </c>
      <c r="H206" s="6">
        <f>((D206+(0.5*E206))/G206)</f>
        <v>0.52980922098569161</v>
      </c>
      <c r="I206" s="6">
        <f>1-H206</f>
        <v>0.47019077901430839</v>
      </c>
      <c r="J206" s="8">
        <f>1/6</f>
        <v>0.16666666666666666</v>
      </c>
      <c r="K206" s="8">
        <f>1/11</f>
        <v>9.0909090909090912E-2</v>
      </c>
      <c r="L206" s="8">
        <f>1/11</f>
        <v>9.0909090909090912E-2</v>
      </c>
      <c r="M206" s="8">
        <f>1/26</f>
        <v>3.8461538461538464E-2</v>
      </c>
      <c r="N206" s="8">
        <f>1/26</f>
        <v>3.8461538461538464E-2</v>
      </c>
      <c r="O206" s="8">
        <f>1/51</f>
        <v>1.9607843137254902E-2</v>
      </c>
      <c r="P206" s="8">
        <f>1/91</f>
        <v>1.098901098901099E-2</v>
      </c>
      <c r="Q206" s="8">
        <f>1/91</f>
        <v>1.098901098901099E-2</v>
      </c>
      <c r="R206" s="8">
        <f>1/176</f>
        <v>5.681818181818182E-3</v>
      </c>
      <c r="S206" s="8">
        <f>1/426</f>
        <v>2.3474178403755869E-3</v>
      </c>
      <c r="T206" s="8">
        <f>1/426</f>
        <v>2.3474178403755869E-3</v>
      </c>
      <c r="U206" s="8">
        <f>1/401</f>
        <v>2.4937655860349127E-3</v>
      </c>
      <c r="V206" s="8">
        <f>1/501</f>
        <v>1.996007984031936E-3</v>
      </c>
      <c r="W206" s="8">
        <f t="shared" ref="W206:Z206" si="411">1/501</f>
        <v>1.996007984031936E-3</v>
      </c>
      <c r="X206" s="8">
        <f t="shared" si="411"/>
        <v>1.996007984031936E-3</v>
      </c>
      <c r="Y206" s="8">
        <f t="shared" si="411"/>
        <v>1.996007984031936E-3</v>
      </c>
      <c r="Z206" s="8">
        <f t="shared" si="411"/>
        <v>1.996007984031936E-3</v>
      </c>
      <c r="AA206" s="8">
        <v>0</v>
      </c>
      <c r="AB206" s="8">
        <v>0</v>
      </c>
      <c r="AC206" s="8">
        <f t="shared" ref="AC206:AD206" si="412">1/501</f>
        <v>1.996007984031936E-3</v>
      </c>
      <c r="AD206" s="8">
        <f t="shared" si="412"/>
        <v>1.996007984031936E-3</v>
      </c>
      <c r="AE206" s="8">
        <v>0</v>
      </c>
      <c r="AF206" s="8">
        <v>0</v>
      </c>
      <c r="AG206" s="8">
        <f t="shared" ref="AG206:AJ206" si="413">1/501</f>
        <v>1.996007984031936E-3</v>
      </c>
      <c r="AH206" s="8">
        <f t="shared" si="413"/>
        <v>1.996007984031936E-3</v>
      </c>
      <c r="AI206" s="8">
        <f t="shared" si="413"/>
        <v>1.996007984031936E-3</v>
      </c>
      <c r="AJ206" s="8">
        <f t="shared" si="413"/>
        <v>1.996007984031936E-3</v>
      </c>
      <c r="AK206" s="8">
        <v>0</v>
      </c>
      <c r="AL206" s="3">
        <f>SUM(J206:AK206)</f>
        <v>0.50182029779615778</v>
      </c>
      <c r="AM206" s="3">
        <f t="shared" ref="AM206" si="414">(AL206)/D206 -1</f>
        <v>0.30473277427001011</v>
      </c>
      <c r="AN206" s="3"/>
      <c r="AO206" s="8">
        <f>1/6</f>
        <v>0.16666666666666666</v>
      </c>
      <c r="AP206" s="8">
        <f>1/6</f>
        <v>0.16666666666666666</v>
      </c>
      <c r="AQ206" s="8">
        <f>1/19</f>
        <v>5.2631578947368418E-2</v>
      </c>
      <c r="AR206" s="8">
        <f>1/101</f>
        <v>9.9009900990099011E-3</v>
      </c>
      <c r="AS206" s="8">
        <f>1/351</f>
        <v>2.8490028490028491E-3</v>
      </c>
      <c r="AT206" s="8">
        <v>0</v>
      </c>
      <c r="AU206" s="8">
        <f>SUM(AO206:AT206)</f>
        <v>0.3987149052287145</v>
      </c>
      <c r="AV206" s="7">
        <f t="shared" si="386"/>
        <v>0.19614471568614356</v>
      </c>
      <c r="AW206" s="8">
        <f>2/15</f>
        <v>0.13333333333333333</v>
      </c>
      <c r="AX206" s="8">
        <f>1/14</f>
        <v>7.1428571428571425E-2</v>
      </c>
      <c r="AY206" s="8">
        <f>1/13</f>
        <v>7.6923076923076927E-2</v>
      </c>
      <c r="AZ206" s="8">
        <f>1/41</f>
        <v>2.4390243902439025E-2</v>
      </c>
      <c r="BA206" s="8">
        <f>1/36</f>
        <v>2.7777777777777776E-2</v>
      </c>
      <c r="BB206" s="8">
        <f>1/61</f>
        <v>1.6393442622950821E-2</v>
      </c>
      <c r="BC206" s="8">
        <f>1/176</f>
        <v>5.681818181818182E-3</v>
      </c>
      <c r="BD206" s="8">
        <f>1/151</f>
        <v>6.6225165562913907E-3</v>
      </c>
      <c r="BE206" s="8">
        <f>1/226</f>
        <v>4.4247787610619468E-3</v>
      </c>
      <c r="BF206" s="8">
        <f>1/501</f>
        <v>1.996007984031936E-3</v>
      </c>
      <c r="BG206" s="8">
        <f t="shared" ref="BG206:BL206" si="415">1/501</f>
        <v>1.996007984031936E-3</v>
      </c>
      <c r="BH206" s="8">
        <f t="shared" si="415"/>
        <v>1.996007984031936E-3</v>
      </c>
      <c r="BI206" s="8">
        <f t="shared" si="415"/>
        <v>1.996007984031936E-3</v>
      </c>
      <c r="BJ206" s="8">
        <f t="shared" si="415"/>
        <v>1.996007984031936E-3</v>
      </c>
      <c r="BK206" s="8">
        <f t="shared" si="415"/>
        <v>1.996007984031936E-3</v>
      </c>
      <c r="BL206" s="8">
        <f t="shared" si="415"/>
        <v>1.996007984031936E-3</v>
      </c>
      <c r="BM206" s="8">
        <f>1/501</f>
        <v>1.996007984031936E-3</v>
      </c>
      <c r="BN206" s="8">
        <v>0</v>
      </c>
      <c r="BO206" s="8">
        <v>0</v>
      </c>
      <c r="BP206" s="8">
        <f t="shared" ref="BP206:BQ206" si="416">1/501</f>
        <v>1.996007984031936E-3</v>
      </c>
      <c r="BQ206" s="8">
        <f t="shared" si="416"/>
        <v>1.996007984031936E-3</v>
      </c>
      <c r="BR206" s="8">
        <v>0</v>
      </c>
      <c r="BS206" s="8">
        <v>0</v>
      </c>
      <c r="BT206" s="8">
        <f t="shared" ref="BT206:BW206" si="417">1/501</f>
        <v>1.996007984031936E-3</v>
      </c>
      <c r="BU206" s="8">
        <f t="shared" si="417"/>
        <v>1.996007984031936E-3</v>
      </c>
      <c r="BV206" s="8">
        <f t="shared" si="417"/>
        <v>1.996007984031936E-3</v>
      </c>
      <c r="BW206" s="8">
        <f t="shared" si="417"/>
        <v>1.996007984031936E-3</v>
      </c>
      <c r="BX206" s="8">
        <v>0</v>
      </c>
      <c r="BY206" s="8">
        <f>SUM(AW206:BX206)</f>
        <v>0.39491967126376792</v>
      </c>
      <c r="BZ206" s="7">
        <f t="shared" si="387"/>
        <v>0.2242509809176807</v>
      </c>
      <c r="CB206" s="6">
        <f t="shared" si="388"/>
        <v>0.29545487428864026</v>
      </c>
    </row>
    <row r="207" spans="1:80" s="7" customFormat="1" x14ac:dyDescent="0.25">
      <c r="A207" s="8">
        <v>52</v>
      </c>
      <c r="B207" s="1" t="s">
        <v>79</v>
      </c>
      <c r="C207" s="11">
        <v>0</v>
      </c>
      <c r="D207" s="8">
        <f>8/19</f>
        <v>0.42105263157894735</v>
      </c>
      <c r="E207" s="8">
        <f>10/31</f>
        <v>0.32258064516129031</v>
      </c>
      <c r="F207" s="8">
        <f>4/13</f>
        <v>0.30769230769230771</v>
      </c>
      <c r="G207" s="3">
        <f>D207+E207+F207</f>
        <v>1.0513255844325453</v>
      </c>
      <c r="H207" s="6">
        <f>((D207+(0.5*E207))/G207)</f>
        <v>0.55391304347826087</v>
      </c>
      <c r="I207" s="6">
        <f>1-H207</f>
        <v>0.44608695652173913</v>
      </c>
      <c r="J207" s="8">
        <f>1/7</f>
        <v>0.14285714285714285</v>
      </c>
      <c r="K207" s="8">
        <f>1/12</f>
        <v>8.3333333333333329E-2</v>
      </c>
      <c r="L207" s="8">
        <f>1/12</f>
        <v>8.3333333333333329E-2</v>
      </c>
      <c r="M207" s="8">
        <f>1/29</f>
        <v>3.4482758620689655E-2</v>
      </c>
      <c r="N207" s="8">
        <f>1/29</f>
        <v>3.4482758620689655E-2</v>
      </c>
      <c r="O207" s="8">
        <f>1/51</f>
        <v>1.9607843137254902E-2</v>
      </c>
      <c r="P207" s="8">
        <f>1/76</f>
        <v>1.3157894736842105E-2</v>
      </c>
      <c r="Q207" s="8">
        <f>1/76</f>
        <v>1.3157894736842105E-2</v>
      </c>
      <c r="R207" s="8">
        <f>1/126</f>
        <v>7.9365079365079361E-3</v>
      </c>
      <c r="S207" s="8">
        <f>1/176</f>
        <v>5.681818181818182E-3</v>
      </c>
      <c r="T207" s="8">
        <f>1/151</f>
        <v>6.6225165562913907E-3</v>
      </c>
      <c r="U207" s="8">
        <f>1/151</f>
        <v>6.6225165562913907E-3</v>
      </c>
      <c r="V207" s="8">
        <f>1/201</f>
        <v>4.9751243781094526E-3</v>
      </c>
      <c r="W207" s="8">
        <v>0</v>
      </c>
      <c r="X207" s="8">
        <v>0</v>
      </c>
      <c r="Y207" s="8">
        <f>1/201</f>
        <v>4.9751243781094526E-3</v>
      </c>
      <c r="Z207" s="8">
        <f>1/201</f>
        <v>4.9751243781094526E-3</v>
      </c>
      <c r="AA207" s="8">
        <v>0</v>
      </c>
      <c r="AB207" s="8">
        <v>0</v>
      </c>
      <c r="AC207" s="8">
        <v>0</v>
      </c>
      <c r="AD207" s="8">
        <v>0</v>
      </c>
      <c r="AE207" s="8">
        <v>0</v>
      </c>
      <c r="AF207" s="8">
        <v>0</v>
      </c>
      <c r="AG207" s="8">
        <v>0</v>
      </c>
      <c r="AH207" s="8">
        <v>0</v>
      </c>
      <c r="AI207" s="8">
        <v>0</v>
      </c>
      <c r="AJ207" s="8">
        <v>0</v>
      </c>
      <c r="AK207" s="8">
        <v>0</v>
      </c>
      <c r="AL207" s="3">
        <f>SUM(J207:AK207)</f>
        <v>0.466201691741365</v>
      </c>
      <c r="AM207" s="3">
        <f t="shared" ref="AM207" si="418">(AL207)/D207 -1</f>
        <v>0.10722901788574202</v>
      </c>
      <c r="AN207" s="3"/>
      <c r="AO207" s="8">
        <f>1/6</f>
        <v>0.16666666666666666</v>
      </c>
      <c r="AP207" s="8">
        <f>1/7</f>
        <v>0.14285714285714285</v>
      </c>
      <c r="AQ207" s="8">
        <f>1/23</f>
        <v>4.3478260869565216E-2</v>
      </c>
      <c r="AR207" s="8">
        <f>1/101</f>
        <v>9.9009900990099011E-3</v>
      </c>
      <c r="AS207" s="8">
        <v>0</v>
      </c>
      <c r="AT207" s="8">
        <v>0</v>
      </c>
      <c r="AU207" s="8">
        <f>SUM(AO207:AT207)</f>
        <v>0.36290306049238463</v>
      </c>
      <c r="AV207" s="7">
        <f t="shared" si="386"/>
        <v>0.12499948752639245</v>
      </c>
      <c r="AW207" s="8">
        <f>1/8</f>
        <v>0.125</v>
      </c>
      <c r="AX207" s="8">
        <f>1/17</f>
        <v>5.8823529411764705E-2</v>
      </c>
      <c r="AY207" s="8">
        <f>1/14</f>
        <v>7.1428571428571425E-2</v>
      </c>
      <c r="AZ207" s="8">
        <f>1/46</f>
        <v>2.1739130434782608E-2</v>
      </c>
      <c r="BA207" s="8">
        <f>1/41</f>
        <v>2.4390243902439025E-2</v>
      </c>
      <c r="BB207" s="8">
        <f>1/67</f>
        <v>1.4925373134328358E-2</v>
      </c>
      <c r="BC207" s="8">
        <f>1/101</f>
        <v>9.9009900990099011E-3</v>
      </c>
      <c r="BD207" s="8">
        <f>1/101</f>
        <v>9.9009900990099011E-3</v>
      </c>
      <c r="BE207" s="8">
        <f>1/126</f>
        <v>7.9365079365079361E-3</v>
      </c>
      <c r="BF207" s="8">
        <f>1/201</f>
        <v>4.9751243781094526E-3</v>
      </c>
      <c r="BG207" s="8">
        <f t="shared" ref="BG207:BI207" si="419">1/201</f>
        <v>4.9751243781094526E-3</v>
      </c>
      <c r="BH207" s="8">
        <f t="shared" si="419"/>
        <v>4.9751243781094526E-3</v>
      </c>
      <c r="BI207" s="8">
        <f t="shared" si="419"/>
        <v>4.9751243781094526E-3</v>
      </c>
      <c r="BJ207" s="8">
        <v>0</v>
      </c>
      <c r="BK207" s="8">
        <v>0</v>
      </c>
      <c r="BL207" s="8">
        <v>0</v>
      </c>
      <c r="BM207" s="8">
        <v>0</v>
      </c>
      <c r="BN207" s="8">
        <v>0</v>
      </c>
      <c r="BO207" s="8">
        <v>0</v>
      </c>
      <c r="BP207" s="8">
        <v>0</v>
      </c>
      <c r="BQ207" s="8">
        <v>0</v>
      </c>
      <c r="BR207" s="8">
        <v>0</v>
      </c>
      <c r="BS207" s="8">
        <v>0</v>
      </c>
      <c r="BT207" s="8">
        <v>0</v>
      </c>
      <c r="BU207" s="8">
        <v>0</v>
      </c>
      <c r="BV207" s="8">
        <v>0</v>
      </c>
      <c r="BW207" s="8">
        <v>0</v>
      </c>
      <c r="BX207" s="8">
        <v>0</v>
      </c>
      <c r="BY207" s="8">
        <f>SUM(AW207:BX207)</f>
        <v>0.36394583395885161</v>
      </c>
      <c r="BZ207" s="7">
        <f t="shared" si="387"/>
        <v>0.18282396036626758</v>
      </c>
      <c r="CB207" s="6">
        <f t="shared" si="388"/>
        <v>0.19305058619260107</v>
      </c>
    </row>
    <row r="208" spans="1:80" s="7" customFormat="1" x14ac:dyDescent="0.25">
      <c r="A208" s="8">
        <v>52</v>
      </c>
      <c r="B208" s="1" t="s">
        <v>84</v>
      </c>
      <c r="C208" s="11">
        <v>1</v>
      </c>
      <c r="D208" s="8">
        <f t="shared" ref="D208:AM208" si="420">AVERAGE(D205:D207)</f>
        <v>0.401889338731444</v>
      </c>
      <c r="E208" s="8">
        <f t="shared" si="420"/>
        <v>0.32974910394265233</v>
      </c>
      <c r="F208" s="8">
        <f t="shared" si="420"/>
        <v>0.32120209539564376</v>
      </c>
      <c r="G208" s="3">
        <f t="shared" si="420"/>
        <v>1.0528405380697401</v>
      </c>
      <c r="H208" s="6">
        <f t="shared" si="420"/>
        <v>0.53832408815465083</v>
      </c>
      <c r="I208" s="6">
        <f t="shared" si="420"/>
        <v>0.46167591184534923</v>
      </c>
      <c r="J208" s="8">
        <f t="shared" si="420"/>
        <v>0.15445665445665444</v>
      </c>
      <c r="K208" s="8">
        <f t="shared" si="420"/>
        <v>8.8383838383838384E-2</v>
      </c>
      <c r="L208" s="8">
        <f t="shared" si="420"/>
        <v>8.5858585858585856E-2</v>
      </c>
      <c r="M208" s="8">
        <f t="shared" si="420"/>
        <v>3.7135278514588858E-2</v>
      </c>
      <c r="N208" s="8">
        <f t="shared" si="420"/>
        <v>3.7135278514588858E-2</v>
      </c>
      <c r="O208" s="8">
        <f t="shared" si="420"/>
        <v>1.9607843137254902E-2</v>
      </c>
      <c r="P208" s="8">
        <f t="shared" si="420"/>
        <v>1.3024092953393818E-2</v>
      </c>
      <c r="Q208" s="8">
        <f t="shared" si="420"/>
        <v>1.3024092953393818E-2</v>
      </c>
      <c r="R208" s="8">
        <f t="shared" si="420"/>
        <v>7.1849446849446856E-3</v>
      </c>
      <c r="S208" s="8">
        <f t="shared" si="420"/>
        <v>4.3347868001010733E-3</v>
      </c>
      <c r="T208" s="8">
        <f t="shared" si="420"/>
        <v>4.317999380562299E-3</v>
      </c>
      <c r="U208" s="8">
        <f t="shared" si="420"/>
        <v>4.3667819624487415E-3</v>
      </c>
      <c r="V208" s="8">
        <f t="shared" si="420"/>
        <v>3.4311304994513376E-3</v>
      </c>
      <c r="W208" s="8">
        <f t="shared" si="420"/>
        <v>6.6533599467731195E-4</v>
      </c>
      <c r="X208" s="8">
        <f t="shared" si="420"/>
        <v>6.6533599467731195E-4</v>
      </c>
      <c r="Y208" s="8">
        <f t="shared" si="420"/>
        <v>2.9890467820577749E-3</v>
      </c>
      <c r="Z208" s="8">
        <f t="shared" si="420"/>
        <v>2.9890467820577749E-3</v>
      </c>
      <c r="AA208" s="8">
        <f t="shared" si="420"/>
        <v>6.6533599467731195E-4</v>
      </c>
      <c r="AB208" s="8">
        <f t="shared" si="420"/>
        <v>0</v>
      </c>
      <c r="AC208" s="8">
        <f t="shared" si="420"/>
        <v>6.6533599467731195E-4</v>
      </c>
      <c r="AD208" s="8">
        <f t="shared" si="420"/>
        <v>6.6533599467731195E-4</v>
      </c>
      <c r="AE208" s="8">
        <f t="shared" si="420"/>
        <v>0</v>
      </c>
      <c r="AF208" s="8">
        <f t="shared" si="420"/>
        <v>0</v>
      </c>
      <c r="AG208" s="8">
        <f t="shared" si="420"/>
        <v>6.6533599467731195E-4</v>
      </c>
      <c r="AH208" s="8">
        <f t="shared" si="420"/>
        <v>6.6533599467731195E-4</v>
      </c>
      <c r="AI208" s="8">
        <f t="shared" si="420"/>
        <v>6.6533599467731195E-4</v>
      </c>
      <c r="AJ208" s="8">
        <f t="shared" si="420"/>
        <v>6.6533599467731195E-4</v>
      </c>
      <c r="AK208" s="8">
        <f t="shared" si="420"/>
        <v>0</v>
      </c>
      <c r="AL208" s="3">
        <f t="shared" si="420"/>
        <v>0.48422742561601834</v>
      </c>
      <c r="AM208" s="3">
        <f t="shared" si="420"/>
        <v>0.20787083681069429</v>
      </c>
      <c r="AN208" s="3"/>
      <c r="AO208" s="8">
        <f t="shared" ref="AO208:BZ208" si="421">AVERAGE(AO205:AO207)</f>
        <v>0.16239316239316237</v>
      </c>
      <c r="AP208" s="8">
        <f t="shared" si="421"/>
        <v>0.15079365079365079</v>
      </c>
      <c r="AQ208" s="8">
        <f t="shared" si="421"/>
        <v>4.6529366895499615E-2</v>
      </c>
      <c r="AR208" s="8">
        <f t="shared" si="421"/>
        <v>9.9009900990099011E-3</v>
      </c>
      <c r="AS208" s="8">
        <f t="shared" si="421"/>
        <v>2.6080424090374338E-3</v>
      </c>
      <c r="AT208" s="8">
        <f t="shared" si="421"/>
        <v>0</v>
      </c>
      <c r="AU208" s="8">
        <f t="shared" si="421"/>
        <v>0.37222521259036018</v>
      </c>
      <c r="AV208" s="7">
        <f t="shared" si="421"/>
        <v>0.12877240645415999</v>
      </c>
      <c r="AW208" s="8">
        <f t="shared" si="421"/>
        <v>0.12777777777777777</v>
      </c>
      <c r="AX208" s="8">
        <f t="shared" si="421"/>
        <v>6.5639589169000936E-2</v>
      </c>
      <c r="AY208" s="8">
        <f t="shared" si="421"/>
        <v>7.5091575091575088E-2</v>
      </c>
      <c r="AZ208" s="8">
        <f t="shared" si="421"/>
        <v>2.3506539413220218E-2</v>
      </c>
      <c r="BA208" s="8">
        <f t="shared" si="421"/>
        <v>2.5519421860885277E-2</v>
      </c>
      <c r="BB208" s="8">
        <f t="shared" si="421"/>
        <v>1.5414729630535846E-2</v>
      </c>
      <c r="BC208" s="8">
        <f t="shared" si="421"/>
        <v>8.4945994599459947E-3</v>
      </c>
      <c r="BD208" s="8">
        <f t="shared" si="421"/>
        <v>8.8081655847703985E-3</v>
      </c>
      <c r="BE208" s="8">
        <f t="shared" si="421"/>
        <v>6.7659315446926063E-3</v>
      </c>
      <c r="BF208" s="8">
        <f t="shared" si="421"/>
        <v>3.9820855800836137E-3</v>
      </c>
      <c r="BG208" s="8">
        <f t="shared" si="421"/>
        <v>3.4311304994513376E-3</v>
      </c>
      <c r="BH208" s="8">
        <f t="shared" si="421"/>
        <v>3.4311304994513376E-3</v>
      </c>
      <c r="BI208" s="8">
        <f t="shared" si="421"/>
        <v>2.9890467820577749E-3</v>
      </c>
      <c r="BJ208" s="8">
        <f t="shared" si="421"/>
        <v>6.6533599467731195E-4</v>
      </c>
      <c r="BK208" s="8">
        <f t="shared" si="421"/>
        <v>6.6533599467731195E-4</v>
      </c>
      <c r="BL208" s="8">
        <f t="shared" si="421"/>
        <v>1.3306719893546239E-3</v>
      </c>
      <c r="BM208" s="8">
        <f t="shared" si="421"/>
        <v>1.3306719893546239E-3</v>
      </c>
      <c r="BN208" s="8">
        <f t="shared" si="421"/>
        <v>6.6533599467731195E-4</v>
      </c>
      <c r="BO208" s="8">
        <f t="shared" si="421"/>
        <v>0</v>
      </c>
      <c r="BP208" s="8">
        <f t="shared" si="421"/>
        <v>6.6533599467731195E-4</v>
      </c>
      <c r="BQ208" s="8">
        <f t="shared" si="421"/>
        <v>6.6533599467731195E-4</v>
      </c>
      <c r="BR208" s="8">
        <f t="shared" si="421"/>
        <v>0</v>
      </c>
      <c r="BS208" s="8">
        <f t="shared" si="421"/>
        <v>0</v>
      </c>
      <c r="BT208" s="8">
        <f t="shared" si="421"/>
        <v>6.6533599467731195E-4</v>
      </c>
      <c r="BU208" s="8">
        <f t="shared" si="421"/>
        <v>6.6533599467731195E-4</v>
      </c>
      <c r="BV208" s="8">
        <f t="shared" si="421"/>
        <v>6.6533599467731195E-4</v>
      </c>
      <c r="BW208" s="8">
        <f t="shared" si="421"/>
        <v>6.6533599467731195E-4</v>
      </c>
      <c r="BX208" s="8">
        <f t="shared" si="421"/>
        <v>0</v>
      </c>
      <c r="BY208" s="8">
        <f t="shared" si="421"/>
        <v>0.37950109082425326</v>
      </c>
      <c r="BZ208" s="7">
        <f t="shared" si="421"/>
        <v>0.18199608101145634</v>
      </c>
      <c r="CB208" s="6">
        <f>AVERAGE(CB205:CB207)</f>
        <v>0.23595372903063164</v>
      </c>
    </row>
    <row r="209" spans="1:80" x14ac:dyDescent="0.25">
      <c r="A209" s="8">
        <v>53</v>
      </c>
      <c r="B209" s="8" t="s">
        <v>18</v>
      </c>
      <c r="C209" s="11">
        <v>0</v>
      </c>
      <c r="D209" s="8">
        <f>9/13</f>
        <v>0.69230769230769229</v>
      </c>
      <c r="E209" s="8">
        <f>1/4</f>
        <v>0.25</v>
      </c>
      <c r="F209" s="8">
        <f>1/8</f>
        <v>0.125</v>
      </c>
      <c r="G209" s="3">
        <f>D209+E209+F209</f>
        <v>1.0673076923076923</v>
      </c>
      <c r="H209" s="6">
        <f>((D209+(0.5*E209))/G209)</f>
        <v>0.76576576576576572</v>
      </c>
      <c r="I209" s="6">
        <f>1-H209</f>
        <v>0.23423423423423428</v>
      </c>
      <c r="J209" s="8">
        <f>1/7</f>
        <v>0.14285714285714285</v>
      </c>
      <c r="K209" s="8">
        <f>2/15</f>
        <v>0.13333333333333333</v>
      </c>
      <c r="L209" s="8">
        <f>1/9</f>
        <v>0.1111111111111111</v>
      </c>
      <c r="M209" s="8">
        <f>1/11</f>
        <v>9.0909090909090912E-2</v>
      </c>
      <c r="N209" s="8">
        <f>1/13</f>
        <v>7.6923076923076927E-2</v>
      </c>
      <c r="O209" s="8">
        <f>1/29</f>
        <v>3.4482758620689655E-2</v>
      </c>
      <c r="P209" s="8">
        <f>1/21</f>
        <v>4.7619047619047616E-2</v>
      </c>
      <c r="Q209" s="8">
        <f>1/23</f>
        <v>4.3478260869565216E-2</v>
      </c>
      <c r="R209" s="8">
        <f>1/51</f>
        <v>1.9607843137254902E-2</v>
      </c>
      <c r="S209" s="8">
        <f>1/126</f>
        <v>7.9365079365079361E-3</v>
      </c>
      <c r="T209" s="8">
        <f>1/51</f>
        <v>1.9607843137254902E-2</v>
      </c>
      <c r="U209" s="8">
        <f>1/67</f>
        <v>1.4925373134328358E-2</v>
      </c>
      <c r="V209" s="8">
        <f>1/126</f>
        <v>7.9365079365079361E-3</v>
      </c>
      <c r="W209" s="8">
        <v>0</v>
      </c>
      <c r="X209" s="8">
        <v>0</v>
      </c>
      <c r="Y209" s="8">
        <f>1/126</f>
        <v>7.9365079365079361E-3</v>
      </c>
      <c r="Z209" s="8">
        <f>1/151</f>
        <v>6.6225165562913907E-3</v>
      </c>
      <c r="AA209" s="8">
        <f>1/251</f>
        <v>3.9840637450199202E-3</v>
      </c>
      <c r="AB209" s="8">
        <v>0</v>
      </c>
      <c r="AC209" s="8">
        <f>1/251</f>
        <v>3.9840637450199202E-3</v>
      </c>
      <c r="AD209" s="8">
        <f>1/301</f>
        <v>3.3222591362126247E-3</v>
      </c>
      <c r="AE209" s="8">
        <v>0</v>
      </c>
      <c r="AF209" s="8">
        <v>0</v>
      </c>
      <c r="AG209" s="8">
        <f>1/501</f>
        <v>1.996007984031936E-3</v>
      </c>
      <c r="AH209" s="8">
        <v>0</v>
      </c>
      <c r="AI209" s="8">
        <f>1/501</f>
        <v>1.996007984031936E-3</v>
      </c>
      <c r="AJ209" s="8">
        <v>0</v>
      </c>
      <c r="AK209" s="8">
        <v>0</v>
      </c>
      <c r="AL209" s="3">
        <f>SUM(J209:AK209)</f>
        <v>0.78056932461202744</v>
      </c>
      <c r="AM209" s="3">
        <f t="shared" si="348"/>
        <v>0.1274890244395952</v>
      </c>
      <c r="AN209" s="3"/>
      <c r="AO209" s="8">
        <f>1/11</f>
        <v>9.0909090909090912E-2</v>
      </c>
      <c r="AP209" s="8">
        <f>2/17</f>
        <v>0.11764705882352941</v>
      </c>
      <c r="AQ209" s="8">
        <f>1/21</f>
        <v>4.7619047619047616E-2</v>
      </c>
      <c r="AR209" s="8">
        <f>1/81</f>
        <v>1.2345679012345678E-2</v>
      </c>
      <c r="AS209" s="8">
        <f>1/201</f>
        <v>4.9751243781094526E-3</v>
      </c>
      <c r="AT209" s="8">
        <v>0</v>
      </c>
      <c r="AU209" s="8">
        <f>SUM(AO209:AT209)</f>
        <v>0.27349600074212305</v>
      </c>
      <c r="AV209" s="7">
        <f t="shared" ref="AV209:AV256" si="422">(AU209/E209)-1</f>
        <v>9.3984002968492186E-2</v>
      </c>
      <c r="AW209" s="8">
        <f>1/21</f>
        <v>4.7619047619047616E-2</v>
      </c>
      <c r="AX209" s="8">
        <f>1/41</f>
        <v>2.4390243902439025E-2</v>
      </c>
      <c r="AY209" s="8">
        <f>1/26</f>
        <v>3.8461538461538464E-2</v>
      </c>
      <c r="AZ209" s="8">
        <f>1/101</f>
        <v>9.9009900990099011E-3</v>
      </c>
      <c r="BA209" s="8">
        <f>1/67</f>
        <v>1.4925373134328358E-2</v>
      </c>
      <c r="BB209" s="8">
        <f>1/67</f>
        <v>1.4925373134328358E-2</v>
      </c>
      <c r="BC209" s="8">
        <f>1/201</f>
        <v>4.9751243781094526E-3</v>
      </c>
      <c r="BD209" s="8">
        <f>1/151</f>
        <v>6.6225165562913907E-3</v>
      </c>
      <c r="BE209" s="8">
        <f>1/151</f>
        <v>6.6225165562913907E-3</v>
      </c>
      <c r="BF209" s="8">
        <f>1/201</f>
        <v>4.9751243781094526E-3</v>
      </c>
      <c r="BG209" s="8">
        <f>1/501</f>
        <v>1.996007984031936E-3</v>
      </c>
      <c r="BH209" s="8">
        <f>1/501</f>
        <v>1.996007984031936E-3</v>
      </c>
      <c r="BI209" s="8">
        <f>1/501</f>
        <v>1.996007984031936E-3</v>
      </c>
      <c r="BJ209" s="8">
        <v>0</v>
      </c>
      <c r="BK209" s="8">
        <v>0</v>
      </c>
      <c r="BL209" s="8">
        <v>0</v>
      </c>
      <c r="BM209" s="8">
        <v>0</v>
      </c>
      <c r="BN209" s="8">
        <f>1/501</f>
        <v>1.996007984031936E-3</v>
      </c>
      <c r="BO209" s="8">
        <v>0</v>
      </c>
      <c r="BP209" s="8">
        <v>0</v>
      </c>
      <c r="BQ209" s="8">
        <v>0</v>
      </c>
      <c r="BR209" s="8">
        <v>0</v>
      </c>
      <c r="BS209" s="8">
        <v>0</v>
      </c>
      <c r="BT209" s="8">
        <v>0</v>
      </c>
      <c r="BU209" s="8">
        <v>0</v>
      </c>
      <c r="BV209" s="8">
        <v>0</v>
      </c>
      <c r="BW209" s="8">
        <v>0</v>
      </c>
      <c r="BX209" s="8">
        <v>0</v>
      </c>
      <c r="BY209" s="8">
        <f>SUM(AW209:BX209)</f>
        <v>0.18140188015562114</v>
      </c>
      <c r="BZ209" s="7">
        <f t="shared" ref="BZ209:BZ256" si="423">BY209/F209 -1</f>
        <v>0.45121504124496914</v>
      </c>
      <c r="CB209" s="6">
        <f t="shared" ref="CB209:CB256" si="424">AL209 + AU209 + BY209 - 1</f>
        <v>0.23546720550977174</v>
      </c>
    </row>
    <row r="210" spans="1:80" s="7" customFormat="1" x14ac:dyDescent="0.25">
      <c r="A210" s="8">
        <v>53</v>
      </c>
      <c r="B210" s="8" t="s">
        <v>78</v>
      </c>
      <c r="C210" s="11">
        <v>0</v>
      </c>
      <c r="D210" s="8">
        <f>2/3</f>
        <v>0.66666666666666663</v>
      </c>
      <c r="E210" s="8">
        <f>3/13</f>
        <v>0.23076923076923078</v>
      </c>
      <c r="F210" s="8">
        <f>2/15</f>
        <v>0.13333333333333333</v>
      </c>
      <c r="G210" s="3">
        <f>D210+E210+F210</f>
        <v>1.0307692307692307</v>
      </c>
      <c r="H210" s="6">
        <f>((D210+(0.5*E210))/G210)</f>
        <v>0.75870646766169159</v>
      </c>
      <c r="I210" s="6">
        <f>1-H210</f>
        <v>0.24129353233830841</v>
      </c>
      <c r="J210" s="8">
        <f>2/13</f>
        <v>0.15384615384615385</v>
      </c>
      <c r="K210" s="8">
        <f>2/13</f>
        <v>0.15384615384615385</v>
      </c>
      <c r="L210" s="8">
        <f>2/17</f>
        <v>0.11764705882352941</v>
      </c>
      <c r="M210" s="8">
        <f>1/10</f>
        <v>0.1</v>
      </c>
      <c r="N210" s="8">
        <f>1/13</f>
        <v>7.6923076923076927E-2</v>
      </c>
      <c r="O210" s="8">
        <f>1/26</f>
        <v>3.8461538461538464E-2</v>
      </c>
      <c r="P210" s="8">
        <f>1/19</f>
        <v>5.2631578947368418E-2</v>
      </c>
      <c r="Q210" s="8">
        <f>1/23</f>
        <v>4.3478260869565216E-2</v>
      </c>
      <c r="R210" s="8">
        <f>1/56</f>
        <v>1.7857142857142856E-2</v>
      </c>
      <c r="S210" s="8">
        <f>1/176</f>
        <v>5.681818181818182E-3</v>
      </c>
      <c r="T210" s="8">
        <f>1/41</f>
        <v>2.4390243902439025E-2</v>
      </c>
      <c r="U210" s="8">
        <f>1/56</f>
        <v>1.7857142857142856E-2</v>
      </c>
      <c r="V210" s="8">
        <f>1/126</f>
        <v>7.9365079365079361E-3</v>
      </c>
      <c r="W210" s="8">
        <f>1/401</f>
        <v>2.4937655860349127E-3</v>
      </c>
      <c r="X210" s="8">
        <f>1/501</f>
        <v>1.996007984031936E-3</v>
      </c>
      <c r="Y210" s="8">
        <f>1/101</f>
        <v>9.9009900990099011E-3</v>
      </c>
      <c r="Z210" s="8">
        <f>1/126</f>
        <v>7.9365079365079361E-3</v>
      </c>
      <c r="AA210" s="8">
        <v>0</v>
      </c>
      <c r="AB210" s="8">
        <v>0</v>
      </c>
      <c r="AC210" s="8">
        <f>1/326</f>
        <v>3.0674846625766872E-3</v>
      </c>
      <c r="AD210" s="8">
        <f>1/401</f>
        <v>2.4937655860349127E-3</v>
      </c>
      <c r="AE210" s="8">
        <v>0</v>
      </c>
      <c r="AF210" s="8">
        <v>0</v>
      </c>
      <c r="AG210" s="8">
        <f>1/501</f>
        <v>1.996007984031936E-3</v>
      </c>
      <c r="AH210" s="8">
        <f t="shared" ref="AH210:AJ210" si="425">1/501</f>
        <v>1.996007984031936E-3</v>
      </c>
      <c r="AI210" s="8">
        <f t="shared" si="425"/>
        <v>1.996007984031936E-3</v>
      </c>
      <c r="AJ210" s="8">
        <f t="shared" si="425"/>
        <v>1.996007984031936E-3</v>
      </c>
      <c r="AK210" s="8">
        <v>0</v>
      </c>
      <c r="AL210" s="3">
        <f>SUM(J210:AK210)</f>
        <v>0.84642923124276137</v>
      </c>
      <c r="AM210" s="3">
        <f t="shared" si="348"/>
        <v>0.26964384686414222</v>
      </c>
      <c r="AN210" s="3"/>
      <c r="AO210" s="8">
        <f>1/10</f>
        <v>0.1</v>
      </c>
      <c r="AP210" s="8">
        <f>1/8</f>
        <v>0.125</v>
      </c>
      <c r="AQ210" s="8">
        <f>1/18</f>
        <v>5.5555555555555552E-2</v>
      </c>
      <c r="AR210" s="8">
        <f>1/91</f>
        <v>1.098901098901099E-2</v>
      </c>
      <c r="AS210" s="8">
        <f>1/351</f>
        <v>2.8490028490028491E-3</v>
      </c>
      <c r="AT210" s="8">
        <v>0</v>
      </c>
      <c r="AU210" s="8">
        <f>SUM(AO210:AT210)</f>
        <v>0.29439356939356942</v>
      </c>
      <c r="AV210" s="7">
        <f t="shared" si="422"/>
        <v>0.27570546737213419</v>
      </c>
      <c r="AW210" s="8">
        <f>1/20</f>
        <v>0.05</v>
      </c>
      <c r="AX210" s="8">
        <f>1/46</f>
        <v>2.1739130434782608E-2</v>
      </c>
      <c r="AY210" s="8">
        <f>1/23</f>
        <v>4.3478260869565216E-2</v>
      </c>
      <c r="AZ210" s="8">
        <f>1/176</f>
        <v>5.681818181818182E-3</v>
      </c>
      <c r="BA210" s="8">
        <f>1/91</f>
        <v>1.098901098901099E-2</v>
      </c>
      <c r="BB210" s="8">
        <f>1/81</f>
        <v>1.2345679012345678E-2</v>
      </c>
      <c r="BC210" s="8">
        <f>1/501</f>
        <v>1.996007984031936E-3</v>
      </c>
      <c r="BD210" s="8">
        <f>1/426</f>
        <v>2.3474178403755869E-3</v>
      </c>
      <c r="BE210" s="8">
        <f>1/401</f>
        <v>2.4937655860349127E-3</v>
      </c>
      <c r="BF210" s="8">
        <f>1/501</f>
        <v>1.996007984031936E-3</v>
      </c>
      <c r="BG210" s="8">
        <f>1/501</f>
        <v>1.996007984031936E-3</v>
      </c>
      <c r="BH210" s="8">
        <f t="shared" ref="BH210:BM210" si="426">1/501</f>
        <v>1.996007984031936E-3</v>
      </c>
      <c r="BI210" s="8">
        <f t="shared" si="426"/>
        <v>1.996007984031936E-3</v>
      </c>
      <c r="BJ210" s="8">
        <f t="shared" si="426"/>
        <v>1.996007984031936E-3</v>
      </c>
      <c r="BK210" s="8">
        <f t="shared" si="426"/>
        <v>1.996007984031936E-3</v>
      </c>
      <c r="BL210" s="8">
        <f t="shared" si="426"/>
        <v>1.996007984031936E-3</v>
      </c>
      <c r="BM210" s="8">
        <f t="shared" si="426"/>
        <v>1.996007984031936E-3</v>
      </c>
      <c r="BN210" s="8">
        <v>0</v>
      </c>
      <c r="BO210" s="8">
        <v>0</v>
      </c>
      <c r="BP210" s="8">
        <f t="shared" ref="BP210:BQ210" si="427">1/501</f>
        <v>1.996007984031936E-3</v>
      </c>
      <c r="BQ210" s="8">
        <f t="shared" si="427"/>
        <v>1.996007984031936E-3</v>
      </c>
      <c r="BR210" s="8">
        <v>0</v>
      </c>
      <c r="BS210" s="8">
        <v>0</v>
      </c>
      <c r="BT210" s="8">
        <f t="shared" ref="BT210:BW210" si="428">1/501</f>
        <v>1.996007984031936E-3</v>
      </c>
      <c r="BU210" s="8">
        <f t="shared" si="428"/>
        <v>1.996007984031936E-3</v>
      </c>
      <c r="BV210" s="8">
        <f t="shared" si="428"/>
        <v>1.996007984031936E-3</v>
      </c>
      <c r="BW210" s="8">
        <f t="shared" si="428"/>
        <v>1.996007984031936E-3</v>
      </c>
      <c r="BX210" s="8">
        <v>0</v>
      </c>
      <c r="BY210" s="8">
        <f>SUM(AW210:BX210)</f>
        <v>0.17901520267441218</v>
      </c>
      <c r="BZ210" s="7">
        <f t="shared" si="423"/>
        <v>0.34261402005809138</v>
      </c>
      <c r="CB210" s="6">
        <f t="shared" si="424"/>
        <v>0.31983800331074308</v>
      </c>
    </row>
    <row r="211" spans="1:80" x14ac:dyDescent="0.25">
      <c r="A211" s="7">
        <v>53</v>
      </c>
      <c r="B211" s="8" t="s">
        <v>84</v>
      </c>
      <c r="C211" s="11">
        <v>1</v>
      </c>
      <c r="D211" s="7">
        <f>AVERAGE(D209:D210)</f>
        <v>0.67948717948717952</v>
      </c>
      <c r="E211" s="7">
        <f t="shared" ref="E211:BM211" si="429">AVERAGE(E209:E210)</f>
        <v>0.24038461538461539</v>
      </c>
      <c r="F211" s="7">
        <f t="shared" si="429"/>
        <v>0.12916666666666665</v>
      </c>
      <c r="G211" s="7">
        <f t="shared" si="429"/>
        <v>1.0490384615384616</v>
      </c>
      <c r="H211" s="7">
        <f t="shared" si="429"/>
        <v>0.7622361167137286</v>
      </c>
      <c r="I211" s="7">
        <f t="shared" si="429"/>
        <v>0.23776388328627135</v>
      </c>
      <c r="J211" s="7">
        <f t="shared" si="429"/>
        <v>0.14835164835164835</v>
      </c>
      <c r="K211" s="7">
        <f t="shared" si="429"/>
        <v>0.14358974358974358</v>
      </c>
      <c r="L211" s="7">
        <f t="shared" si="429"/>
        <v>0.11437908496732026</v>
      </c>
      <c r="M211" s="7">
        <f t="shared" si="429"/>
        <v>9.5454545454545459E-2</v>
      </c>
      <c r="N211" s="7">
        <f t="shared" si="429"/>
        <v>7.6923076923076927E-2</v>
      </c>
      <c r="O211" s="7">
        <f t="shared" si="429"/>
        <v>3.6472148541114059E-2</v>
      </c>
      <c r="P211" s="7">
        <f t="shared" si="429"/>
        <v>5.0125313283208017E-2</v>
      </c>
      <c r="Q211" s="7">
        <f t="shared" si="429"/>
        <v>4.3478260869565216E-2</v>
      </c>
      <c r="R211" s="7">
        <f t="shared" si="429"/>
        <v>1.8732492997198879E-2</v>
      </c>
      <c r="S211" s="7">
        <f t="shared" si="429"/>
        <v>6.809163059163059E-3</v>
      </c>
      <c r="T211" s="7">
        <f t="shared" si="429"/>
        <v>2.1999043519846963E-2</v>
      </c>
      <c r="U211" s="7">
        <f t="shared" si="429"/>
        <v>1.6391257995735608E-2</v>
      </c>
      <c r="V211" s="7">
        <f t="shared" si="429"/>
        <v>7.9365079365079361E-3</v>
      </c>
      <c r="W211" s="7">
        <f t="shared" si="429"/>
        <v>1.2468827930174563E-3</v>
      </c>
      <c r="X211" s="7">
        <f t="shared" si="429"/>
        <v>9.9800399201596798E-4</v>
      </c>
      <c r="Y211" s="7">
        <f t="shared" si="429"/>
        <v>8.9187490177589195E-3</v>
      </c>
      <c r="Z211" s="7">
        <f t="shared" si="429"/>
        <v>7.279512246399663E-3</v>
      </c>
      <c r="AA211" s="7">
        <f t="shared" si="429"/>
        <v>1.9920318725099601E-3</v>
      </c>
      <c r="AB211" s="7">
        <f t="shared" si="429"/>
        <v>0</v>
      </c>
      <c r="AC211" s="7">
        <f t="shared" si="429"/>
        <v>3.5257742037983035E-3</v>
      </c>
      <c r="AD211" s="7">
        <f t="shared" si="429"/>
        <v>2.9080123611237687E-3</v>
      </c>
      <c r="AE211" s="7">
        <f t="shared" si="429"/>
        <v>0</v>
      </c>
      <c r="AF211" s="7">
        <f t="shared" si="429"/>
        <v>0</v>
      </c>
      <c r="AG211" s="7">
        <f t="shared" si="429"/>
        <v>1.996007984031936E-3</v>
      </c>
      <c r="AH211" s="7">
        <f t="shared" si="429"/>
        <v>9.9800399201596798E-4</v>
      </c>
      <c r="AI211" s="7">
        <f t="shared" si="429"/>
        <v>1.996007984031936E-3</v>
      </c>
      <c r="AJ211" s="7">
        <f t="shared" si="429"/>
        <v>9.9800399201596798E-4</v>
      </c>
      <c r="AK211" s="7">
        <f t="shared" si="429"/>
        <v>0</v>
      </c>
      <c r="AL211" s="7">
        <f t="shared" si="429"/>
        <v>0.8134992779273944</v>
      </c>
      <c r="AM211" s="3">
        <f t="shared" si="348"/>
        <v>0.19722535242144823</v>
      </c>
      <c r="AN211" s="3"/>
      <c r="AO211" s="7">
        <f t="shared" si="429"/>
        <v>9.5454545454545459E-2</v>
      </c>
      <c r="AP211" s="7">
        <f t="shared" si="429"/>
        <v>0.12132352941176471</v>
      </c>
      <c r="AQ211" s="7">
        <f t="shared" si="429"/>
        <v>5.1587301587301584E-2</v>
      </c>
      <c r="AR211" s="7">
        <f t="shared" si="429"/>
        <v>1.1667345000678335E-2</v>
      </c>
      <c r="AS211" s="7">
        <f t="shared" si="429"/>
        <v>3.9120636135561507E-3</v>
      </c>
      <c r="AT211" s="7">
        <f t="shared" si="429"/>
        <v>0</v>
      </c>
      <c r="AU211" s="7">
        <f t="shared" si="429"/>
        <v>0.28394478506784626</v>
      </c>
      <c r="AV211" s="7">
        <f t="shared" si="422"/>
        <v>0.18121030588224052</v>
      </c>
      <c r="AW211" s="7">
        <f t="shared" si="429"/>
        <v>4.880952380952381E-2</v>
      </c>
      <c r="AX211" s="7">
        <f t="shared" si="429"/>
        <v>2.3064687168610817E-2</v>
      </c>
      <c r="AY211" s="7">
        <f t="shared" si="429"/>
        <v>4.096989966555184E-2</v>
      </c>
      <c r="AZ211" s="7">
        <f t="shared" si="429"/>
        <v>7.7914041404140415E-3</v>
      </c>
      <c r="BA211" s="7">
        <f t="shared" si="429"/>
        <v>1.2957192061669674E-2</v>
      </c>
      <c r="BB211" s="7">
        <f t="shared" si="429"/>
        <v>1.3635526073337019E-2</v>
      </c>
      <c r="BC211" s="7">
        <f t="shared" si="429"/>
        <v>3.4855661810706943E-3</v>
      </c>
      <c r="BD211" s="7">
        <f t="shared" si="429"/>
        <v>4.4849671983334888E-3</v>
      </c>
      <c r="BE211" s="7">
        <f t="shared" si="429"/>
        <v>4.5581410711631517E-3</v>
      </c>
      <c r="BF211" s="7">
        <f t="shared" si="429"/>
        <v>3.4855661810706943E-3</v>
      </c>
      <c r="BG211" s="7">
        <f t="shared" si="429"/>
        <v>1.996007984031936E-3</v>
      </c>
      <c r="BH211" s="7">
        <f t="shared" si="429"/>
        <v>1.996007984031936E-3</v>
      </c>
      <c r="BI211" s="7">
        <f t="shared" si="429"/>
        <v>1.996007984031936E-3</v>
      </c>
      <c r="BJ211" s="7">
        <f t="shared" si="429"/>
        <v>9.9800399201596798E-4</v>
      </c>
      <c r="BK211" s="7">
        <f t="shared" si="429"/>
        <v>9.9800399201596798E-4</v>
      </c>
      <c r="BL211" s="7">
        <f t="shared" si="429"/>
        <v>9.9800399201596798E-4</v>
      </c>
      <c r="BM211" s="7">
        <f t="shared" si="429"/>
        <v>9.9800399201596798E-4</v>
      </c>
      <c r="BN211" s="7">
        <f t="shared" ref="BN211:BY211" si="430">AVERAGE(BN209:BN210)</f>
        <v>9.9800399201596798E-4</v>
      </c>
      <c r="BO211" s="7">
        <f t="shared" si="430"/>
        <v>0</v>
      </c>
      <c r="BP211" s="7">
        <f t="shared" si="430"/>
        <v>9.9800399201596798E-4</v>
      </c>
      <c r="BQ211" s="7">
        <f t="shared" si="430"/>
        <v>9.9800399201596798E-4</v>
      </c>
      <c r="BR211" s="7">
        <f t="shared" si="430"/>
        <v>0</v>
      </c>
      <c r="BS211" s="7">
        <f t="shared" si="430"/>
        <v>0</v>
      </c>
      <c r="BT211" s="7">
        <f t="shared" si="430"/>
        <v>9.9800399201596798E-4</v>
      </c>
      <c r="BU211" s="7">
        <f t="shared" si="430"/>
        <v>9.9800399201596798E-4</v>
      </c>
      <c r="BV211" s="7">
        <f t="shared" si="430"/>
        <v>9.9800399201596798E-4</v>
      </c>
      <c r="BW211" s="7">
        <f t="shared" si="430"/>
        <v>9.9800399201596798E-4</v>
      </c>
      <c r="BX211" s="7">
        <f t="shared" si="430"/>
        <v>0</v>
      </c>
      <c r="BY211" s="7">
        <f t="shared" si="430"/>
        <v>0.18020854141501666</v>
      </c>
      <c r="BZ211" s="7">
        <f t="shared" si="423"/>
        <v>0.39516290127754838</v>
      </c>
      <c r="CB211" s="6">
        <f t="shared" si="424"/>
        <v>0.27765260441025741</v>
      </c>
    </row>
    <row r="212" spans="1:80" x14ac:dyDescent="0.25">
      <c r="A212" s="7">
        <v>54</v>
      </c>
      <c r="B212" s="8" t="s">
        <v>79</v>
      </c>
      <c r="C212" s="11">
        <v>0</v>
      </c>
      <c r="D212" s="4">
        <f>7/9</f>
        <v>0.77777777777777779</v>
      </c>
      <c r="E212" s="4">
        <f>2/11</f>
        <v>0.18181818181818182</v>
      </c>
      <c r="F212" s="4">
        <f>1/11</f>
        <v>9.0909090909090912E-2</v>
      </c>
      <c r="G212" s="3">
        <f>D212+E212+F212</f>
        <v>1.0505050505050504</v>
      </c>
      <c r="H212" s="6">
        <f>((D212+(0.5*E212))/G212)</f>
        <v>0.82692307692307709</v>
      </c>
      <c r="I212" s="6">
        <f>1-H212</f>
        <v>0.17307692307692291</v>
      </c>
      <c r="J212" s="4">
        <f>1/9</f>
        <v>0.1111111111111111</v>
      </c>
      <c r="K212" s="4">
        <f>2/15</f>
        <v>0.13333333333333333</v>
      </c>
      <c r="L212" s="8">
        <f>1/10</f>
        <v>0.1</v>
      </c>
      <c r="M212" s="4">
        <f>1/9</f>
        <v>0.1111111111111111</v>
      </c>
      <c r="N212" s="4">
        <f>1/12</f>
        <v>8.3333333333333329E-2</v>
      </c>
      <c r="O212" s="4">
        <f>1/31</f>
        <v>3.2258064516129031E-2</v>
      </c>
      <c r="P212" s="4">
        <f>1/14</f>
        <v>7.1428571428571425E-2</v>
      </c>
      <c r="Q212" s="4">
        <f>1/21</f>
        <v>4.7619047619047616E-2</v>
      </c>
      <c r="R212" s="8">
        <f>1/46</f>
        <v>2.1739130434782608E-2</v>
      </c>
      <c r="S212" s="4">
        <f>1/101</f>
        <v>9.9009900990099011E-3</v>
      </c>
      <c r="T212" s="4">
        <f>1/26</f>
        <v>3.8461538461538464E-2</v>
      </c>
      <c r="U212" s="4">
        <f>1/36</f>
        <v>2.7777777777777776E-2</v>
      </c>
      <c r="V212" s="4">
        <f>1/81</f>
        <v>1.2345679012345678E-2</v>
      </c>
      <c r="W212" s="4">
        <f>1/151</f>
        <v>6.6225165562913907E-3</v>
      </c>
      <c r="X212" s="4">
        <v>0</v>
      </c>
      <c r="Y212" s="4">
        <f>1/51</f>
        <v>1.9607843137254902E-2</v>
      </c>
      <c r="Z212" s="4">
        <f>1/67</f>
        <v>1.4925373134328358E-2</v>
      </c>
      <c r="AA212" s="4">
        <f>1/126</f>
        <v>7.9365079365079361E-3</v>
      </c>
      <c r="AB212" s="4">
        <f>1/201</f>
        <v>4.9751243781094526E-3</v>
      </c>
      <c r="AC212" s="4">
        <f>1/101</f>
        <v>9.9009900990099011E-3</v>
      </c>
      <c r="AD212" s="4">
        <f>1/126</f>
        <v>7.9365079365079361E-3</v>
      </c>
      <c r="AE212" s="4">
        <f>1/176</f>
        <v>5.681818181818182E-3</v>
      </c>
      <c r="AF212" s="4">
        <v>0</v>
      </c>
      <c r="AG212" s="4">
        <f>1/176</f>
        <v>5.681818181818182E-3</v>
      </c>
      <c r="AH212" s="4">
        <f>1/201</f>
        <v>4.9751243781094526E-3</v>
      </c>
      <c r="AI212" s="4">
        <v>0</v>
      </c>
      <c r="AJ212" s="4">
        <v>0</v>
      </c>
      <c r="AK212" s="4">
        <v>0</v>
      </c>
      <c r="AL212" s="3">
        <f>SUM(J212:AK212)</f>
        <v>0.888663312157847</v>
      </c>
      <c r="AM212" s="3">
        <f t="shared" si="348"/>
        <v>0.14256711563151758</v>
      </c>
      <c r="AN212" s="3"/>
      <c r="AO212" s="4">
        <f>1/19</f>
        <v>5.2631578947368418E-2</v>
      </c>
      <c r="AP212" s="4">
        <f>1/12</f>
        <v>8.3333333333333329E-2</v>
      </c>
      <c r="AQ212" s="4">
        <f>1/26</f>
        <v>3.8461538461538464E-2</v>
      </c>
      <c r="AR212" s="4">
        <f>1/91</f>
        <v>1.098901098901099E-2</v>
      </c>
      <c r="AS212" s="4">
        <f>1/201</f>
        <v>4.9751243781094526E-3</v>
      </c>
      <c r="AT212" s="4">
        <v>0</v>
      </c>
      <c r="AU212" s="4">
        <f>SUM(AO212:AT212)</f>
        <v>0.19039058610936063</v>
      </c>
      <c r="AV212" s="7">
        <f t="shared" si="422"/>
        <v>4.7148223601483519E-2</v>
      </c>
      <c r="AW212" s="4">
        <f>1/26</f>
        <v>3.8461538461538464E-2</v>
      </c>
      <c r="AX212" s="4">
        <f>1/51</f>
        <v>1.9607843137254902E-2</v>
      </c>
      <c r="AY212" s="4">
        <f>1/31</f>
        <v>3.2258064516129031E-2</v>
      </c>
      <c r="AZ212" s="4">
        <f>1/151</f>
        <v>6.6225165562913907E-3</v>
      </c>
      <c r="BA212" s="4">
        <f>1/91</f>
        <v>1.098901098901099E-2</v>
      </c>
      <c r="BB212" s="4">
        <f>1/81</f>
        <v>1.2345679012345678E-2</v>
      </c>
      <c r="BC212" s="7">
        <v>0</v>
      </c>
      <c r="BD212" s="4">
        <f>1/176</f>
        <v>5.681818181818182E-3</v>
      </c>
      <c r="BE212" s="4">
        <f>1/176</f>
        <v>5.681818181818182E-3</v>
      </c>
      <c r="BF212" s="4">
        <f>1/176</f>
        <v>5.681818181818182E-3</v>
      </c>
      <c r="BG212" s="4">
        <v>0</v>
      </c>
      <c r="BH212" s="4">
        <v>0</v>
      </c>
      <c r="BI212" s="4">
        <v>0</v>
      </c>
      <c r="BJ212" s="4">
        <v>0</v>
      </c>
      <c r="BK212" s="4">
        <v>0</v>
      </c>
      <c r="BL212" s="4">
        <v>0</v>
      </c>
      <c r="BM212" s="4">
        <v>0</v>
      </c>
      <c r="BN212" s="4">
        <v>0</v>
      </c>
      <c r="BO212" s="4">
        <v>0</v>
      </c>
      <c r="BP212" s="4">
        <v>0</v>
      </c>
      <c r="BQ212" s="4">
        <v>0</v>
      </c>
      <c r="BR212" s="4">
        <v>0</v>
      </c>
      <c r="BS212" s="4">
        <v>0</v>
      </c>
      <c r="BT212" s="4">
        <v>0</v>
      </c>
      <c r="BU212" s="4">
        <v>0</v>
      </c>
      <c r="BV212" s="4">
        <v>0</v>
      </c>
      <c r="BW212" s="4">
        <v>0</v>
      </c>
      <c r="BX212" s="4">
        <v>0</v>
      </c>
      <c r="BY212" s="4">
        <f>SUM(AW212:BX212)</f>
        <v>0.13733010721802499</v>
      </c>
      <c r="BZ212" s="7">
        <f t="shared" si="423"/>
        <v>0.51063117939827496</v>
      </c>
      <c r="CB212" s="6">
        <f t="shared" si="424"/>
        <v>0.21638400548523262</v>
      </c>
    </row>
    <row r="213" spans="1:80" x14ac:dyDescent="0.25">
      <c r="A213" s="8">
        <v>54</v>
      </c>
      <c r="B213" s="1" t="s">
        <v>18</v>
      </c>
      <c r="C213" s="11">
        <v>0</v>
      </c>
      <c r="D213" s="4">
        <f>10/13</f>
        <v>0.76923076923076927</v>
      </c>
      <c r="E213" s="4">
        <f>1/5</f>
        <v>0.2</v>
      </c>
      <c r="F213" s="4">
        <f>1/11</f>
        <v>9.0909090909090912E-2</v>
      </c>
      <c r="G213" s="3">
        <f>D213+E213+F213</f>
        <v>1.0601398601398602</v>
      </c>
      <c r="H213" s="6">
        <f>((D213+(0.5*E213))/G213)</f>
        <v>0.81992084432717682</v>
      </c>
      <c r="I213" s="6">
        <f>1-H213</f>
        <v>0.18007915567282318</v>
      </c>
      <c r="J213" s="4">
        <f>1/9</f>
        <v>0.1111111111111111</v>
      </c>
      <c r="K213" s="4">
        <f>1/7</f>
        <v>0.14285714285714285</v>
      </c>
      <c r="L213" s="8">
        <f>1/10</f>
        <v>0.1</v>
      </c>
      <c r="M213" s="4">
        <f>1/9</f>
        <v>0.1111111111111111</v>
      </c>
      <c r="N213" s="4">
        <f>1/11</f>
        <v>9.0909090909090912E-2</v>
      </c>
      <c r="O213" s="4">
        <f>1/26</f>
        <v>3.8461538461538464E-2</v>
      </c>
      <c r="P213" s="4">
        <f>1/13</f>
        <v>7.6923076923076927E-2</v>
      </c>
      <c r="Q213" s="4">
        <f>1/17</f>
        <v>5.8823529411764705E-2</v>
      </c>
      <c r="R213" s="8">
        <f>1/41</f>
        <v>2.4390243902439025E-2</v>
      </c>
      <c r="S213" s="4">
        <f>1/101</f>
        <v>9.9009900990099011E-3</v>
      </c>
      <c r="T213" s="4">
        <f>1/29</f>
        <v>3.4482758620689655E-2</v>
      </c>
      <c r="U213" s="4">
        <f>1/34</f>
        <v>2.9411764705882353E-2</v>
      </c>
      <c r="V213" s="4">
        <f>1/81</f>
        <v>1.2345679012345678E-2</v>
      </c>
      <c r="W213" s="4">
        <v>0</v>
      </c>
      <c r="X213" s="4">
        <v>0</v>
      </c>
      <c r="Y213" s="4">
        <f>1/67</f>
        <v>1.4925373134328358E-2</v>
      </c>
      <c r="Z213" s="4">
        <f>1/81</f>
        <v>1.2345679012345678E-2</v>
      </c>
      <c r="AA213" s="4">
        <f>1/201</f>
        <v>4.9751243781094526E-3</v>
      </c>
      <c r="AB213" s="4">
        <v>0</v>
      </c>
      <c r="AC213" s="4">
        <f>1/151</f>
        <v>6.6225165562913907E-3</v>
      </c>
      <c r="AD213" s="4">
        <f>1/201</f>
        <v>4.9751243781094526E-3</v>
      </c>
      <c r="AE213" s="4">
        <v>0</v>
      </c>
      <c r="AF213" s="4">
        <v>0</v>
      </c>
      <c r="AG213" s="4">
        <f>1/301</f>
        <v>3.3222591362126247E-3</v>
      </c>
      <c r="AH213" s="4">
        <v>0</v>
      </c>
      <c r="AI213" s="4">
        <f>1/501</f>
        <v>1.996007984031936E-3</v>
      </c>
      <c r="AJ213" s="4">
        <v>0</v>
      </c>
      <c r="AK213" s="4">
        <v>0</v>
      </c>
      <c r="AL213" s="3">
        <f>SUM(J213:AK213)</f>
        <v>0.88989012170463166</v>
      </c>
      <c r="AM213" s="3">
        <f t="shared" si="348"/>
        <v>0.1568571582160212</v>
      </c>
      <c r="AN213" s="3"/>
      <c r="AO213" s="4">
        <f>1/15</f>
        <v>6.6666666666666666E-2</v>
      </c>
      <c r="AP213" s="4">
        <f>1/11</f>
        <v>9.0909090909090912E-2</v>
      </c>
      <c r="AQ213" s="4">
        <f>1/21</f>
        <v>4.7619047619047616E-2</v>
      </c>
      <c r="AR213" s="4">
        <f>1/81</f>
        <v>1.2345679012345678E-2</v>
      </c>
      <c r="AS213" s="4">
        <f>1/201</f>
        <v>4.9751243781094526E-3</v>
      </c>
      <c r="AT213" s="4">
        <v>0</v>
      </c>
      <c r="AU213" s="4">
        <f>SUM(AO213:AT213)</f>
        <v>0.22251560858526034</v>
      </c>
      <c r="AV213" s="7">
        <f t="shared" si="422"/>
        <v>0.11257804292630169</v>
      </c>
      <c r="AW213" s="4">
        <f>1/21</f>
        <v>4.7619047619047616E-2</v>
      </c>
      <c r="AX213" s="4">
        <f>1/51</f>
        <v>1.9607843137254902E-2</v>
      </c>
      <c r="AY213" s="4">
        <f>1/34</f>
        <v>2.9411764705882353E-2</v>
      </c>
      <c r="AZ213" s="4">
        <f>1/101</f>
        <v>9.9009900990099011E-3</v>
      </c>
      <c r="BA213" s="4">
        <f>1/67</f>
        <v>1.4925373134328358E-2</v>
      </c>
      <c r="BB213" s="4">
        <f>1/67</f>
        <v>1.4925373134328358E-2</v>
      </c>
      <c r="BC213" s="8">
        <f>1/201</f>
        <v>4.9751243781094526E-3</v>
      </c>
      <c r="BD213" s="4">
        <f>1/151</f>
        <v>6.6225165562913907E-3</v>
      </c>
      <c r="BE213" s="4">
        <f>1/151</f>
        <v>6.6225165562913907E-3</v>
      </c>
      <c r="BF213" s="4">
        <f>1/151</f>
        <v>6.6225165562913907E-3</v>
      </c>
      <c r="BG213" s="4">
        <f t="shared" ref="BG213:BI214" si="431">1/501</f>
        <v>1.996007984031936E-3</v>
      </c>
      <c r="BH213" s="4">
        <f t="shared" si="431"/>
        <v>1.996007984031936E-3</v>
      </c>
      <c r="BI213" s="4">
        <f t="shared" si="431"/>
        <v>1.996007984031936E-3</v>
      </c>
      <c r="BJ213" s="4">
        <v>0</v>
      </c>
      <c r="BK213" s="4">
        <v>0</v>
      </c>
      <c r="BL213" s="4">
        <v>0</v>
      </c>
      <c r="BM213" s="4">
        <v>0</v>
      </c>
      <c r="BN213" s="4">
        <f>1/501</f>
        <v>1.996007984031936E-3</v>
      </c>
      <c r="BO213" s="4">
        <v>0</v>
      </c>
      <c r="BP213" s="4">
        <v>0</v>
      </c>
      <c r="BQ213" s="4">
        <v>0</v>
      </c>
      <c r="BR213" s="4">
        <v>0</v>
      </c>
      <c r="BS213" s="4">
        <v>0</v>
      </c>
      <c r="BT213" s="4">
        <v>0</v>
      </c>
      <c r="BU213" s="4">
        <v>0</v>
      </c>
      <c r="BV213" s="4">
        <v>0</v>
      </c>
      <c r="BW213" s="4">
        <v>0</v>
      </c>
      <c r="BX213" s="4">
        <v>0</v>
      </c>
      <c r="BY213" s="4">
        <f>SUM(AW213:BX213)</f>
        <v>0.16921709781296285</v>
      </c>
      <c r="BZ213" s="7">
        <f t="shared" si="423"/>
        <v>0.86138807594259137</v>
      </c>
      <c r="CB213" s="6">
        <f t="shared" si="424"/>
        <v>0.28162282810285477</v>
      </c>
    </row>
    <row r="214" spans="1:80" x14ac:dyDescent="0.25">
      <c r="A214" s="8">
        <v>54</v>
      </c>
      <c r="B214" s="8" t="s">
        <v>78</v>
      </c>
      <c r="C214" s="11">
        <v>0</v>
      </c>
      <c r="D214" s="4">
        <f>10/13</f>
        <v>0.76923076923076927</v>
      </c>
      <c r="E214" s="4">
        <f>2/11</f>
        <v>0.18181818181818182</v>
      </c>
      <c r="F214" s="4">
        <f>1/11</f>
        <v>9.0909090909090912E-2</v>
      </c>
      <c r="G214" s="3">
        <f>D214+E214+F214</f>
        <v>1.0419580419580419</v>
      </c>
      <c r="H214" s="6">
        <f>((D214+(0.5*E214))/G214)</f>
        <v>0.82550335570469813</v>
      </c>
      <c r="I214" s="6">
        <f>1-H214</f>
        <v>0.17449664429530187</v>
      </c>
      <c r="J214" s="4">
        <f>1/8</f>
        <v>0.125</v>
      </c>
      <c r="K214" s="4">
        <f>2/13</f>
        <v>0.15384615384615385</v>
      </c>
      <c r="L214" s="6">
        <f>1/9</f>
        <v>0.1111111111111111</v>
      </c>
      <c r="M214" s="4">
        <f>2/17</f>
        <v>0.11764705882352941</v>
      </c>
      <c r="N214" s="4">
        <f>1/11</f>
        <v>9.0909090909090912E-2</v>
      </c>
      <c r="O214" s="4">
        <f>1/26</f>
        <v>3.8461538461538464E-2</v>
      </c>
      <c r="P214" s="4">
        <f>1/14</f>
        <v>7.1428571428571425E-2</v>
      </c>
      <c r="Q214" s="4">
        <f>1/18</f>
        <v>5.5555555555555552E-2</v>
      </c>
      <c r="R214" s="7">
        <f>1/41</f>
        <v>2.4390243902439025E-2</v>
      </c>
      <c r="S214" s="4">
        <f>1/126</f>
        <v>7.9365079365079361E-3</v>
      </c>
      <c r="T214" s="4">
        <f>1/26</f>
        <v>3.8461538461538464E-2</v>
      </c>
      <c r="U214" s="4">
        <f>1/34</f>
        <v>2.9411764705882353E-2</v>
      </c>
      <c r="V214" s="4">
        <f>1/81</f>
        <v>1.2345679012345678E-2</v>
      </c>
      <c r="W214" s="4">
        <f>1/251</f>
        <v>3.9840637450199202E-3</v>
      </c>
      <c r="X214" s="4">
        <f>1/501</f>
        <v>1.996007984031936E-3</v>
      </c>
      <c r="Y214" s="4">
        <f>1/56</f>
        <v>1.7857142857142856E-2</v>
      </c>
      <c r="Z214" s="4">
        <f>1/76</f>
        <v>1.3157894736842105E-2</v>
      </c>
      <c r="AA214" s="4">
        <v>0</v>
      </c>
      <c r="AB214" s="4">
        <v>0</v>
      </c>
      <c r="AC214" s="4">
        <f>1/151</f>
        <v>6.6225165562913907E-3</v>
      </c>
      <c r="AD214" s="4">
        <f>1/176</f>
        <v>5.681818181818182E-3</v>
      </c>
      <c r="AE214" s="4">
        <v>0</v>
      </c>
      <c r="AF214" s="4">
        <v>0</v>
      </c>
      <c r="AG214" s="4">
        <f>1/401</f>
        <v>2.4937655860349127E-3</v>
      </c>
      <c r="AH214" s="4">
        <f>1/426</f>
        <v>2.3474178403755869E-3</v>
      </c>
      <c r="AI214" s="4">
        <f>1/501</f>
        <v>1.996007984031936E-3</v>
      </c>
      <c r="AJ214" s="4">
        <f>1/501</f>
        <v>1.996007984031936E-3</v>
      </c>
      <c r="AK214" s="4">
        <v>0</v>
      </c>
      <c r="AL214" s="3">
        <f>SUM(J214:AK214)</f>
        <v>0.93463745760988526</v>
      </c>
      <c r="AM214" s="3">
        <f t="shared" si="348"/>
        <v>0.21502869489285081</v>
      </c>
      <c r="AN214" s="3"/>
      <c r="AO214" s="4">
        <f>1/15</f>
        <v>6.6666666666666666E-2</v>
      </c>
      <c r="AP214" s="4">
        <f>2/19</f>
        <v>0.10526315789473684</v>
      </c>
      <c r="AQ214" s="4">
        <f>1/19</f>
        <v>5.2631578947368418E-2</v>
      </c>
      <c r="AR214" s="4">
        <f>1/81</f>
        <v>1.2345679012345678E-2</v>
      </c>
      <c r="AS214" s="4">
        <f>1/351</f>
        <v>2.8490028490028491E-3</v>
      </c>
      <c r="AT214" s="4">
        <v>0</v>
      </c>
      <c r="AU214" s="4">
        <f>SUM(AO214:AT214)</f>
        <v>0.23975608537012044</v>
      </c>
      <c r="AV214" s="7">
        <f t="shared" si="422"/>
        <v>0.31865846953566246</v>
      </c>
      <c r="AW214" s="4">
        <f>1/31</f>
        <v>3.2258064516129031E-2</v>
      </c>
      <c r="AX214" s="4">
        <f>1/76</f>
        <v>1.3157894736842105E-2</v>
      </c>
      <c r="AY214" s="4">
        <f>1/31</f>
        <v>3.2258064516129031E-2</v>
      </c>
      <c r="AZ214" s="4">
        <f>1/301</f>
        <v>3.3222591362126247E-3</v>
      </c>
      <c r="BA214" s="4">
        <f>1/101</f>
        <v>9.9009900990099011E-3</v>
      </c>
      <c r="BB214" s="4">
        <f>1/91</f>
        <v>1.098901098901099E-2</v>
      </c>
      <c r="BC214" s="4">
        <f>1/501</f>
        <v>1.996007984031936E-3</v>
      </c>
      <c r="BD214" s="4">
        <f>1/501</f>
        <v>1.996007984031936E-3</v>
      </c>
      <c r="BE214" s="4">
        <f>1/426</f>
        <v>2.3474178403755869E-3</v>
      </c>
      <c r="BF214" s="4">
        <f>1/501</f>
        <v>1.996007984031936E-3</v>
      </c>
      <c r="BG214" s="4">
        <f t="shared" si="431"/>
        <v>1.996007984031936E-3</v>
      </c>
      <c r="BH214" s="4">
        <f t="shared" si="431"/>
        <v>1.996007984031936E-3</v>
      </c>
      <c r="BI214" s="4">
        <f t="shared" si="431"/>
        <v>1.996007984031936E-3</v>
      </c>
      <c r="BJ214" s="4">
        <f>1/501</f>
        <v>1.996007984031936E-3</v>
      </c>
      <c r="BK214" s="4">
        <f>1/501</f>
        <v>1.996007984031936E-3</v>
      </c>
      <c r="BL214" s="4">
        <f>1/501</f>
        <v>1.996007984031936E-3</v>
      </c>
      <c r="BM214" s="4">
        <f>1/501</f>
        <v>1.996007984031936E-3</v>
      </c>
      <c r="BN214" s="4">
        <v>0</v>
      </c>
      <c r="BO214" s="4">
        <v>0</v>
      </c>
      <c r="BP214" s="4">
        <f>1/501</f>
        <v>1.996007984031936E-3</v>
      </c>
      <c r="BQ214" s="4">
        <f>1/501</f>
        <v>1.996007984031936E-3</v>
      </c>
      <c r="BR214" s="4">
        <v>0</v>
      </c>
      <c r="BS214" s="4">
        <v>0</v>
      </c>
      <c r="BT214" s="4">
        <f>1/501</f>
        <v>1.996007984031936E-3</v>
      </c>
      <c r="BU214" s="4">
        <f>1/501</f>
        <v>1.996007984031936E-3</v>
      </c>
      <c r="BV214" s="4">
        <f>1/501</f>
        <v>1.996007984031936E-3</v>
      </c>
      <c r="BW214" s="4">
        <f>1/501</f>
        <v>1.996007984031936E-3</v>
      </c>
      <c r="BX214" s="4">
        <v>0</v>
      </c>
      <c r="BY214" s="4">
        <f>SUM(AW214:BX214)</f>
        <v>0.13616982957822021</v>
      </c>
      <c r="BZ214" s="7">
        <f t="shared" si="423"/>
        <v>0.49786812536042224</v>
      </c>
      <c r="CB214" s="6">
        <f t="shared" si="424"/>
        <v>0.31056337255822575</v>
      </c>
    </row>
    <row r="215" spans="1:80" x14ac:dyDescent="0.25">
      <c r="A215" s="7">
        <v>54</v>
      </c>
      <c r="B215" s="7" t="s">
        <v>84</v>
      </c>
      <c r="C215" s="11">
        <v>1</v>
      </c>
      <c r="D215" s="4">
        <f>AVERAGE(D212:D214)</f>
        <v>0.77207977207977219</v>
      </c>
      <c r="E215" s="8">
        <f t="shared" ref="E215:BM215" si="432">AVERAGE(E212:E214)</f>
        <v>0.1878787878787879</v>
      </c>
      <c r="F215" s="8">
        <f t="shared" si="432"/>
        <v>9.0909090909090898E-2</v>
      </c>
      <c r="G215" s="8">
        <f t="shared" si="432"/>
        <v>1.0508676508676507</v>
      </c>
      <c r="H215" s="8">
        <f t="shared" si="432"/>
        <v>0.82411575898498401</v>
      </c>
      <c r="I215" s="8">
        <f t="shared" si="432"/>
        <v>0.17588424101501599</v>
      </c>
      <c r="J215" s="8">
        <f t="shared" si="432"/>
        <v>0.11574074074074074</v>
      </c>
      <c r="K215" s="8">
        <f t="shared" si="432"/>
        <v>0.14334554334554336</v>
      </c>
      <c r="L215" s="8">
        <f t="shared" si="432"/>
        <v>0.1037037037037037</v>
      </c>
      <c r="M215" s="8">
        <f t="shared" si="432"/>
        <v>0.11328976034858389</v>
      </c>
      <c r="N215" s="8">
        <f t="shared" si="432"/>
        <v>8.8383838383838384E-2</v>
      </c>
      <c r="O215" s="8">
        <f t="shared" si="432"/>
        <v>3.6393713813068655E-2</v>
      </c>
      <c r="P215" s="8">
        <f t="shared" si="432"/>
        <v>7.3260073260073263E-2</v>
      </c>
      <c r="Q215" s="8">
        <f t="shared" si="432"/>
        <v>5.3999377528789284E-2</v>
      </c>
      <c r="R215" s="8">
        <f t="shared" si="432"/>
        <v>2.3506539413220218E-2</v>
      </c>
      <c r="S215" s="8">
        <f t="shared" si="432"/>
        <v>9.2461627115092461E-3</v>
      </c>
      <c r="T215" s="8">
        <f t="shared" si="432"/>
        <v>3.7135278514588858E-2</v>
      </c>
      <c r="U215" s="8">
        <f t="shared" si="432"/>
        <v>2.886710239651416E-2</v>
      </c>
      <c r="V215" s="8">
        <f t="shared" si="432"/>
        <v>1.2345679012345678E-2</v>
      </c>
      <c r="W215" s="8">
        <f t="shared" si="432"/>
        <v>3.53552676710377E-3</v>
      </c>
      <c r="X215" s="8">
        <f t="shared" si="432"/>
        <v>6.6533599467731195E-4</v>
      </c>
      <c r="Y215" s="8">
        <f t="shared" si="432"/>
        <v>1.7463453042908705E-2</v>
      </c>
      <c r="Z215" s="8">
        <f t="shared" si="432"/>
        <v>1.3476315627838714E-2</v>
      </c>
      <c r="AA215" s="8">
        <f t="shared" si="432"/>
        <v>4.3038774382057965E-3</v>
      </c>
      <c r="AB215" s="8">
        <f t="shared" si="432"/>
        <v>1.658374792703151E-3</v>
      </c>
      <c r="AC215" s="8">
        <f t="shared" si="432"/>
        <v>7.7153410705308942E-3</v>
      </c>
      <c r="AD215" s="8">
        <f t="shared" si="432"/>
        <v>6.1978168321451905E-3</v>
      </c>
      <c r="AE215" s="8">
        <f t="shared" si="432"/>
        <v>1.893939393939394E-3</v>
      </c>
      <c r="AF215" s="8">
        <f t="shared" si="432"/>
        <v>0</v>
      </c>
      <c r="AG215" s="8">
        <f t="shared" si="432"/>
        <v>3.8326143013552396E-3</v>
      </c>
      <c r="AH215" s="8">
        <f t="shared" si="432"/>
        <v>2.4408474061616797E-3</v>
      </c>
      <c r="AI215" s="8">
        <f t="shared" si="432"/>
        <v>1.3306719893546239E-3</v>
      </c>
      <c r="AJ215" s="8">
        <f t="shared" si="432"/>
        <v>6.6533599467731195E-4</v>
      </c>
      <c r="AK215" s="8">
        <f t="shared" si="432"/>
        <v>0</v>
      </c>
      <c r="AL215" s="8">
        <f t="shared" si="432"/>
        <v>0.90439696382412127</v>
      </c>
      <c r="AM215" s="3">
        <f t="shared" si="348"/>
        <v>0.17137761735153689</v>
      </c>
      <c r="AN215" s="3"/>
      <c r="AO215" s="8">
        <f t="shared" si="432"/>
        <v>6.1988304093567252E-2</v>
      </c>
      <c r="AP215" s="8">
        <f t="shared" si="432"/>
        <v>9.3168527379053692E-2</v>
      </c>
      <c r="AQ215" s="8">
        <f t="shared" si="432"/>
        <v>4.6237388342651502E-2</v>
      </c>
      <c r="AR215" s="8">
        <f t="shared" si="432"/>
        <v>1.1893456337900782E-2</v>
      </c>
      <c r="AS215" s="8">
        <f t="shared" si="432"/>
        <v>4.266417201740585E-3</v>
      </c>
      <c r="AT215" s="8">
        <f t="shared" si="432"/>
        <v>0</v>
      </c>
      <c r="AU215" s="8">
        <f t="shared" si="432"/>
        <v>0.21755409335491382</v>
      </c>
      <c r="AV215" s="7">
        <f t="shared" si="422"/>
        <v>0.15794920656647671</v>
      </c>
      <c r="AW215" s="8">
        <f t="shared" si="432"/>
        <v>3.9446216865571704E-2</v>
      </c>
      <c r="AX215" s="8">
        <f t="shared" si="432"/>
        <v>1.7457860337117301E-2</v>
      </c>
      <c r="AY215" s="8">
        <f t="shared" si="432"/>
        <v>3.1309297912713474E-2</v>
      </c>
      <c r="AZ215" s="8">
        <f t="shared" si="432"/>
        <v>6.6152552638379727E-3</v>
      </c>
      <c r="BA215" s="8">
        <f t="shared" si="432"/>
        <v>1.1938458074116415E-2</v>
      </c>
      <c r="BB215" s="8">
        <f t="shared" si="432"/>
        <v>1.2753354378561677E-2</v>
      </c>
      <c r="BC215" s="8">
        <f t="shared" si="432"/>
        <v>2.323710787380463E-3</v>
      </c>
      <c r="BD215" s="8">
        <f t="shared" si="432"/>
        <v>4.7667809073805032E-3</v>
      </c>
      <c r="BE215" s="8">
        <f t="shared" si="432"/>
        <v>4.8839175261617199E-3</v>
      </c>
      <c r="BF215" s="8">
        <f t="shared" si="432"/>
        <v>4.7667809073805032E-3</v>
      </c>
      <c r="BG215" s="8">
        <f t="shared" si="432"/>
        <v>1.3306719893546239E-3</v>
      </c>
      <c r="BH215" s="8">
        <f t="shared" si="432"/>
        <v>1.3306719893546239E-3</v>
      </c>
      <c r="BI215" s="8">
        <f t="shared" si="432"/>
        <v>1.3306719893546239E-3</v>
      </c>
      <c r="BJ215" s="8">
        <f t="shared" si="432"/>
        <v>6.6533599467731195E-4</v>
      </c>
      <c r="BK215" s="8">
        <f t="shared" si="432"/>
        <v>6.6533599467731195E-4</v>
      </c>
      <c r="BL215" s="8">
        <f t="shared" si="432"/>
        <v>6.6533599467731195E-4</v>
      </c>
      <c r="BM215" s="8">
        <f t="shared" si="432"/>
        <v>6.6533599467731195E-4</v>
      </c>
      <c r="BN215" s="8">
        <f t="shared" ref="BN215:BY215" si="433">AVERAGE(BN212:BN214)</f>
        <v>6.6533599467731195E-4</v>
      </c>
      <c r="BO215" s="8">
        <f t="shared" si="433"/>
        <v>0</v>
      </c>
      <c r="BP215" s="8">
        <f t="shared" si="433"/>
        <v>6.6533599467731195E-4</v>
      </c>
      <c r="BQ215" s="8">
        <f t="shared" si="433"/>
        <v>6.6533599467731195E-4</v>
      </c>
      <c r="BR215" s="8">
        <f t="shared" si="433"/>
        <v>0</v>
      </c>
      <c r="BS215" s="8">
        <f t="shared" si="433"/>
        <v>0</v>
      </c>
      <c r="BT215" s="8">
        <f t="shared" si="433"/>
        <v>6.6533599467731195E-4</v>
      </c>
      <c r="BU215" s="8">
        <f t="shared" si="433"/>
        <v>6.6533599467731195E-4</v>
      </c>
      <c r="BV215" s="8">
        <f t="shared" si="433"/>
        <v>6.6533599467731195E-4</v>
      </c>
      <c r="BW215" s="8">
        <f t="shared" si="433"/>
        <v>6.6533599467731195E-4</v>
      </c>
      <c r="BX215" s="8">
        <f t="shared" si="433"/>
        <v>0</v>
      </c>
      <c r="BY215" s="8">
        <f t="shared" si="433"/>
        <v>0.14757234486973603</v>
      </c>
      <c r="BZ215" s="7">
        <f t="shared" si="423"/>
        <v>0.62329579356709641</v>
      </c>
      <c r="CB215" s="6">
        <f t="shared" si="424"/>
        <v>0.26952340204877112</v>
      </c>
    </row>
    <row r="216" spans="1:80" x14ac:dyDescent="0.25">
      <c r="A216" s="8">
        <v>55</v>
      </c>
      <c r="B216" s="8" t="s">
        <v>18</v>
      </c>
      <c r="C216" s="11">
        <v>0</v>
      </c>
      <c r="D216" s="4">
        <f>2/3</f>
        <v>0.66666666666666663</v>
      </c>
      <c r="E216" s="4">
        <f>1/4</f>
        <v>0.25</v>
      </c>
      <c r="F216" s="4">
        <f>1/7</f>
        <v>0.14285714285714285</v>
      </c>
      <c r="G216" s="3">
        <f>D216+E216+F216</f>
        <v>1.0595238095238095</v>
      </c>
      <c r="H216" s="6">
        <f>((D216+(0.5*E216))/G216)</f>
        <v>0.74719101123595499</v>
      </c>
      <c r="I216" s="6">
        <f>1-H216</f>
        <v>0.25280898876404501</v>
      </c>
      <c r="J216" s="4">
        <f>1/7</f>
        <v>0.14285714285714285</v>
      </c>
      <c r="K216" s="4">
        <f>2/15</f>
        <v>0.13333333333333333</v>
      </c>
      <c r="L216" s="4">
        <f>2/17</f>
        <v>0.11764705882352941</v>
      </c>
      <c r="M216" s="4">
        <f>1/10</f>
        <v>0.1</v>
      </c>
      <c r="N216" s="4">
        <f>1/12</f>
        <v>8.3333333333333329E-2</v>
      </c>
      <c r="O216" s="4">
        <f>1/29</f>
        <v>3.4482758620689655E-2</v>
      </c>
      <c r="P216" s="4">
        <f>1/19</f>
        <v>5.2631578947368418E-2</v>
      </c>
      <c r="Q216" s="4">
        <f>1/21</f>
        <v>4.7619047619047616E-2</v>
      </c>
      <c r="R216" s="4">
        <f>1/51</f>
        <v>1.9607843137254902E-2</v>
      </c>
      <c r="S216" s="4">
        <f>1/101</f>
        <v>9.9009900990099011E-3</v>
      </c>
      <c r="T216" s="4">
        <f>1/51</f>
        <v>1.9607843137254902E-2</v>
      </c>
      <c r="U216" s="4">
        <f>1/67</f>
        <v>1.4925373134328358E-2</v>
      </c>
      <c r="V216" s="4">
        <f>1/126</f>
        <v>7.9365079365079361E-3</v>
      </c>
      <c r="W216" s="4">
        <v>0</v>
      </c>
      <c r="X216" s="4">
        <v>0</v>
      </c>
      <c r="Y216" s="4">
        <f>1/126</f>
        <v>7.9365079365079361E-3</v>
      </c>
      <c r="Z216" s="4">
        <f>1/126</f>
        <v>7.9365079365079361E-3</v>
      </c>
      <c r="AA216" s="4">
        <f>1/251</f>
        <v>3.9840637450199202E-3</v>
      </c>
      <c r="AB216" s="4">
        <v>0</v>
      </c>
      <c r="AC216" s="4">
        <f>1/251</f>
        <v>3.9840637450199202E-3</v>
      </c>
      <c r="AD216" s="4">
        <f>1/251</f>
        <v>3.9840637450199202E-3</v>
      </c>
      <c r="AE216" s="4">
        <v>0</v>
      </c>
      <c r="AF216" s="4">
        <v>0</v>
      </c>
      <c r="AG216" s="4">
        <f>1/501</f>
        <v>1.996007984031936E-3</v>
      </c>
      <c r="AH216" s="4">
        <v>0</v>
      </c>
      <c r="AI216" s="4">
        <v>0</v>
      </c>
      <c r="AJ216" s="4">
        <v>0</v>
      </c>
      <c r="AK216" s="4">
        <v>0</v>
      </c>
      <c r="AL216" s="3">
        <f>SUM(J216:AK216)</f>
        <v>0.8137040260709083</v>
      </c>
      <c r="AM216" s="3">
        <f t="shared" si="348"/>
        <v>0.22055603910636257</v>
      </c>
      <c r="AN216" s="3"/>
      <c r="AO216" s="4">
        <f>1/12</f>
        <v>8.3333333333333329E-2</v>
      </c>
      <c r="AP216" s="4">
        <f>2/17</f>
        <v>0.11764705882352941</v>
      </c>
      <c r="AQ216" s="4">
        <f>1/19</f>
        <v>5.2631578947368418E-2</v>
      </c>
      <c r="AR216" s="4">
        <f>1/67</f>
        <v>1.4925373134328358E-2</v>
      </c>
      <c r="AS216" s="4">
        <f>1/201</f>
        <v>4.9751243781094526E-3</v>
      </c>
      <c r="AT216" s="4">
        <v>0</v>
      </c>
      <c r="AU216" s="4">
        <f>SUM(AO216:AT216)</f>
        <v>0.27351246861666895</v>
      </c>
      <c r="AV216" s="7">
        <f t="shared" si="422"/>
        <v>9.4049874466675787E-2</v>
      </c>
      <c r="AW216" s="4">
        <f>1/17</f>
        <v>5.8823529411764705E-2</v>
      </c>
      <c r="AX216" s="4">
        <f>1/34</f>
        <v>2.9411764705882353E-2</v>
      </c>
      <c r="AY216" s="4">
        <f>1/19</f>
        <v>5.2631578947368418E-2</v>
      </c>
      <c r="AZ216" s="4">
        <f>1/81</f>
        <v>1.2345679012345678E-2</v>
      </c>
      <c r="BA216" s="4">
        <f>1/51</f>
        <v>1.9607843137254902E-2</v>
      </c>
      <c r="BB216" s="4">
        <f>1/51</f>
        <v>1.9607843137254902E-2</v>
      </c>
      <c r="BC216" s="4">
        <f>1/151</f>
        <v>6.6225165562913907E-3</v>
      </c>
      <c r="BD216" s="4">
        <f>1/126</f>
        <v>7.9365079365079361E-3</v>
      </c>
      <c r="BE216" s="4">
        <f>1/126</f>
        <v>7.9365079365079361E-3</v>
      </c>
      <c r="BF216" s="4">
        <f>1/151</f>
        <v>6.6225165562913907E-3</v>
      </c>
      <c r="BG216" s="4">
        <f>1/501</f>
        <v>1.996007984031936E-3</v>
      </c>
      <c r="BH216" s="4">
        <f>1/501</f>
        <v>1.996007984031936E-3</v>
      </c>
      <c r="BI216" s="4">
        <f>1/501</f>
        <v>1.996007984031936E-3</v>
      </c>
      <c r="BJ216" s="4">
        <v>0</v>
      </c>
      <c r="BK216" s="4">
        <v>0</v>
      </c>
      <c r="BL216" s="4">
        <v>0</v>
      </c>
      <c r="BM216" s="4">
        <v>0</v>
      </c>
      <c r="BN216" s="4">
        <f>1/501</f>
        <v>1.996007984031936E-3</v>
      </c>
      <c r="BO216" s="4">
        <v>0</v>
      </c>
      <c r="BP216" s="4">
        <v>0</v>
      </c>
      <c r="BQ216" s="4">
        <v>0</v>
      </c>
      <c r="BR216" s="4">
        <v>0</v>
      </c>
      <c r="BS216" s="4">
        <v>0</v>
      </c>
      <c r="BT216" s="4">
        <v>0</v>
      </c>
      <c r="BU216" s="4">
        <v>0</v>
      </c>
      <c r="BV216" s="4">
        <v>0</v>
      </c>
      <c r="BW216" s="4">
        <v>0</v>
      </c>
      <c r="BX216" s="4">
        <v>0</v>
      </c>
      <c r="BY216" s="8">
        <f>SUM(AW216:BX216)</f>
        <v>0.22953031927359735</v>
      </c>
      <c r="BZ216" s="7">
        <f t="shared" si="423"/>
        <v>0.60671223491518145</v>
      </c>
      <c r="CB216" s="6">
        <f t="shared" si="424"/>
        <v>0.31674681396117466</v>
      </c>
    </row>
    <row r="217" spans="1:80" s="7" customFormat="1" x14ac:dyDescent="0.25">
      <c r="A217" s="8">
        <v>55</v>
      </c>
      <c r="B217" s="8" t="s">
        <v>79</v>
      </c>
      <c r="C217" s="11">
        <v>0</v>
      </c>
      <c r="D217" s="8">
        <f>2/3</f>
        <v>0.66666666666666663</v>
      </c>
      <c r="E217" s="8">
        <f>3/13</f>
        <v>0.23076923076923078</v>
      </c>
      <c r="F217" s="8">
        <f>1/7</f>
        <v>0.14285714285714285</v>
      </c>
      <c r="G217" s="3">
        <f>D217+E217+F217</f>
        <v>1.0402930402930401</v>
      </c>
      <c r="H217" s="6">
        <f>((D217+(0.5*E217))/G217)</f>
        <v>0.75176056338028174</v>
      </c>
      <c r="I217" s="6">
        <f>1-H217</f>
        <v>0.24823943661971826</v>
      </c>
      <c r="J217" s="8">
        <f>1/8</f>
        <v>0.125</v>
      </c>
      <c r="K217" s="8">
        <f>1/8</f>
        <v>0.125</v>
      </c>
      <c r="L217" s="8">
        <f>2/19</f>
        <v>0.10526315789473684</v>
      </c>
      <c r="M217" s="8">
        <f>1/12</f>
        <v>8.3333333333333329E-2</v>
      </c>
      <c r="N217" s="8">
        <f>1/13</f>
        <v>7.6923076923076927E-2</v>
      </c>
      <c r="O217" s="8">
        <f>1/29</f>
        <v>3.4482758620689655E-2</v>
      </c>
      <c r="P217" s="8">
        <f>1/21</f>
        <v>4.7619047619047616E-2</v>
      </c>
      <c r="Q217" s="8">
        <f>1/26</f>
        <v>3.8461538461538464E-2</v>
      </c>
      <c r="R217" s="8">
        <f>1/51</f>
        <v>1.9607843137254902E-2</v>
      </c>
      <c r="S217" s="8">
        <f>1/101</f>
        <v>9.9009900990099011E-3</v>
      </c>
      <c r="T217" s="8">
        <f>1/46</f>
        <v>2.1739130434782608E-2</v>
      </c>
      <c r="U217" s="8">
        <f>1/51</f>
        <v>1.9607843137254902E-2</v>
      </c>
      <c r="V217" s="8">
        <f>1/91</f>
        <v>1.098901098901099E-2</v>
      </c>
      <c r="W217" s="8">
        <f>1/176</f>
        <v>5.681818181818182E-3</v>
      </c>
      <c r="X217" s="8">
        <v>0</v>
      </c>
      <c r="Y217" s="8">
        <f>1/101</f>
        <v>9.9009900990099011E-3</v>
      </c>
      <c r="Z217" s="8">
        <f>1/101</f>
        <v>9.9009900990099011E-3</v>
      </c>
      <c r="AA217" s="8">
        <f>1/151</f>
        <v>6.6225165562913907E-3</v>
      </c>
      <c r="AB217" s="8">
        <f>1/201</f>
        <v>4.9751243781094526E-3</v>
      </c>
      <c r="AC217" s="8">
        <f>1/151</f>
        <v>6.6225165562913907E-3</v>
      </c>
      <c r="AD217" s="8">
        <f>1/176</f>
        <v>5.681818181818182E-3</v>
      </c>
      <c r="AE217" s="8">
        <f>1/201</f>
        <v>4.9751243781094526E-3</v>
      </c>
      <c r="AF217" s="8">
        <v>0</v>
      </c>
      <c r="AG217" s="8">
        <f>1/201</f>
        <v>4.9751243781094526E-3</v>
      </c>
      <c r="AH217" s="8">
        <v>0</v>
      </c>
      <c r="AI217" s="8">
        <v>0</v>
      </c>
      <c r="AJ217" s="8">
        <v>0</v>
      </c>
      <c r="AK217" s="8">
        <v>0</v>
      </c>
      <c r="AL217" s="3">
        <f>SUM(J217:AK217)</f>
        <v>0.77726375345830345</v>
      </c>
      <c r="AM217" s="3">
        <f t="shared" si="348"/>
        <v>0.16589563018745523</v>
      </c>
      <c r="AN217" s="3"/>
      <c r="AO217" s="8">
        <f>1/14</f>
        <v>7.1428571428571425E-2</v>
      </c>
      <c r="AP217" s="8">
        <f>2/19</f>
        <v>0.10526315789473684</v>
      </c>
      <c r="AQ217" s="8">
        <f>1/21</f>
        <v>4.7619047619047616E-2</v>
      </c>
      <c r="AR217" s="8">
        <f>1/76</f>
        <v>1.3157894736842105E-2</v>
      </c>
      <c r="AS217" s="8">
        <f>1/201</f>
        <v>4.9751243781094526E-3</v>
      </c>
      <c r="AT217" s="8">
        <v>0</v>
      </c>
      <c r="AU217" s="8">
        <f>SUM(AO217:AT217)</f>
        <v>0.24244379605730745</v>
      </c>
      <c r="AV217" s="7">
        <f t="shared" si="422"/>
        <v>5.0589782914998827E-2</v>
      </c>
      <c r="AW217" s="8">
        <f>1/20</f>
        <v>0.05</v>
      </c>
      <c r="AX217" s="8">
        <f>1/46</f>
        <v>2.1739130434782608E-2</v>
      </c>
      <c r="AY217" s="8">
        <f>1/23</f>
        <v>4.3478260869565216E-2</v>
      </c>
      <c r="AZ217" s="8">
        <f>1/101</f>
        <v>9.9009900990099011E-3</v>
      </c>
      <c r="BA217" s="8">
        <f>1/51</f>
        <v>1.9607843137254902E-2</v>
      </c>
      <c r="BB217" s="8">
        <f>1/51</f>
        <v>1.9607843137254902E-2</v>
      </c>
      <c r="BC217" s="8">
        <f>1/176</f>
        <v>5.681818181818182E-3</v>
      </c>
      <c r="BD217" s="8">
        <f>1/151</f>
        <v>6.6225165562913907E-3</v>
      </c>
      <c r="BE217" s="8">
        <f>1/151</f>
        <v>6.6225165562913907E-3</v>
      </c>
      <c r="BF217" s="8">
        <f>1/176</f>
        <v>5.681818181818182E-3</v>
      </c>
      <c r="BG217" s="8">
        <v>0</v>
      </c>
      <c r="BH217" s="8">
        <v>0</v>
      </c>
      <c r="BI217" s="8">
        <f>1/201</f>
        <v>4.9751243781094526E-3</v>
      </c>
      <c r="BJ217" s="8">
        <v>0</v>
      </c>
      <c r="BK217" s="8">
        <v>0</v>
      </c>
      <c r="BL217" s="8">
        <v>0</v>
      </c>
      <c r="BM217" s="8">
        <v>0</v>
      </c>
      <c r="BN217" s="8">
        <v>0</v>
      </c>
      <c r="BO217" s="8">
        <v>0</v>
      </c>
      <c r="BP217" s="8">
        <v>0</v>
      </c>
      <c r="BQ217" s="8">
        <v>0</v>
      </c>
      <c r="BR217" s="8">
        <v>0</v>
      </c>
      <c r="BS217" s="8">
        <v>0</v>
      </c>
      <c r="BT217" s="8">
        <v>0</v>
      </c>
      <c r="BU217" s="8">
        <v>0</v>
      </c>
      <c r="BV217" s="8">
        <v>0</v>
      </c>
      <c r="BW217" s="8">
        <v>0</v>
      </c>
      <c r="BX217" s="8">
        <v>0</v>
      </c>
      <c r="BY217" s="8">
        <f>SUM(AW217:BX217)</f>
        <v>0.19391786153219612</v>
      </c>
      <c r="BZ217" s="7">
        <f t="shared" si="423"/>
        <v>0.35742503072537279</v>
      </c>
      <c r="CB217" s="6">
        <f t="shared" si="424"/>
        <v>0.21362541104780708</v>
      </c>
    </row>
    <row r="218" spans="1:80" s="7" customFormat="1" x14ac:dyDescent="0.25">
      <c r="A218" s="8">
        <v>55</v>
      </c>
      <c r="B218" s="8" t="s">
        <v>78</v>
      </c>
      <c r="C218" s="11">
        <v>0</v>
      </c>
      <c r="D218" s="8">
        <f>2/3</f>
        <v>0.66666666666666663</v>
      </c>
      <c r="E218" s="8">
        <f>3/13</f>
        <v>0.23076923076923078</v>
      </c>
      <c r="F218" s="8">
        <f>1/7</f>
        <v>0.14285714285714285</v>
      </c>
      <c r="G218" s="3">
        <f>D218+E218+F218</f>
        <v>1.0402930402930401</v>
      </c>
      <c r="H218" s="6">
        <f>((D218+(0.5*E218))/G218)</f>
        <v>0.75176056338028174</v>
      </c>
      <c r="I218" s="6">
        <f>1-H218</f>
        <v>0.24823943661971826</v>
      </c>
      <c r="J218" s="8">
        <f>1/7</f>
        <v>0.14285714285714285</v>
      </c>
      <c r="K218" s="8">
        <f>1/7</f>
        <v>0.14285714285714285</v>
      </c>
      <c r="L218" s="8">
        <f>2/17</f>
        <v>0.11764705882352941</v>
      </c>
      <c r="M218" s="8">
        <f>1/11</f>
        <v>9.0909090909090912E-2</v>
      </c>
      <c r="N218" s="8">
        <f>1/12</f>
        <v>8.3333333333333329E-2</v>
      </c>
      <c r="O218" s="8">
        <f>1/26</f>
        <v>3.8461538461538464E-2</v>
      </c>
      <c r="P218" s="8">
        <f>1/20</f>
        <v>0.05</v>
      </c>
      <c r="Q218" s="8">
        <f>1/23</f>
        <v>4.3478260869565216E-2</v>
      </c>
      <c r="R218" s="8">
        <f>1/51</f>
        <v>1.9607843137254902E-2</v>
      </c>
      <c r="S218" s="8">
        <f>1/126</f>
        <v>7.9365079365079361E-3</v>
      </c>
      <c r="T218" s="8">
        <f>1/46</f>
        <v>2.1739130434782608E-2</v>
      </c>
      <c r="U218" s="8">
        <f>1/56</f>
        <v>1.7857142857142856E-2</v>
      </c>
      <c r="V218" s="8">
        <f>1/101</f>
        <v>9.9009900990099011E-3</v>
      </c>
      <c r="W218" s="8">
        <f>1/301</f>
        <v>3.3222591362126247E-3</v>
      </c>
      <c r="X218" s="8">
        <f>1/501</f>
        <v>1.996007984031936E-3</v>
      </c>
      <c r="Y218" s="8">
        <f>1/126</f>
        <v>7.9365079365079361E-3</v>
      </c>
      <c r="Z218" s="8">
        <f>1/126</f>
        <v>7.9365079365079361E-3</v>
      </c>
      <c r="AA218" s="8">
        <v>0</v>
      </c>
      <c r="AB218" s="8">
        <v>0</v>
      </c>
      <c r="AC218" s="8">
        <f>1/376</f>
        <v>2.6595744680851063E-3</v>
      </c>
      <c r="AD218" s="8">
        <f>1/401</f>
        <v>2.4937655860349127E-3</v>
      </c>
      <c r="AE218" s="8">
        <v>0</v>
      </c>
      <c r="AF218" s="8">
        <v>0</v>
      </c>
      <c r="AG218" s="8">
        <f>1/501</f>
        <v>1.996007984031936E-3</v>
      </c>
      <c r="AH218" s="8">
        <f t="shared" ref="AH218:AJ218" si="434">1/501</f>
        <v>1.996007984031936E-3</v>
      </c>
      <c r="AI218" s="8">
        <f t="shared" si="434"/>
        <v>1.996007984031936E-3</v>
      </c>
      <c r="AJ218" s="8">
        <f t="shared" si="434"/>
        <v>1.996007984031936E-3</v>
      </c>
      <c r="AK218" s="8">
        <v>0</v>
      </c>
      <c r="AL218" s="3">
        <f>SUM(J218:AK218)</f>
        <v>0.82091383755954972</v>
      </c>
      <c r="AM218" s="3">
        <f t="shared" si="348"/>
        <v>0.23137075633932458</v>
      </c>
      <c r="AN218" s="3"/>
      <c r="AO218" s="8">
        <f>1/11</f>
        <v>9.0909090909090912E-2</v>
      </c>
      <c r="AP218" s="8">
        <f>2/15</f>
        <v>0.13333333333333333</v>
      </c>
      <c r="AQ218" s="8">
        <f>1/15</f>
        <v>6.6666666666666666E-2</v>
      </c>
      <c r="AR218" s="8">
        <f>1/71</f>
        <v>1.4084507042253521E-2</v>
      </c>
      <c r="AS218" s="8">
        <f>1/351</f>
        <v>2.8490028490028491E-3</v>
      </c>
      <c r="AT218" s="8">
        <v>0</v>
      </c>
      <c r="AU218" s="8">
        <f>SUM(AO218:AT218)</f>
        <v>0.30784260080034725</v>
      </c>
      <c r="AV218" s="7">
        <f t="shared" si="422"/>
        <v>0.33398460346817127</v>
      </c>
      <c r="AW218" s="8">
        <f>1/20</f>
        <v>0.05</v>
      </c>
      <c r="AX218" s="8">
        <f>1/41</f>
        <v>2.4390243902439025E-2</v>
      </c>
      <c r="AY218" s="8">
        <f>1/21</f>
        <v>4.7619047619047616E-2</v>
      </c>
      <c r="AZ218" s="8">
        <f>1/126</f>
        <v>7.9365079365079361E-3</v>
      </c>
      <c r="BA218" s="8">
        <f>1/71</f>
        <v>1.4084507042253521E-2</v>
      </c>
      <c r="BB218" s="8">
        <f>1/71</f>
        <v>1.4084507042253521E-2</v>
      </c>
      <c r="BC218" s="8">
        <f>1/501</f>
        <v>1.996007984031936E-3</v>
      </c>
      <c r="BD218" s="8">
        <f>1/326</f>
        <v>3.0674846625766872E-3</v>
      </c>
      <c r="BE218" s="8">
        <f>1/276</f>
        <v>3.6231884057971015E-3</v>
      </c>
      <c r="BF218" s="8">
        <f>1/376</f>
        <v>2.6595744680851063E-3</v>
      </c>
      <c r="BG218" s="8">
        <f>1/501</f>
        <v>1.996007984031936E-3</v>
      </c>
      <c r="BH218" s="8">
        <f t="shared" ref="BH218:BM218" si="435">1/501</f>
        <v>1.996007984031936E-3</v>
      </c>
      <c r="BI218" s="8">
        <f t="shared" si="435"/>
        <v>1.996007984031936E-3</v>
      </c>
      <c r="BJ218" s="8">
        <f t="shared" si="435"/>
        <v>1.996007984031936E-3</v>
      </c>
      <c r="BK218" s="8">
        <f t="shared" si="435"/>
        <v>1.996007984031936E-3</v>
      </c>
      <c r="BL218" s="8">
        <f t="shared" si="435"/>
        <v>1.996007984031936E-3</v>
      </c>
      <c r="BM218" s="8">
        <f t="shared" si="435"/>
        <v>1.996007984031936E-3</v>
      </c>
      <c r="BN218" s="8">
        <v>0</v>
      </c>
      <c r="BO218" s="8">
        <v>0</v>
      </c>
      <c r="BP218" s="8">
        <f t="shared" ref="BP218:BQ218" si="436">1/501</f>
        <v>1.996007984031936E-3</v>
      </c>
      <c r="BQ218" s="8">
        <f t="shared" si="436"/>
        <v>1.996007984031936E-3</v>
      </c>
      <c r="BR218" s="8">
        <v>0</v>
      </c>
      <c r="BS218" s="8">
        <v>0</v>
      </c>
      <c r="BT218" s="8">
        <f t="shared" ref="BT218:BW218" si="437">1/501</f>
        <v>1.996007984031936E-3</v>
      </c>
      <c r="BU218" s="8">
        <f t="shared" si="437"/>
        <v>1.996007984031936E-3</v>
      </c>
      <c r="BV218" s="8">
        <f t="shared" si="437"/>
        <v>1.996007984031936E-3</v>
      </c>
      <c r="BW218" s="8">
        <f t="shared" si="437"/>
        <v>1.996007984031936E-3</v>
      </c>
      <c r="BX218" s="8">
        <v>0</v>
      </c>
      <c r="BY218" s="8">
        <f>SUM(AW218:BX218)</f>
        <v>0.1954091728554076</v>
      </c>
      <c r="BZ218" s="7">
        <f t="shared" si="423"/>
        <v>0.3678642099878533</v>
      </c>
      <c r="CB218" s="6">
        <f t="shared" si="424"/>
        <v>0.32416561121530441</v>
      </c>
    </row>
    <row r="219" spans="1:80" x14ac:dyDescent="0.25">
      <c r="A219" s="7">
        <v>55</v>
      </c>
      <c r="B219" s="7" t="s">
        <v>84</v>
      </c>
      <c r="C219" s="11">
        <v>1</v>
      </c>
      <c r="D219" s="4">
        <f>AVERAGE(D216:D218)</f>
        <v>0.66666666666666663</v>
      </c>
      <c r="E219" s="8">
        <f t="shared" ref="E219:BM219" si="438">AVERAGE(E216:E218)</f>
        <v>0.2371794871794872</v>
      </c>
      <c r="F219" s="8">
        <f t="shared" si="438"/>
        <v>0.14285714285714285</v>
      </c>
      <c r="G219" s="8">
        <f t="shared" si="438"/>
        <v>1.0467032967032965</v>
      </c>
      <c r="H219" s="8">
        <f t="shared" si="438"/>
        <v>0.75023737933217272</v>
      </c>
      <c r="I219" s="8">
        <f t="shared" si="438"/>
        <v>0.24976262066782717</v>
      </c>
      <c r="J219" s="8">
        <f t="shared" si="438"/>
        <v>0.13690476190476189</v>
      </c>
      <c r="K219" s="8">
        <f t="shared" si="438"/>
        <v>0.13373015873015873</v>
      </c>
      <c r="L219" s="8">
        <f t="shared" si="438"/>
        <v>0.11351909184726522</v>
      </c>
      <c r="M219" s="8">
        <f t="shared" si="438"/>
        <v>9.1414141414141434E-2</v>
      </c>
      <c r="N219" s="8">
        <f t="shared" si="438"/>
        <v>8.1196581196581186E-2</v>
      </c>
      <c r="O219" s="8">
        <f t="shared" si="438"/>
        <v>3.580901856763926E-2</v>
      </c>
      <c r="P219" s="8">
        <f t="shared" si="438"/>
        <v>5.0083542188805341E-2</v>
      </c>
      <c r="Q219" s="8">
        <f t="shared" si="438"/>
        <v>4.3186282316717096E-2</v>
      </c>
      <c r="R219" s="8">
        <f t="shared" si="438"/>
        <v>1.9607843137254902E-2</v>
      </c>
      <c r="S219" s="8">
        <f t="shared" si="438"/>
        <v>9.2461627115092461E-3</v>
      </c>
      <c r="T219" s="8">
        <f t="shared" si="438"/>
        <v>2.1028701335606706E-2</v>
      </c>
      <c r="U219" s="8">
        <f t="shared" si="438"/>
        <v>1.7463453042908705E-2</v>
      </c>
      <c r="V219" s="8">
        <f t="shared" si="438"/>
        <v>9.6088363415096096E-3</v>
      </c>
      <c r="W219" s="8">
        <f t="shared" si="438"/>
        <v>3.0013591060102686E-3</v>
      </c>
      <c r="X219" s="8">
        <f t="shared" si="438"/>
        <v>6.6533599467731195E-4</v>
      </c>
      <c r="Y219" s="8">
        <f t="shared" si="438"/>
        <v>8.5913353240085911E-3</v>
      </c>
      <c r="Z219" s="8">
        <f t="shared" si="438"/>
        <v>8.5913353240085911E-3</v>
      </c>
      <c r="AA219" s="8">
        <f t="shared" si="438"/>
        <v>3.53552676710377E-3</v>
      </c>
      <c r="AB219" s="8">
        <f t="shared" si="438"/>
        <v>1.658374792703151E-3</v>
      </c>
      <c r="AC219" s="8">
        <f t="shared" si="438"/>
        <v>4.4220515897988059E-3</v>
      </c>
      <c r="AD219" s="8">
        <f t="shared" si="438"/>
        <v>4.0532158376243377E-3</v>
      </c>
      <c r="AE219" s="8">
        <f t="shared" si="438"/>
        <v>1.658374792703151E-3</v>
      </c>
      <c r="AF219" s="8">
        <f t="shared" si="438"/>
        <v>0</v>
      </c>
      <c r="AG219" s="8">
        <f t="shared" si="438"/>
        <v>2.9890467820577749E-3</v>
      </c>
      <c r="AH219" s="8">
        <f t="shared" si="438"/>
        <v>6.6533599467731195E-4</v>
      </c>
      <c r="AI219" s="8">
        <f t="shared" si="438"/>
        <v>6.6533599467731195E-4</v>
      </c>
      <c r="AJ219" s="8">
        <f t="shared" si="438"/>
        <v>6.6533599467731195E-4</v>
      </c>
      <c r="AK219" s="8">
        <f t="shared" si="438"/>
        <v>0</v>
      </c>
      <c r="AL219" s="8">
        <f t="shared" si="438"/>
        <v>0.8039605390295872</v>
      </c>
      <c r="AM219" s="3">
        <f t="shared" si="348"/>
        <v>0.20594080854438079</v>
      </c>
      <c r="AN219" s="3"/>
      <c r="AO219" s="8">
        <f t="shared" si="438"/>
        <v>8.1890331890331888E-2</v>
      </c>
      <c r="AP219" s="8">
        <f t="shared" si="438"/>
        <v>0.11874785001719985</v>
      </c>
      <c r="AQ219" s="8">
        <f t="shared" si="438"/>
        <v>5.5639097744360898E-2</v>
      </c>
      <c r="AR219" s="8">
        <f t="shared" si="438"/>
        <v>1.405592497114133E-2</v>
      </c>
      <c r="AS219" s="8">
        <f t="shared" si="438"/>
        <v>4.266417201740585E-3</v>
      </c>
      <c r="AT219" s="8">
        <f t="shared" si="438"/>
        <v>0</v>
      </c>
      <c r="AU219" s="8">
        <f t="shared" si="438"/>
        <v>0.27459962182477454</v>
      </c>
      <c r="AV219" s="7">
        <f t="shared" si="422"/>
        <v>0.15777137850445477</v>
      </c>
      <c r="AW219" s="8">
        <f t="shared" si="438"/>
        <v>5.2941176470588235E-2</v>
      </c>
      <c r="AX219" s="8">
        <f t="shared" si="438"/>
        <v>2.5180379681034662E-2</v>
      </c>
      <c r="AY219" s="8">
        <f t="shared" si="438"/>
        <v>4.7909629145327086E-2</v>
      </c>
      <c r="AZ219" s="8">
        <f t="shared" si="438"/>
        <v>1.0061059015954506E-2</v>
      </c>
      <c r="BA219" s="8">
        <f t="shared" si="438"/>
        <v>1.7766731105587776E-2</v>
      </c>
      <c r="BB219" s="8">
        <f t="shared" si="438"/>
        <v>1.7766731105587776E-2</v>
      </c>
      <c r="BC219" s="8">
        <f t="shared" si="438"/>
        <v>4.7667809073805032E-3</v>
      </c>
      <c r="BD219" s="8">
        <f t="shared" si="438"/>
        <v>5.8755030517920045E-3</v>
      </c>
      <c r="BE219" s="8">
        <f t="shared" si="438"/>
        <v>6.0607376328654754E-3</v>
      </c>
      <c r="BF219" s="8">
        <f t="shared" si="438"/>
        <v>4.9879697353982268E-3</v>
      </c>
      <c r="BG219" s="8">
        <f t="shared" si="438"/>
        <v>1.3306719893546239E-3</v>
      </c>
      <c r="BH219" s="8">
        <f t="shared" si="438"/>
        <v>1.3306719893546239E-3</v>
      </c>
      <c r="BI219" s="8">
        <f t="shared" si="438"/>
        <v>2.9890467820577749E-3</v>
      </c>
      <c r="BJ219" s="8">
        <f t="shared" si="438"/>
        <v>6.6533599467731195E-4</v>
      </c>
      <c r="BK219" s="8">
        <f t="shared" si="438"/>
        <v>6.6533599467731195E-4</v>
      </c>
      <c r="BL219" s="8">
        <f t="shared" si="438"/>
        <v>6.6533599467731195E-4</v>
      </c>
      <c r="BM219" s="8">
        <f t="shared" si="438"/>
        <v>6.6533599467731195E-4</v>
      </c>
      <c r="BN219" s="8">
        <f t="shared" ref="BN219:BY219" si="439">AVERAGE(BN216:BN218)</f>
        <v>6.6533599467731195E-4</v>
      </c>
      <c r="BO219" s="8">
        <f t="shared" si="439"/>
        <v>0</v>
      </c>
      <c r="BP219" s="8">
        <f t="shared" si="439"/>
        <v>6.6533599467731195E-4</v>
      </c>
      <c r="BQ219" s="8">
        <f t="shared" si="439"/>
        <v>6.6533599467731195E-4</v>
      </c>
      <c r="BR219" s="8">
        <f t="shared" si="439"/>
        <v>0</v>
      </c>
      <c r="BS219" s="8">
        <f t="shared" si="439"/>
        <v>0</v>
      </c>
      <c r="BT219" s="8">
        <f t="shared" si="439"/>
        <v>6.6533599467731195E-4</v>
      </c>
      <c r="BU219" s="8">
        <f t="shared" si="439"/>
        <v>6.6533599467731195E-4</v>
      </c>
      <c r="BV219" s="8">
        <f t="shared" si="439"/>
        <v>6.6533599467731195E-4</v>
      </c>
      <c r="BW219" s="8">
        <f t="shared" si="439"/>
        <v>6.6533599467731195E-4</v>
      </c>
      <c r="BX219" s="8">
        <f t="shared" si="439"/>
        <v>0</v>
      </c>
      <c r="BY219" s="8">
        <f t="shared" si="439"/>
        <v>0.2062857845537337</v>
      </c>
      <c r="BZ219" s="7">
        <f t="shared" si="423"/>
        <v>0.44400049187613599</v>
      </c>
      <c r="CB219" s="6">
        <f t="shared" si="424"/>
        <v>0.2848459454080956</v>
      </c>
    </row>
    <row r="220" spans="1:80" x14ac:dyDescent="0.25">
      <c r="A220" s="8">
        <v>56</v>
      </c>
      <c r="B220" s="1" t="s">
        <v>18</v>
      </c>
      <c r="C220" s="11">
        <v>0</v>
      </c>
      <c r="D220" s="4">
        <f>20/39</f>
        <v>0.51282051282051277</v>
      </c>
      <c r="E220" s="4">
        <f>4/13</f>
        <v>0.30769230769230771</v>
      </c>
      <c r="F220" s="4">
        <f>5/21</f>
        <v>0.23809523809523808</v>
      </c>
      <c r="G220" s="3">
        <f>D220+E220+F220</f>
        <v>1.0586080586080586</v>
      </c>
      <c r="H220" s="6">
        <f>((D220+(0.5*E220))/G220)</f>
        <v>0.62975778546712802</v>
      </c>
      <c r="I220" s="6">
        <f>1-H220</f>
        <v>0.37024221453287198</v>
      </c>
      <c r="J220" s="4">
        <f>1/6</f>
        <v>0.16666666666666666</v>
      </c>
      <c r="K220" s="4">
        <f>2/17</f>
        <v>0.11764705882352941</v>
      </c>
      <c r="L220" s="4">
        <f>1/9</f>
        <v>0.1111111111111111</v>
      </c>
      <c r="M220" s="4">
        <f>1/17</f>
        <v>5.8823529411764705E-2</v>
      </c>
      <c r="N220" s="4">
        <f>1/19</f>
        <v>5.2631578947368418E-2</v>
      </c>
      <c r="O220" s="4">
        <f>1/41</f>
        <v>2.4390243902439025E-2</v>
      </c>
      <c r="P220" s="4">
        <f>1/41</f>
        <v>2.4390243902439025E-2</v>
      </c>
      <c r="Q220" s="4">
        <f>1/41</f>
        <v>2.4390243902439025E-2</v>
      </c>
      <c r="R220" s="4">
        <f>1/81</f>
        <v>1.2345679012345678E-2</v>
      </c>
      <c r="S220" s="4">
        <f>1/151</f>
        <v>6.6225165562913907E-3</v>
      </c>
      <c r="T220" s="4">
        <f>1/126</f>
        <v>7.9365079365079361E-3</v>
      </c>
      <c r="U220" s="4">
        <f>1/126</f>
        <v>7.9365079365079361E-3</v>
      </c>
      <c r="V220" s="4">
        <f>1/251</f>
        <v>3.9840637450199202E-3</v>
      </c>
      <c r="W220" s="4">
        <v>0</v>
      </c>
      <c r="X220" s="4">
        <v>0</v>
      </c>
      <c r="Y220" s="4">
        <f>1/301</f>
        <v>3.3222591362126247E-3</v>
      </c>
      <c r="Z220" s="4">
        <f>1/301</f>
        <v>3.3222591362126247E-3</v>
      </c>
      <c r="AA220" s="4">
        <f>1/501</f>
        <v>1.996007984031936E-3</v>
      </c>
      <c r="AB220" s="4">
        <v>0</v>
      </c>
      <c r="AC220" s="4">
        <f>1/501</f>
        <v>1.996007984031936E-3</v>
      </c>
      <c r="AD220" s="4">
        <f>1/501</f>
        <v>1.996007984031936E-3</v>
      </c>
      <c r="AE220" s="4">
        <v>0</v>
      </c>
      <c r="AF220" s="4">
        <v>0</v>
      </c>
      <c r="AG220" s="4">
        <v>0</v>
      </c>
      <c r="AH220" s="4">
        <v>0</v>
      </c>
      <c r="AI220" s="4">
        <v>0</v>
      </c>
      <c r="AJ220" s="4">
        <v>0</v>
      </c>
      <c r="AK220" s="4">
        <v>0</v>
      </c>
      <c r="AL220" s="3">
        <f>SUM(J220:AK220)</f>
        <v>0.63150849407895149</v>
      </c>
      <c r="AM220" s="3">
        <f t="shared" si="348"/>
        <v>0.2314415634539555</v>
      </c>
      <c r="AN220" s="3"/>
      <c r="AO220" s="4">
        <f>1/8</f>
        <v>0.125</v>
      </c>
      <c r="AP220" s="4">
        <f>1/7</f>
        <v>0.14285714285714285</v>
      </c>
      <c r="AQ220" s="4">
        <f>1/19</f>
        <v>5.2631578947368418E-2</v>
      </c>
      <c r="AR220" s="4">
        <f>1/81</f>
        <v>1.2345679012345678E-2</v>
      </c>
      <c r="AS220" s="4">
        <f>1/201</f>
        <v>4.9751243781094526E-3</v>
      </c>
      <c r="AT220" s="4">
        <v>0</v>
      </c>
      <c r="AU220" s="4">
        <f>SUM(AO220:AT220)</f>
        <v>0.33780952519496638</v>
      </c>
      <c r="AV220" s="7">
        <f t="shared" si="422"/>
        <v>9.7880956883640735E-2</v>
      </c>
      <c r="AW220" s="4">
        <f>2/19</f>
        <v>0.10526315789473684</v>
      </c>
      <c r="AX220" s="4">
        <f>1/21</f>
        <v>4.7619047619047616E-2</v>
      </c>
      <c r="AY220" s="4">
        <f>1/15</f>
        <v>6.6666666666666666E-2</v>
      </c>
      <c r="AZ220" s="4">
        <f>1/51</f>
        <v>1.9607843137254902E-2</v>
      </c>
      <c r="BA220" s="4">
        <f>1/41</f>
        <v>2.4390243902439025E-2</v>
      </c>
      <c r="BB220" s="4">
        <f>1/51</f>
        <v>1.9607843137254902E-2</v>
      </c>
      <c r="BC220" s="4">
        <f>1/126</f>
        <v>7.9365079365079361E-3</v>
      </c>
      <c r="BD220" s="4">
        <f>1/126</f>
        <v>7.9365079365079361E-3</v>
      </c>
      <c r="BE220" s="4">
        <f>1/126</f>
        <v>7.9365079365079361E-3</v>
      </c>
      <c r="BF220" s="4">
        <f>1/151</f>
        <v>6.6225165562913907E-3</v>
      </c>
      <c r="BG220" s="4">
        <f>1/501</f>
        <v>1.996007984031936E-3</v>
      </c>
      <c r="BH220" s="4">
        <f>1/501</f>
        <v>1.996007984031936E-3</v>
      </c>
      <c r="BI220" s="4">
        <f>1/501</f>
        <v>1.996007984031936E-3</v>
      </c>
      <c r="BJ220" s="4">
        <v>0</v>
      </c>
      <c r="BK220" s="4">
        <v>0</v>
      </c>
      <c r="BL220" s="4">
        <v>0</v>
      </c>
      <c r="BM220" s="4">
        <f>1/501</f>
        <v>1.996007984031936E-3</v>
      </c>
      <c r="BN220" s="4">
        <f>1/501</f>
        <v>1.996007984031936E-3</v>
      </c>
      <c r="BO220" s="4">
        <v>0</v>
      </c>
      <c r="BP220" s="4">
        <v>0</v>
      </c>
      <c r="BQ220" s="4">
        <v>0</v>
      </c>
      <c r="BR220" s="4">
        <v>0</v>
      </c>
      <c r="BS220" s="4">
        <v>0</v>
      </c>
      <c r="BT220" s="4">
        <v>0</v>
      </c>
      <c r="BU220" s="4">
        <v>0</v>
      </c>
      <c r="BV220" s="4">
        <v>0</v>
      </c>
      <c r="BW220" s="4">
        <v>0</v>
      </c>
      <c r="BX220" s="4">
        <v>0</v>
      </c>
      <c r="BY220" s="8">
        <f>SUM(AW220:BX220)</f>
        <v>0.32356688264337474</v>
      </c>
      <c r="BZ220" s="7">
        <f t="shared" si="423"/>
        <v>0.3589809071021739</v>
      </c>
      <c r="CB220" s="6">
        <f t="shared" si="424"/>
        <v>0.29288490191729277</v>
      </c>
    </row>
    <row r="221" spans="1:80" x14ac:dyDescent="0.25">
      <c r="A221" s="7">
        <v>56</v>
      </c>
      <c r="B221" s="8" t="s">
        <v>79</v>
      </c>
      <c r="C221" s="11">
        <v>0</v>
      </c>
      <c r="D221" s="4">
        <f>20/39</f>
        <v>0.51282051282051277</v>
      </c>
      <c r="E221" s="4">
        <f>5/17</f>
        <v>0.29411764705882354</v>
      </c>
      <c r="F221" s="4">
        <f>5/21</f>
        <v>0.23809523809523808</v>
      </c>
      <c r="G221" s="3">
        <f>D221+E221+F221</f>
        <v>1.0450333979745745</v>
      </c>
      <c r="H221" s="6">
        <f>((D221+(0.5*E221))/G221)</f>
        <v>0.63144329896907214</v>
      </c>
      <c r="I221" s="6">
        <f>1-H221</f>
        <v>0.36855670103092786</v>
      </c>
      <c r="J221" s="4">
        <f>1/7</f>
        <v>0.14285714285714285</v>
      </c>
      <c r="K221" s="4">
        <f>2/19</f>
        <v>0.10526315789473684</v>
      </c>
      <c r="L221" s="4">
        <f>1/10</f>
        <v>0.1</v>
      </c>
      <c r="M221" s="4">
        <f>1/19</f>
        <v>5.2631578947368418E-2</v>
      </c>
      <c r="N221" s="4">
        <f>1/20</f>
        <v>0.05</v>
      </c>
      <c r="O221" s="4">
        <f>1/41</f>
        <v>2.4390243902439025E-2</v>
      </c>
      <c r="P221" s="4">
        <f>1/41</f>
        <v>2.4390243902439025E-2</v>
      </c>
      <c r="Q221" s="4">
        <f>1/46</f>
        <v>2.1739130434782608E-2</v>
      </c>
      <c r="R221" s="4">
        <f>1/91</f>
        <v>1.098901098901099E-2</v>
      </c>
      <c r="S221" s="4">
        <f>1/151</f>
        <v>6.6225165562913907E-3</v>
      </c>
      <c r="T221" s="4">
        <f>1/101</f>
        <v>9.9009900990099011E-3</v>
      </c>
      <c r="U221" s="4">
        <f>1/101</f>
        <v>9.9009900990099011E-3</v>
      </c>
      <c r="V221" s="4">
        <f>1/151</f>
        <v>6.6225165562913907E-3</v>
      </c>
      <c r="W221" s="4">
        <f>1/201</f>
        <v>4.9751243781094526E-3</v>
      </c>
      <c r="X221" s="4">
        <v>0</v>
      </c>
      <c r="Y221" s="4">
        <f>1/176</f>
        <v>5.681818181818182E-3</v>
      </c>
      <c r="Z221" s="4">
        <f>1/176</f>
        <v>5.681818181818182E-3</v>
      </c>
      <c r="AA221" s="4">
        <f>1/201</f>
        <v>4.9751243781094526E-3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0</v>
      </c>
      <c r="AJ221" s="4">
        <v>0</v>
      </c>
      <c r="AK221" s="4">
        <v>0</v>
      </c>
      <c r="AL221" s="3">
        <f>SUM(J221:AK221)</f>
        <v>0.58662140735837776</v>
      </c>
      <c r="AM221" s="3">
        <f t="shared" si="348"/>
        <v>0.14391174434883669</v>
      </c>
      <c r="AN221" s="3"/>
      <c r="AO221" s="4">
        <f>1/9</f>
        <v>0.1111111111111111</v>
      </c>
      <c r="AP221" s="4">
        <f>2/15</f>
        <v>0.13333333333333333</v>
      </c>
      <c r="AQ221" s="4">
        <f>1/21</f>
        <v>4.7619047619047616E-2</v>
      </c>
      <c r="AR221" s="4">
        <f>1/81</f>
        <v>1.2345679012345678E-2</v>
      </c>
      <c r="AS221" s="4">
        <f>1/201</f>
        <v>4.9751243781094526E-3</v>
      </c>
      <c r="AT221" s="4">
        <v>0</v>
      </c>
      <c r="AU221" s="4">
        <f>SUM(AO221:AT221)</f>
        <v>0.30938429545394713</v>
      </c>
      <c r="AV221" s="7">
        <f t="shared" si="422"/>
        <v>5.1906604543420221E-2</v>
      </c>
      <c r="AW221" s="4">
        <f>1/11</f>
        <v>9.0909090909090912E-2</v>
      </c>
      <c r="AX221" s="4">
        <f>1/23</f>
        <v>4.3478260869565216E-2</v>
      </c>
      <c r="AY221" s="4">
        <f>1/16</f>
        <v>6.25E-2</v>
      </c>
      <c r="AZ221" s="4">
        <f>1/67</f>
        <v>1.4925373134328358E-2</v>
      </c>
      <c r="BA221" s="4">
        <f>1/51</f>
        <v>1.9607843137254902E-2</v>
      </c>
      <c r="BB221" s="4">
        <f>1/51</f>
        <v>1.9607843137254902E-2</v>
      </c>
      <c r="BC221" s="4">
        <f>1/151</f>
        <v>6.6225165562913907E-3</v>
      </c>
      <c r="BD221" s="4">
        <f>1/126</f>
        <v>7.9365079365079361E-3</v>
      </c>
      <c r="BE221" s="4">
        <f>1/151</f>
        <v>6.6225165562913907E-3</v>
      </c>
      <c r="BF221" s="4">
        <f>1/176</f>
        <v>5.681818181818182E-3</v>
      </c>
      <c r="BG221" s="4">
        <v>0</v>
      </c>
      <c r="BH221" s="4">
        <f>1/201</f>
        <v>4.9751243781094526E-3</v>
      </c>
      <c r="BI221" s="4">
        <f>1/201</f>
        <v>4.9751243781094526E-3</v>
      </c>
      <c r="BJ221" s="4">
        <v>0</v>
      </c>
      <c r="BK221" s="4">
        <v>0</v>
      </c>
      <c r="BL221" s="4">
        <v>0</v>
      </c>
      <c r="BM221" s="4">
        <v>0</v>
      </c>
      <c r="BN221" s="4">
        <v>0</v>
      </c>
      <c r="BO221" s="4">
        <v>0</v>
      </c>
      <c r="BP221" s="4">
        <v>0</v>
      </c>
      <c r="BQ221" s="4">
        <v>0</v>
      </c>
      <c r="BR221" s="4">
        <v>0</v>
      </c>
      <c r="BS221" s="4">
        <v>0</v>
      </c>
      <c r="BT221" s="4">
        <v>0</v>
      </c>
      <c r="BU221" s="4">
        <v>0</v>
      </c>
      <c r="BV221" s="4">
        <v>0</v>
      </c>
      <c r="BW221" s="4">
        <v>0</v>
      </c>
      <c r="BX221" s="4">
        <v>0</v>
      </c>
      <c r="BY221" s="4">
        <f>SUM(AW221:BX221)</f>
        <v>0.28784201917462193</v>
      </c>
      <c r="BZ221" s="7">
        <f t="shared" si="423"/>
        <v>0.20893648053341218</v>
      </c>
      <c r="CB221" s="6">
        <f t="shared" si="424"/>
        <v>0.18384772198694677</v>
      </c>
    </row>
    <row r="222" spans="1:80" s="7" customFormat="1" x14ac:dyDescent="0.25">
      <c r="A222" s="7">
        <v>56</v>
      </c>
      <c r="B222" s="8" t="s">
        <v>78</v>
      </c>
      <c r="C222" s="11">
        <v>0</v>
      </c>
      <c r="D222" s="8">
        <f>1/2</f>
        <v>0.5</v>
      </c>
      <c r="E222" s="8">
        <f>5/17</f>
        <v>0.29411764705882354</v>
      </c>
      <c r="F222" s="8">
        <f>5/21</f>
        <v>0.23809523809523808</v>
      </c>
      <c r="G222" s="3">
        <f>D222+E222+F222</f>
        <v>1.0322128851540617</v>
      </c>
      <c r="H222" s="6">
        <f>((D222+(0.5*E222))/G222)</f>
        <v>0.62686567164179097</v>
      </c>
      <c r="I222" s="6">
        <f>1-H222</f>
        <v>0.37313432835820903</v>
      </c>
      <c r="J222" s="8">
        <f>1/6</f>
        <v>0.16666666666666666</v>
      </c>
      <c r="K222" s="8">
        <f>2/17</f>
        <v>0.11764705882352941</v>
      </c>
      <c r="L222" s="8">
        <f>2/19</f>
        <v>0.10526315789473684</v>
      </c>
      <c r="M222" s="8">
        <f>1/18</f>
        <v>5.5555555555555552E-2</v>
      </c>
      <c r="N222" s="8">
        <f>1/19</f>
        <v>5.2631578947368418E-2</v>
      </c>
      <c r="O222" s="8">
        <f>1/36</f>
        <v>2.7777777777777776E-2</v>
      </c>
      <c r="P222" s="8">
        <f>1/46</f>
        <v>2.1739130434782608E-2</v>
      </c>
      <c r="Q222" s="8">
        <f>1/51</f>
        <v>1.9607843137254902E-2</v>
      </c>
      <c r="R222" s="8">
        <f>1/91</f>
        <v>1.098901098901099E-2</v>
      </c>
      <c r="S222" s="8">
        <f>1/226</f>
        <v>4.4247787610619468E-3</v>
      </c>
      <c r="T222" s="8">
        <f>1/151</f>
        <v>6.6225165562913907E-3</v>
      </c>
      <c r="U222" s="8">
        <f>1/151</f>
        <v>6.6225165562913907E-3</v>
      </c>
      <c r="V222" s="8">
        <f>1/276</f>
        <v>3.6231884057971015E-3</v>
      </c>
      <c r="W222" s="8">
        <f>1/501</f>
        <v>1.996007984031936E-3</v>
      </c>
      <c r="X222" s="8">
        <f t="shared" ref="X222:Z222" si="440">1/501</f>
        <v>1.996007984031936E-3</v>
      </c>
      <c r="Y222" s="8">
        <f t="shared" si="440"/>
        <v>1.996007984031936E-3</v>
      </c>
      <c r="Z222" s="8">
        <f t="shared" si="440"/>
        <v>1.996007984031936E-3</v>
      </c>
      <c r="AA222" s="8">
        <v>0</v>
      </c>
      <c r="AB222" s="8">
        <v>0</v>
      </c>
      <c r="AC222" s="8">
        <f t="shared" ref="AC222:AD222" si="441">1/501</f>
        <v>1.996007984031936E-3</v>
      </c>
      <c r="AD222" s="8">
        <f t="shared" si="441"/>
        <v>1.996007984031936E-3</v>
      </c>
      <c r="AE222" s="8">
        <v>0</v>
      </c>
      <c r="AF222" s="8">
        <v>0</v>
      </c>
      <c r="AG222" s="8">
        <f t="shared" ref="AG222:AJ222" si="442">1/501</f>
        <v>1.996007984031936E-3</v>
      </c>
      <c r="AH222" s="8">
        <f t="shared" si="442"/>
        <v>1.996007984031936E-3</v>
      </c>
      <c r="AI222" s="8">
        <f t="shared" si="442"/>
        <v>1.996007984031936E-3</v>
      </c>
      <c r="AJ222" s="8">
        <f t="shared" si="442"/>
        <v>1.996007984031936E-3</v>
      </c>
      <c r="AK222" s="8">
        <v>0</v>
      </c>
      <c r="AL222" s="3">
        <f>SUM(J222:AK222)</f>
        <v>0.61913086034644493</v>
      </c>
      <c r="AM222" s="3">
        <f t="shared" si="348"/>
        <v>0.23826172069288987</v>
      </c>
      <c r="AN222" s="3"/>
      <c r="AO222" s="8">
        <f>1/7</f>
        <v>0.14285714285714285</v>
      </c>
      <c r="AP222" s="8">
        <f>1/6</f>
        <v>0.16666666666666666</v>
      </c>
      <c r="AQ222" s="8">
        <f>1/15</f>
        <v>6.6666666666666666E-2</v>
      </c>
      <c r="AR222" s="8">
        <f>1/91</f>
        <v>1.098901098901099E-2</v>
      </c>
      <c r="AS222" s="8">
        <f>1/351</f>
        <v>2.8490028490028491E-3</v>
      </c>
      <c r="AT222" s="8">
        <v>0</v>
      </c>
      <c r="AU222" s="8">
        <f>SUM(AO222:AT222)</f>
        <v>0.39002849002849005</v>
      </c>
      <c r="AV222" s="7">
        <f t="shared" si="422"/>
        <v>0.32609686609686617</v>
      </c>
      <c r="AW222" s="8">
        <f>1/10</f>
        <v>0.1</v>
      </c>
      <c r="AX222" s="8">
        <f>1/20</f>
        <v>0.05</v>
      </c>
      <c r="AY222" s="8">
        <f>1/15</f>
        <v>6.6666666666666666E-2</v>
      </c>
      <c r="AZ222" s="8">
        <f>1/61</f>
        <v>1.6393442622950821E-2</v>
      </c>
      <c r="BA222" s="8">
        <f>1/41</f>
        <v>2.4390243902439025E-2</v>
      </c>
      <c r="BB222" s="8">
        <f>1/56</f>
        <v>1.7857142857142856E-2</v>
      </c>
      <c r="BC222" s="8">
        <f>1/276</f>
        <v>3.6231884057971015E-3</v>
      </c>
      <c r="BD222" s="8">
        <f>1/176</f>
        <v>5.681818181818182E-3</v>
      </c>
      <c r="BE222" s="8">
        <f>1/226</f>
        <v>4.4247787610619468E-3</v>
      </c>
      <c r="BF222" s="8">
        <f>1/401</f>
        <v>2.4937655860349127E-3</v>
      </c>
      <c r="BG222" s="8">
        <f>1/501</f>
        <v>1.996007984031936E-3</v>
      </c>
      <c r="BH222" s="8">
        <f t="shared" ref="BH222:BM222" si="443">1/501</f>
        <v>1.996007984031936E-3</v>
      </c>
      <c r="BI222" s="8">
        <f t="shared" si="443"/>
        <v>1.996007984031936E-3</v>
      </c>
      <c r="BJ222" s="8">
        <f t="shared" si="443"/>
        <v>1.996007984031936E-3</v>
      </c>
      <c r="BK222" s="8">
        <f t="shared" si="443"/>
        <v>1.996007984031936E-3</v>
      </c>
      <c r="BL222" s="8">
        <f t="shared" si="443"/>
        <v>1.996007984031936E-3</v>
      </c>
      <c r="BM222" s="8">
        <f t="shared" si="443"/>
        <v>1.996007984031936E-3</v>
      </c>
      <c r="BN222" s="8">
        <v>0</v>
      </c>
      <c r="BO222" s="8">
        <v>0</v>
      </c>
      <c r="BP222" s="8">
        <f t="shared" ref="BP222:BQ222" si="444">1/501</f>
        <v>1.996007984031936E-3</v>
      </c>
      <c r="BQ222" s="8">
        <f t="shared" si="444"/>
        <v>1.996007984031936E-3</v>
      </c>
      <c r="BR222" s="8">
        <v>0</v>
      </c>
      <c r="BS222" s="8">
        <v>0</v>
      </c>
      <c r="BT222" s="8">
        <f t="shared" ref="BT222:BW222" si="445">1/501</f>
        <v>1.996007984031936E-3</v>
      </c>
      <c r="BU222" s="8">
        <f t="shared" si="445"/>
        <v>1.996007984031936E-3</v>
      </c>
      <c r="BV222" s="8">
        <f t="shared" si="445"/>
        <v>1.996007984031936E-3</v>
      </c>
      <c r="BW222" s="8">
        <f t="shared" si="445"/>
        <v>1.996007984031936E-3</v>
      </c>
      <c r="BX222" s="8">
        <v>0</v>
      </c>
      <c r="BY222" s="8">
        <f>SUM(AW222:BX222)</f>
        <v>0.31747915077632666</v>
      </c>
      <c r="BZ222" s="7">
        <f t="shared" si="423"/>
        <v>0.33341243326057213</v>
      </c>
      <c r="CB222" s="6">
        <f t="shared" si="424"/>
        <v>0.32663850115126158</v>
      </c>
    </row>
    <row r="223" spans="1:80" x14ac:dyDescent="0.25">
      <c r="A223" s="7">
        <v>56</v>
      </c>
      <c r="B223" s="7" t="s">
        <v>84</v>
      </c>
      <c r="C223" s="11">
        <v>1</v>
      </c>
      <c r="D223" s="8">
        <f>AVERAGE(D220:D222)</f>
        <v>0.50854700854700852</v>
      </c>
      <c r="E223" s="8">
        <f t="shared" ref="E223:BM223" si="446">AVERAGE(E220:E222)</f>
        <v>0.29864253393665163</v>
      </c>
      <c r="F223" s="8">
        <f t="shared" si="446"/>
        <v>0.23809523809523805</v>
      </c>
      <c r="G223" s="8">
        <f t="shared" si="446"/>
        <v>1.0452847805788983</v>
      </c>
      <c r="H223" s="8">
        <f t="shared" si="446"/>
        <v>0.62935558535933034</v>
      </c>
      <c r="I223" s="8">
        <f t="shared" si="446"/>
        <v>0.37064441464066961</v>
      </c>
      <c r="J223" s="8">
        <f t="shared" si="446"/>
        <v>0.15873015873015872</v>
      </c>
      <c r="K223" s="8">
        <f t="shared" si="446"/>
        <v>0.11351909184726522</v>
      </c>
      <c r="L223" s="8">
        <f t="shared" si="446"/>
        <v>0.10545808966861599</v>
      </c>
      <c r="M223" s="8">
        <f t="shared" si="446"/>
        <v>5.5670221304896218E-2</v>
      </c>
      <c r="N223" s="8">
        <f t="shared" si="446"/>
        <v>5.1754385964912275E-2</v>
      </c>
      <c r="O223" s="8">
        <f t="shared" si="446"/>
        <v>2.5519421860885277E-2</v>
      </c>
      <c r="P223" s="8">
        <f t="shared" si="446"/>
        <v>2.3506539413220218E-2</v>
      </c>
      <c r="Q223" s="8">
        <f t="shared" si="446"/>
        <v>2.1912405824825509E-2</v>
      </c>
      <c r="R223" s="8">
        <f t="shared" si="446"/>
        <v>1.1441233663455888E-2</v>
      </c>
      <c r="S223" s="8">
        <f t="shared" si="446"/>
        <v>5.8899372912149086E-3</v>
      </c>
      <c r="T223" s="8">
        <f t="shared" si="446"/>
        <v>8.1533381972697435E-3</v>
      </c>
      <c r="U223" s="8">
        <f t="shared" si="446"/>
        <v>8.1533381972697435E-3</v>
      </c>
      <c r="V223" s="8">
        <f t="shared" si="446"/>
        <v>4.743256235702804E-3</v>
      </c>
      <c r="W223" s="8">
        <f t="shared" si="446"/>
        <v>2.323710787380463E-3</v>
      </c>
      <c r="X223" s="8">
        <f t="shared" si="446"/>
        <v>6.6533599467731195E-4</v>
      </c>
      <c r="Y223" s="8">
        <f t="shared" si="446"/>
        <v>3.6666951006875809E-3</v>
      </c>
      <c r="Z223" s="8">
        <f t="shared" si="446"/>
        <v>3.6666951006875809E-3</v>
      </c>
      <c r="AA223" s="8">
        <f t="shared" si="446"/>
        <v>2.323710787380463E-3</v>
      </c>
      <c r="AB223" s="8">
        <f t="shared" si="446"/>
        <v>0</v>
      </c>
      <c r="AC223" s="8">
        <f t="shared" si="446"/>
        <v>1.3306719893546239E-3</v>
      </c>
      <c r="AD223" s="8">
        <f t="shared" si="446"/>
        <v>1.3306719893546239E-3</v>
      </c>
      <c r="AE223" s="8">
        <f t="shared" si="446"/>
        <v>0</v>
      </c>
      <c r="AF223" s="8">
        <f t="shared" si="446"/>
        <v>0</v>
      </c>
      <c r="AG223" s="8">
        <f t="shared" si="446"/>
        <v>6.6533599467731195E-4</v>
      </c>
      <c r="AH223" s="8">
        <f t="shared" si="446"/>
        <v>6.6533599467731195E-4</v>
      </c>
      <c r="AI223" s="8">
        <f t="shared" si="446"/>
        <v>6.6533599467731195E-4</v>
      </c>
      <c r="AJ223" s="8">
        <f t="shared" si="446"/>
        <v>6.6533599467731195E-4</v>
      </c>
      <c r="AK223" s="8">
        <f t="shared" si="446"/>
        <v>0</v>
      </c>
      <c r="AL223" s="8">
        <f t="shared" si="446"/>
        <v>0.61242025392792476</v>
      </c>
      <c r="AM223" s="3">
        <f t="shared" si="348"/>
        <v>0.20425495310196973</v>
      </c>
      <c r="AN223" s="3"/>
      <c r="AO223" s="8">
        <f t="shared" si="446"/>
        <v>0.12632275132275131</v>
      </c>
      <c r="AP223" s="8">
        <f t="shared" si="446"/>
        <v>0.14761904761904762</v>
      </c>
      <c r="AQ223" s="8">
        <f t="shared" si="446"/>
        <v>5.5639097744360898E-2</v>
      </c>
      <c r="AR223" s="8">
        <f t="shared" si="446"/>
        <v>1.1893456337900782E-2</v>
      </c>
      <c r="AS223" s="8">
        <f t="shared" si="446"/>
        <v>4.266417201740585E-3</v>
      </c>
      <c r="AT223" s="8">
        <f t="shared" si="446"/>
        <v>0</v>
      </c>
      <c r="AU223" s="8">
        <f t="shared" si="446"/>
        <v>0.34574077022580124</v>
      </c>
      <c r="AV223" s="7">
        <f t="shared" si="422"/>
        <v>0.15770773060457666</v>
      </c>
      <c r="AW223" s="8">
        <f t="shared" si="446"/>
        <v>9.8724082934609256E-2</v>
      </c>
      <c r="AX223" s="8">
        <f t="shared" si="446"/>
        <v>4.703243616287095E-2</v>
      </c>
      <c r="AY223" s="8">
        <f t="shared" si="446"/>
        <v>6.5277777777777768E-2</v>
      </c>
      <c r="AZ223" s="8">
        <f t="shared" si="446"/>
        <v>1.6975552964844695E-2</v>
      </c>
      <c r="BA223" s="8">
        <f t="shared" si="446"/>
        <v>2.2796110314044316E-2</v>
      </c>
      <c r="BB223" s="8">
        <f t="shared" si="446"/>
        <v>1.9024276377217552E-2</v>
      </c>
      <c r="BC223" s="8">
        <f t="shared" si="446"/>
        <v>6.0607376328654754E-3</v>
      </c>
      <c r="BD223" s="8">
        <f t="shared" si="446"/>
        <v>7.1849446849446856E-3</v>
      </c>
      <c r="BE223" s="8">
        <f t="shared" si="446"/>
        <v>6.3279344179537579E-3</v>
      </c>
      <c r="BF223" s="8">
        <f t="shared" si="446"/>
        <v>4.9327001080481624E-3</v>
      </c>
      <c r="BG223" s="8">
        <f t="shared" si="446"/>
        <v>1.3306719893546239E-3</v>
      </c>
      <c r="BH223" s="8">
        <f t="shared" si="446"/>
        <v>2.9890467820577749E-3</v>
      </c>
      <c r="BI223" s="8">
        <f t="shared" si="446"/>
        <v>2.9890467820577749E-3</v>
      </c>
      <c r="BJ223" s="8">
        <f t="shared" si="446"/>
        <v>6.6533599467731195E-4</v>
      </c>
      <c r="BK223" s="8">
        <f t="shared" si="446"/>
        <v>6.6533599467731195E-4</v>
      </c>
      <c r="BL223" s="8">
        <f t="shared" si="446"/>
        <v>6.6533599467731195E-4</v>
      </c>
      <c r="BM223" s="8">
        <f t="shared" si="446"/>
        <v>1.3306719893546239E-3</v>
      </c>
      <c r="BN223" s="8">
        <f t="shared" ref="BN223:BY223" si="447">AVERAGE(BN220:BN222)</f>
        <v>6.6533599467731195E-4</v>
      </c>
      <c r="BO223" s="8">
        <f t="shared" si="447"/>
        <v>0</v>
      </c>
      <c r="BP223" s="8">
        <f t="shared" si="447"/>
        <v>6.6533599467731195E-4</v>
      </c>
      <c r="BQ223" s="8">
        <f t="shared" si="447"/>
        <v>6.6533599467731195E-4</v>
      </c>
      <c r="BR223" s="8">
        <f t="shared" si="447"/>
        <v>0</v>
      </c>
      <c r="BS223" s="8">
        <f t="shared" si="447"/>
        <v>0</v>
      </c>
      <c r="BT223" s="8">
        <f t="shared" si="447"/>
        <v>6.6533599467731195E-4</v>
      </c>
      <c r="BU223" s="8">
        <f t="shared" si="447"/>
        <v>6.6533599467731195E-4</v>
      </c>
      <c r="BV223" s="8">
        <f t="shared" si="447"/>
        <v>6.6533599467731195E-4</v>
      </c>
      <c r="BW223" s="8">
        <f t="shared" si="447"/>
        <v>6.6533599467731195E-4</v>
      </c>
      <c r="BX223" s="8">
        <f t="shared" si="447"/>
        <v>0</v>
      </c>
      <c r="BY223" s="8">
        <f t="shared" si="447"/>
        <v>0.30962935086477444</v>
      </c>
      <c r="BZ223" s="7">
        <f t="shared" si="423"/>
        <v>0.30044327363205281</v>
      </c>
      <c r="CB223" s="6">
        <f t="shared" si="424"/>
        <v>0.26779037501850045</v>
      </c>
    </row>
    <row r="224" spans="1:80" x14ac:dyDescent="0.25">
      <c r="A224" s="8">
        <v>57</v>
      </c>
      <c r="B224" s="8" t="s">
        <v>18</v>
      </c>
      <c r="C224" s="11">
        <v>0</v>
      </c>
      <c r="D224" s="4">
        <f>5/9</f>
        <v>0.55555555555555558</v>
      </c>
      <c r="E224" s="8">
        <f>5/18</f>
        <v>0.27777777777777779</v>
      </c>
      <c r="F224" s="8">
        <f>4/19</f>
        <v>0.21052631578947367</v>
      </c>
      <c r="G224" s="3">
        <f>D224+E224+F224</f>
        <v>1.0438596491228069</v>
      </c>
      <c r="H224" s="6">
        <f>((D224+(0.5*E224))/G224)</f>
        <v>0.66526610644257711</v>
      </c>
      <c r="I224" s="6">
        <f>1-H224</f>
        <v>0.33473389355742289</v>
      </c>
      <c r="J224" s="4">
        <f>2/13</f>
        <v>0.15384615384615385</v>
      </c>
      <c r="K224" s="4">
        <f>1/8</f>
        <v>0.125</v>
      </c>
      <c r="L224" s="4">
        <f>1/9</f>
        <v>0.1111111111111111</v>
      </c>
      <c r="M224" s="4">
        <f>1/15</f>
        <v>6.6666666666666666E-2</v>
      </c>
      <c r="N224" s="4">
        <f>1/17</f>
        <v>5.8823529411764705E-2</v>
      </c>
      <c r="O224" s="4">
        <f>1/34</f>
        <v>2.9411764705882353E-2</v>
      </c>
      <c r="P224" s="4">
        <f>1/29</f>
        <v>3.4482758620689655E-2</v>
      </c>
      <c r="Q224" s="4">
        <f>1/34</f>
        <v>2.9411764705882353E-2</v>
      </c>
      <c r="R224" s="4">
        <f>1/67</f>
        <v>1.4925373134328358E-2</v>
      </c>
      <c r="S224" s="4">
        <f>1/126</f>
        <v>7.9365079365079361E-3</v>
      </c>
      <c r="T224" s="4">
        <f>1/101</f>
        <v>9.9009900990099011E-3</v>
      </c>
      <c r="U224" s="4">
        <f>1/101</f>
        <v>9.9009900990099011E-3</v>
      </c>
      <c r="V224" s="4">
        <f>1/201</f>
        <v>4.9751243781094526E-3</v>
      </c>
      <c r="W224" s="4">
        <v>0</v>
      </c>
      <c r="X224" s="4">
        <v>0</v>
      </c>
      <c r="Y224" s="4">
        <f>1/201</f>
        <v>4.9751243781094526E-3</v>
      </c>
      <c r="Z224" s="4">
        <f>1/251</f>
        <v>3.9840637450199202E-3</v>
      </c>
      <c r="AA224" s="4">
        <f>1/501</f>
        <v>1.996007984031936E-3</v>
      </c>
      <c r="AB224" s="4">
        <v>0</v>
      </c>
      <c r="AC224" s="4">
        <f t="shared" ref="AC224:AD226" si="448">1/501</f>
        <v>1.996007984031936E-3</v>
      </c>
      <c r="AD224" s="4">
        <f t="shared" si="448"/>
        <v>1.996007984031936E-3</v>
      </c>
      <c r="AE224" s="4">
        <v>0</v>
      </c>
      <c r="AF224" s="4">
        <v>0</v>
      </c>
      <c r="AG224" s="4">
        <f>1/501</f>
        <v>1.996007984031936E-3</v>
      </c>
      <c r="AH224" s="4">
        <v>0</v>
      </c>
      <c r="AI224" s="4">
        <v>0</v>
      </c>
      <c r="AJ224" s="4">
        <v>0</v>
      </c>
      <c r="AK224" s="4">
        <v>0</v>
      </c>
      <c r="AL224" s="3">
        <f>SUM(J224:AK224)</f>
        <v>0.67333595477437347</v>
      </c>
      <c r="AM224" s="3">
        <f t="shared" si="348"/>
        <v>0.21200471859387227</v>
      </c>
      <c r="AN224" s="3"/>
      <c r="AO224" s="4">
        <f>1/9</f>
        <v>0.1111111111111111</v>
      </c>
      <c r="AP224" s="4">
        <f>1/8</f>
        <v>0.125</v>
      </c>
      <c r="AQ224" s="4">
        <f>1/19</f>
        <v>5.2631578947368418E-2</v>
      </c>
      <c r="AR224" s="4">
        <f>1/81</f>
        <v>1.2345679012345678E-2</v>
      </c>
      <c r="AS224" s="4">
        <f>1/201</f>
        <v>4.9751243781094526E-3</v>
      </c>
      <c r="AT224" s="4">
        <v>0</v>
      </c>
      <c r="AU224" s="4">
        <f>SUM(AO224:AT224)</f>
        <v>0.30606349344893463</v>
      </c>
      <c r="AV224" s="7">
        <f t="shared" si="422"/>
        <v>0.10182857641616461</v>
      </c>
      <c r="AW224" s="4">
        <f>1/12</f>
        <v>8.3333333333333329E-2</v>
      </c>
      <c r="AX224" s="4">
        <f>1/26</f>
        <v>3.8461538461538464E-2</v>
      </c>
      <c r="AY224" s="4">
        <f>1/15</f>
        <v>6.6666666666666666E-2</v>
      </c>
      <c r="AZ224" s="4">
        <f>1/67</f>
        <v>1.4925373134328358E-2</v>
      </c>
      <c r="BA224" s="4">
        <f>1/51</f>
        <v>1.9607843137254902E-2</v>
      </c>
      <c r="BB224" s="4">
        <f>1/67</f>
        <v>1.4925373134328358E-2</v>
      </c>
      <c r="BC224" s="4">
        <f>1/151</f>
        <v>6.6225165562913907E-3</v>
      </c>
      <c r="BD224" s="4">
        <f>1/126</f>
        <v>7.9365079365079361E-3</v>
      </c>
      <c r="BE224" s="4">
        <f>1/126</f>
        <v>7.9365079365079361E-3</v>
      </c>
      <c r="BF224" s="4">
        <f>1/151</f>
        <v>6.6225165562913907E-3</v>
      </c>
      <c r="BG224" s="4">
        <f>1/501</f>
        <v>1.996007984031936E-3</v>
      </c>
      <c r="BH224" s="4">
        <f>1/501</f>
        <v>1.996007984031936E-3</v>
      </c>
      <c r="BI224" s="4">
        <f>1/501</f>
        <v>1.996007984031936E-3</v>
      </c>
      <c r="BJ224" s="4">
        <v>0</v>
      </c>
      <c r="BK224" s="4">
        <v>0</v>
      </c>
      <c r="BL224" s="4">
        <v>0</v>
      </c>
      <c r="BM224" s="4">
        <v>0</v>
      </c>
      <c r="BN224" s="4">
        <f>1/501</f>
        <v>1.996007984031936E-3</v>
      </c>
      <c r="BO224" s="4">
        <v>0</v>
      </c>
      <c r="BP224" s="4">
        <v>0</v>
      </c>
      <c r="BQ224" s="4">
        <v>0</v>
      </c>
      <c r="BR224" s="4">
        <v>0</v>
      </c>
      <c r="BS224" s="4">
        <v>0</v>
      </c>
      <c r="BT224" s="4">
        <v>0</v>
      </c>
      <c r="BU224" s="4">
        <v>0</v>
      </c>
      <c r="BV224" s="4">
        <v>0</v>
      </c>
      <c r="BW224" s="4">
        <v>0</v>
      </c>
      <c r="BX224" s="4">
        <v>0</v>
      </c>
      <c r="BY224" s="8">
        <f>SUM(AW224:BX224)</f>
        <v>0.27502220878917644</v>
      </c>
      <c r="BZ224" s="7">
        <f t="shared" si="423"/>
        <v>0.30635549174858823</v>
      </c>
      <c r="CB224" s="6">
        <f t="shared" si="424"/>
        <v>0.25442165701248465</v>
      </c>
    </row>
    <row r="225" spans="1:80" x14ac:dyDescent="0.25">
      <c r="A225" s="7">
        <v>57</v>
      </c>
      <c r="B225" s="8" t="s">
        <v>79</v>
      </c>
      <c r="C225" s="11">
        <v>0</v>
      </c>
      <c r="D225" s="4">
        <f>5/9</f>
        <v>0.55555555555555558</v>
      </c>
      <c r="E225" s="4">
        <f>4/15</f>
        <v>0.26666666666666666</v>
      </c>
      <c r="F225" s="4">
        <f>2/9</f>
        <v>0.22222222222222221</v>
      </c>
      <c r="G225" s="3">
        <f>D225+E225+F225</f>
        <v>1.0444444444444443</v>
      </c>
      <c r="H225" s="6">
        <f>((D225+(0.5*E225))/G225)</f>
        <v>0.65957446808510645</v>
      </c>
      <c r="I225" s="6">
        <f>1-H225</f>
        <v>0.34042553191489355</v>
      </c>
      <c r="J225" s="4">
        <f>2/13</f>
        <v>0.15384615384615385</v>
      </c>
      <c r="K225" s="4">
        <f>2/17</f>
        <v>0.11764705882352941</v>
      </c>
      <c r="L225" s="4">
        <f>1/9</f>
        <v>0.1111111111111111</v>
      </c>
      <c r="M225" s="4">
        <f>1/15</f>
        <v>6.6666666666666666E-2</v>
      </c>
      <c r="N225" s="4">
        <f>1/15</f>
        <v>6.6666666666666666E-2</v>
      </c>
      <c r="O225" s="4">
        <f>1/29</f>
        <v>3.4482758620689655E-2</v>
      </c>
      <c r="P225" s="4">
        <f>1/29</f>
        <v>3.4482758620689655E-2</v>
      </c>
      <c r="Q225" s="4">
        <f>1/29</f>
        <v>3.4482758620689655E-2</v>
      </c>
      <c r="R225" s="4">
        <f>1/51</f>
        <v>1.9607843137254902E-2</v>
      </c>
      <c r="S225" s="4">
        <f>1/126</f>
        <v>7.9365079365079361E-3</v>
      </c>
      <c r="T225" s="4">
        <f>1/81</f>
        <v>1.2345679012345678E-2</v>
      </c>
      <c r="U225" s="4">
        <f>1/81</f>
        <v>1.2345679012345678E-2</v>
      </c>
      <c r="V225" s="4">
        <f>1/151</f>
        <v>6.6225165562913907E-3</v>
      </c>
      <c r="W225" s="4">
        <f>1/401</f>
        <v>2.4937655860349127E-3</v>
      </c>
      <c r="X225" s="4">
        <v>0</v>
      </c>
      <c r="Y225" s="4">
        <f>1/201</f>
        <v>4.9751243781094526E-3</v>
      </c>
      <c r="Z225" s="4">
        <f>1/201</f>
        <v>4.9751243781094526E-3</v>
      </c>
      <c r="AA225" s="4">
        <f>1/501</f>
        <v>1.996007984031936E-3</v>
      </c>
      <c r="AB225" s="4">
        <v>0</v>
      </c>
      <c r="AC225" s="4">
        <f t="shared" si="448"/>
        <v>1.996007984031936E-3</v>
      </c>
      <c r="AD225" s="4">
        <f t="shared" si="448"/>
        <v>1.996007984031936E-3</v>
      </c>
      <c r="AE225" s="4">
        <f>1/501</f>
        <v>1.996007984031936E-3</v>
      </c>
      <c r="AF225" s="4">
        <v>0</v>
      </c>
      <c r="AG225" s="4">
        <v>0</v>
      </c>
      <c r="AH225" s="4">
        <v>0</v>
      </c>
      <c r="AI225" s="4">
        <v>0</v>
      </c>
      <c r="AJ225" s="4">
        <v>0</v>
      </c>
      <c r="AK225" s="4">
        <v>0</v>
      </c>
      <c r="AL225" s="3">
        <f>SUM(J225:AK225)</f>
        <v>0.69867220490932391</v>
      </c>
      <c r="AM225" s="3">
        <f t="shared" si="348"/>
        <v>0.257609968836783</v>
      </c>
      <c r="AN225" s="3"/>
      <c r="AO225" s="4">
        <f>1/9</f>
        <v>0.1111111111111111</v>
      </c>
      <c r="AP225" s="4">
        <f>1/7</f>
        <v>0.14285714285714285</v>
      </c>
      <c r="AQ225" s="4">
        <f>1/15</f>
        <v>6.6666666666666666E-2</v>
      </c>
      <c r="AR225" s="4">
        <f>1/51</f>
        <v>1.9607843137254902E-2</v>
      </c>
      <c r="AS225" s="4">
        <f>1/176</f>
        <v>5.681818181818182E-3</v>
      </c>
      <c r="AT225" s="4">
        <v>0</v>
      </c>
      <c r="AU225" s="4">
        <f>SUM(AO225:AT225)</f>
        <v>0.34592458195399367</v>
      </c>
      <c r="AV225" s="7">
        <f t="shared" si="422"/>
        <v>0.29721718232747629</v>
      </c>
      <c r="AW225" s="4">
        <f>1/11</f>
        <v>9.0909090909090912E-2</v>
      </c>
      <c r="AX225" s="4">
        <f>1/23</f>
        <v>4.3478260869565216E-2</v>
      </c>
      <c r="AY225" s="4">
        <f>1/15</f>
        <v>6.6666666666666666E-2</v>
      </c>
      <c r="AZ225" s="4">
        <f>1/51</f>
        <v>1.9607843137254902E-2</v>
      </c>
      <c r="BA225" s="4">
        <f>1/41</f>
        <v>2.4390243902439025E-2</v>
      </c>
      <c r="BB225" s="4">
        <f>1/41</f>
        <v>2.4390243902439025E-2</v>
      </c>
      <c r="BC225" s="4">
        <f>1/201</f>
        <v>4.9751243781094526E-3</v>
      </c>
      <c r="BD225" s="4">
        <f>1/151</f>
        <v>6.6225165562913907E-3</v>
      </c>
      <c r="BE225" s="4">
        <f>1/151</f>
        <v>6.6225165562913907E-3</v>
      </c>
      <c r="BF225" s="4">
        <f>1/301</f>
        <v>3.3222591362126247E-3</v>
      </c>
      <c r="BG225" s="4">
        <v>0</v>
      </c>
      <c r="BH225" s="4">
        <f>1/501</f>
        <v>1.996007984031936E-3</v>
      </c>
      <c r="BI225" s="4">
        <f>1/501</f>
        <v>1.996007984031936E-3</v>
      </c>
      <c r="BJ225" s="4">
        <v>0</v>
      </c>
      <c r="BK225" s="4">
        <v>0</v>
      </c>
      <c r="BL225" s="4">
        <v>0</v>
      </c>
      <c r="BM225" s="4">
        <v>0</v>
      </c>
      <c r="BN225" s="4">
        <v>0</v>
      </c>
      <c r="BO225" s="4">
        <v>0</v>
      </c>
      <c r="BP225" s="4">
        <v>0</v>
      </c>
      <c r="BQ225" s="4">
        <v>0</v>
      </c>
      <c r="BR225" s="4">
        <v>0</v>
      </c>
      <c r="BS225" s="4">
        <v>0</v>
      </c>
      <c r="BT225" s="4">
        <v>0</v>
      </c>
      <c r="BU225" s="4">
        <v>0</v>
      </c>
      <c r="BV225" s="4">
        <v>0</v>
      </c>
      <c r="BW225" s="4">
        <v>0</v>
      </c>
      <c r="BX225" s="4">
        <v>0</v>
      </c>
      <c r="BY225" s="4">
        <f>SUM(AW225:BX225)</f>
        <v>0.29497678198242439</v>
      </c>
      <c r="BZ225" s="7">
        <f t="shared" si="423"/>
        <v>0.3273955189209099</v>
      </c>
      <c r="CB225" s="6">
        <f t="shared" si="424"/>
        <v>0.33957356884574175</v>
      </c>
    </row>
    <row r="226" spans="1:80" s="7" customFormat="1" x14ac:dyDescent="0.25">
      <c r="A226" s="7">
        <v>57</v>
      </c>
      <c r="B226" s="8" t="s">
        <v>78</v>
      </c>
      <c r="C226" s="11">
        <v>0</v>
      </c>
      <c r="D226" s="8">
        <f>6/11</f>
        <v>0.54545454545454541</v>
      </c>
      <c r="E226" s="8">
        <f>4/15</f>
        <v>0.26666666666666666</v>
      </c>
      <c r="F226" s="8">
        <f>2/9</f>
        <v>0.22222222222222221</v>
      </c>
      <c r="G226" s="3">
        <f>D226+E226+F226</f>
        <v>1.0343434343434343</v>
      </c>
      <c r="H226" s="6">
        <f>((D226+(0.5*E226))/G226)</f>
        <v>0.65624999999999989</v>
      </c>
      <c r="I226" s="6">
        <f>1-H226</f>
        <v>0.34375000000000011</v>
      </c>
      <c r="J226" s="8">
        <f>2/13</f>
        <v>0.15384615384615385</v>
      </c>
      <c r="K226" s="8">
        <f>1/8</f>
        <v>0.125</v>
      </c>
      <c r="L226" s="8">
        <f>1/9</f>
        <v>0.1111111111111111</v>
      </c>
      <c r="M226" s="8">
        <f>1/14</f>
        <v>7.1428571428571425E-2</v>
      </c>
      <c r="N226" s="8">
        <f>1/15</f>
        <v>6.6666666666666666E-2</v>
      </c>
      <c r="O226" s="8">
        <f>1/31</f>
        <v>3.2258064516129031E-2</v>
      </c>
      <c r="P226" s="8">
        <f>1/34</f>
        <v>2.9411764705882353E-2</v>
      </c>
      <c r="Q226" s="8">
        <f>1/36</f>
        <v>2.7777777777777776E-2</v>
      </c>
      <c r="R226" s="8">
        <f>1/76</f>
        <v>1.3157894736842105E-2</v>
      </c>
      <c r="S226" s="8">
        <f>1/201</f>
        <v>4.9751243781094526E-3</v>
      </c>
      <c r="T226" s="8">
        <f>1/91</f>
        <v>1.098901098901099E-2</v>
      </c>
      <c r="U226" s="8">
        <f>1/101</f>
        <v>9.9009900990099011E-3</v>
      </c>
      <c r="V226" s="8">
        <f>1/201</f>
        <v>4.9751243781094526E-3</v>
      </c>
      <c r="W226" s="8">
        <f>1/501</f>
        <v>1.996007984031936E-3</v>
      </c>
      <c r="X226" s="8">
        <f>1/501</f>
        <v>1.996007984031936E-3</v>
      </c>
      <c r="Y226" s="8">
        <f>1/326</f>
        <v>3.0674846625766872E-3</v>
      </c>
      <c r="Z226" s="8">
        <f>1/326</f>
        <v>3.0674846625766872E-3</v>
      </c>
      <c r="AA226" s="8">
        <v>0</v>
      </c>
      <c r="AB226" s="8">
        <v>0</v>
      </c>
      <c r="AC226" s="8">
        <f t="shared" si="448"/>
        <v>1.996007984031936E-3</v>
      </c>
      <c r="AD226" s="8">
        <f t="shared" si="448"/>
        <v>1.996007984031936E-3</v>
      </c>
      <c r="AE226" s="8">
        <v>0</v>
      </c>
      <c r="AF226" s="8">
        <v>0</v>
      </c>
      <c r="AG226" s="8">
        <f t="shared" ref="AG226:AJ226" si="449">1/501</f>
        <v>1.996007984031936E-3</v>
      </c>
      <c r="AH226" s="8">
        <f t="shared" si="449"/>
        <v>1.996007984031936E-3</v>
      </c>
      <c r="AI226" s="8">
        <f t="shared" si="449"/>
        <v>1.996007984031936E-3</v>
      </c>
      <c r="AJ226" s="8">
        <f t="shared" si="449"/>
        <v>1.996007984031936E-3</v>
      </c>
      <c r="AK226" s="8">
        <v>0</v>
      </c>
      <c r="AL226" s="3">
        <f>SUM(J226:AK226)</f>
        <v>0.68360128783078333</v>
      </c>
      <c r="AM226" s="3">
        <f t="shared" si="348"/>
        <v>0.25326902768976955</v>
      </c>
      <c r="AN226" s="3"/>
      <c r="AO226" s="8">
        <f>1/8</f>
        <v>0.125</v>
      </c>
      <c r="AP226" s="8">
        <f>2/13</f>
        <v>0.15384615384615385</v>
      </c>
      <c r="AQ226" s="8">
        <f>1/15</f>
        <v>6.6666666666666666E-2</v>
      </c>
      <c r="AR226" s="8">
        <f>1/81</f>
        <v>1.2345679012345678E-2</v>
      </c>
      <c r="AS226" s="8">
        <f>1/351</f>
        <v>2.8490028490028491E-3</v>
      </c>
      <c r="AT226" s="8">
        <v>0</v>
      </c>
      <c r="AU226" s="8">
        <f>SUM(AO226:AT226)</f>
        <v>0.36070750237416904</v>
      </c>
      <c r="AV226" s="7">
        <f t="shared" si="422"/>
        <v>0.35265313390313402</v>
      </c>
      <c r="AW226" s="8">
        <f>1/13</f>
        <v>7.6923076923076927E-2</v>
      </c>
      <c r="AX226" s="8">
        <f>1/26</f>
        <v>3.8461538461538464E-2</v>
      </c>
      <c r="AY226" s="8">
        <f>1/17</f>
        <v>5.8823529411764705E-2</v>
      </c>
      <c r="AZ226" s="8">
        <f>1/81</f>
        <v>1.2345679012345678E-2</v>
      </c>
      <c r="BA226" s="8">
        <f>1/51</f>
        <v>1.9607843137254902E-2</v>
      </c>
      <c r="BB226" s="8">
        <f>1/61</f>
        <v>1.6393442622950821E-2</v>
      </c>
      <c r="BC226" s="8">
        <f>1/401</f>
        <v>2.4937655860349127E-3</v>
      </c>
      <c r="BD226" s="8">
        <f>1/226</f>
        <v>4.4247787610619468E-3</v>
      </c>
      <c r="BE226" s="8">
        <f>1/251</f>
        <v>3.9840637450199202E-3</v>
      </c>
      <c r="BF226" s="8">
        <f>1/401</f>
        <v>2.4937655860349127E-3</v>
      </c>
      <c r="BG226" s="8">
        <f>1/501</f>
        <v>1.996007984031936E-3</v>
      </c>
      <c r="BH226" s="8">
        <f t="shared" ref="BH226:BM226" si="450">1/501</f>
        <v>1.996007984031936E-3</v>
      </c>
      <c r="BI226" s="8">
        <f t="shared" si="450"/>
        <v>1.996007984031936E-3</v>
      </c>
      <c r="BJ226" s="8">
        <f t="shared" si="450"/>
        <v>1.996007984031936E-3</v>
      </c>
      <c r="BK226" s="8">
        <f t="shared" si="450"/>
        <v>1.996007984031936E-3</v>
      </c>
      <c r="BL226" s="8">
        <f t="shared" si="450"/>
        <v>1.996007984031936E-3</v>
      </c>
      <c r="BM226" s="8">
        <f t="shared" si="450"/>
        <v>1.996007984031936E-3</v>
      </c>
      <c r="BN226" s="8">
        <v>0</v>
      </c>
      <c r="BO226" s="8">
        <v>0</v>
      </c>
      <c r="BP226" s="8">
        <f t="shared" ref="BP226:BQ226" si="451">1/501</f>
        <v>1.996007984031936E-3</v>
      </c>
      <c r="BQ226" s="8">
        <f t="shared" si="451"/>
        <v>1.996007984031936E-3</v>
      </c>
      <c r="BR226" s="8">
        <v>0</v>
      </c>
      <c r="BS226" s="8">
        <v>0</v>
      </c>
      <c r="BT226" s="8">
        <f t="shared" ref="BT226:BW226" si="452">1/501</f>
        <v>1.996007984031936E-3</v>
      </c>
      <c r="BU226" s="8">
        <f t="shared" si="452"/>
        <v>1.996007984031936E-3</v>
      </c>
      <c r="BV226" s="8">
        <f t="shared" si="452"/>
        <v>1.996007984031936E-3</v>
      </c>
      <c r="BW226" s="8">
        <f t="shared" si="452"/>
        <v>1.996007984031936E-3</v>
      </c>
      <c r="BX226" s="8">
        <v>0</v>
      </c>
      <c r="BY226" s="8">
        <f>SUM(AW226:BX226)</f>
        <v>0.26189958703949834</v>
      </c>
      <c r="BZ226" s="7">
        <f t="shared" si="423"/>
        <v>0.17854814167774258</v>
      </c>
      <c r="CB226" s="6">
        <f t="shared" si="424"/>
        <v>0.3062083772444506</v>
      </c>
    </row>
    <row r="227" spans="1:80" x14ac:dyDescent="0.25">
      <c r="A227" s="7">
        <v>57</v>
      </c>
      <c r="B227" s="7" t="s">
        <v>84</v>
      </c>
      <c r="C227" s="11">
        <v>1</v>
      </c>
      <c r="D227" s="8">
        <f>AVERAGE(D224:D226)</f>
        <v>0.55218855218855223</v>
      </c>
      <c r="E227" s="8">
        <f t="shared" ref="E227:BM227" si="453">AVERAGE(E224:E226)</f>
        <v>0.27037037037037037</v>
      </c>
      <c r="F227" s="8">
        <f t="shared" si="453"/>
        <v>0.21832358674463936</v>
      </c>
      <c r="G227" s="8">
        <f t="shared" si="453"/>
        <v>1.0408825093035619</v>
      </c>
      <c r="H227" s="8">
        <f t="shared" si="453"/>
        <v>0.66036352484256122</v>
      </c>
      <c r="I227" s="8">
        <f t="shared" si="453"/>
        <v>0.33963647515743883</v>
      </c>
      <c r="J227" s="8">
        <f t="shared" si="453"/>
        <v>0.15384615384615385</v>
      </c>
      <c r="K227" s="8">
        <f t="shared" si="453"/>
        <v>0.12254901960784315</v>
      </c>
      <c r="L227" s="8">
        <f t="shared" si="453"/>
        <v>0.1111111111111111</v>
      </c>
      <c r="M227" s="8">
        <f t="shared" si="453"/>
        <v>6.8253968253968247E-2</v>
      </c>
      <c r="N227" s="8">
        <f t="shared" si="453"/>
        <v>6.4052287581699341E-2</v>
      </c>
      <c r="O227" s="8">
        <f t="shared" si="453"/>
        <v>3.2050862614233677E-2</v>
      </c>
      <c r="P227" s="8">
        <f t="shared" si="453"/>
        <v>3.2792427315753887E-2</v>
      </c>
      <c r="Q227" s="8">
        <f t="shared" si="453"/>
        <v>3.0557433701449924E-2</v>
      </c>
      <c r="R227" s="8">
        <f t="shared" si="453"/>
        <v>1.5897037002808454E-2</v>
      </c>
      <c r="S227" s="8">
        <f t="shared" si="453"/>
        <v>6.949380083708441E-3</v>
      </c>
      <c r="T227" s="8">
        <f t="shared" si="453"/>
        <v>1.1078560033455524E-2</v>
      </c>
      <c r="U227" s="8">
        <f t="shared" si="453"/>
        <v>1.0715886403455161E-2</v>
      </c>
      <c r="V227" s="8">
        <f t="shared" si="453"/>
        <v>5.5242551041700992E-3</v>
      </c>
      <c r="W227" s="8">
        <f t="shared" si="453"/>
        <v>1.4965911900222829E-3</v>
      </c>
      <c r="X227" s="8">
        <f t="shared" si="453"/>
        <v>6.6533599467731195E-4</v>
      </c>
      <c r="Y227" s="8">
        <f t="shared" si="453"/>
        <v>4.3392444729318637E-3</v>
      </c>
      <c r="Z227" s="8">
        <f t="shared" si="453"/>
        <v>4.0088909285686865E-3</v>
      </c>
      <c r="AA227" s="8">
        <f t="shared" si="453"/>
        <v>1.3306719893546239E-3</v>
      </c>
      <c r="AB227" s="8">
        <f t="shared" si="453"/>
        <v>0</v>
      </c>
      <c r="AC227" s="8">
        <f t="shared" si="453"/>
        <v>1.996007984031936E-3</v>
      </c>
      <c r="AD227" s="8">
        <f t="shared" si="453"/>
        <v>1.996007984031936E-3</v>
      </c>
      <c r="AE227" s="8">
        <f t="shared" si="453"/>
        <v>6.6533599467731195E-4</v>
      </c>
      <c r="AF227" s="8">
        <f t="shared" si="453"/>
        <v>0</v>
      </c>
      <c r="AG227" s="8">
        <f t="shared" si="453"/>
        <v>1.3306719893546239E-3</v>
      </c>
      <c r="AH227" s="8">
        <f t="shared" si="453"/>
        <v>6.6533599467731195E-4</v>
      </c>
      <c r="AI227" s="8">
        <f t="shared" si="453"/>
        <v>6.6533599467731195E-4</v>
      </c>
      <c r="AJ227" s="8">
        <f t="shared" si="453"/>
        <v>6.6533599467731195E-4</v>
      </c>
      <c r="AK227" s="8">
        <f t="shared" si="453"/>
        <v>0</v>
      </c>
      <c r="AL227" s="8">
        <f t="shared" si="453"/>
        <v>0.68520314917149372</v>
      </c>
      <c r="AM227" s="3">
        <f t="shared" si="348"/>
        <v>0.24088619087764407</v>
      </c>
      <c r="AN227" s="3"/>
      <c r="AO227" s="8">
        <f t="shared" si="453"/>
        <v>0.11574074074074074</v>
      </c>
      <c r="AP227" s="8">
        <f t="shared" si="453"/>
        <v>0.14056776556776557</v>
      </c>
      <c r="AQ227" s="8">
        <f t="shared" si="453"/>
        <v>6.1988304093567252E-2</v>
      </c>
      <c r="AR227" s="8">
        <f t="shared" si="453"/>
        <v>1.476640038731542E-2</v>
      </c>
      <c r="AS227" s="8">
        <f t="shared" si="453"/>
        <v>4.5019818029768278E-3</v>
      </c>
      <c r="AT227" s="8">
        <f t="shared" si="453"/>
        <v>0</v>
      </c>
      <c r="AU227" s="8">
        <f t="shared" si="453"/>
        <v>0.33756519259236578</v>
      </c>
      <c r="AV227" s="7">
        <f t="shared" si="422"/>
        <v>0.248528794519709</v>
      </c>
      <c r="AW227" s="8">
        <f t="shared" si="453"/>
        <v>8.3721833721833727E-2</v>
      </c>
      <c r="AX227" s="8">
        <f t="shared" si="453"/>
        <v>4.0133779264214048E-2</v>
      </c>
      <c r="AY227" s="8">
        <f t="shared" si="453"/>
        <v>6.4052287581699341E-2</v>
      </c>
      <c r="AZ227" s="8">
        <f t="shared" si="453"/>
        <v>1.5626298427976314E-2</v>
      </c>
      <c r="BA227" s="8">
        <f t="shared" si="453"/>
        <v>2.1201976725649607E-2</v>
      </c>
      <c r="BB227" s="8">
        <f t="shared" si="453"/>
        <v>1.8569686553239401E-2</v>
      </c>
      <c r="BC227" s="8">
        <f t="shared" si="453"/>
        <v>4.6971355068119195E-3</v>
      </c>
      <c r="BD227" s="8">
        <f t="shared" si="453"/>
        <v>6.3279344179537579E-3</v>
      </c>
      <c r="BE227" s="8">
        <f t="shared" si="453"/>
        <v>6.1810294126064154E-3</v>
      </c>
      <c r="BF227" s="8">
        <f t="shared" si="453"/>
        <v>4.146180426179643E-3</v>
      </c>
      <c r="BG227" s="8">
        <f t="shared" si="453"/>
        <v>1.3306719893546239E-3</v>
      </c>
      <c r="BH227" s="8">
        <f t="shared" si="453"/>
        <v>1.996007984031936E-3</v>
      </c>
      <c r="BI227" s="8">
        <f t="shared" si="453"/>
        <v>1.996007984031936E-3</v>
      </c>
      <c r="BJ227" s="8">
        <f t="shared" si="453"/>
        <v>6.6533599467731195E-4</v>
      </c>
      <c r="BK227" s="8">
        <f t="shared" si="453"/>
        <v>6.6533599467731195E-4</v>
      </c>
      <c r="BL227" s="8">
        <f t="shared" si="453"/>
        <v>6.6533599467731195E-4</v>
      </c>
      <c r="BM227" s="8">
        <f t="shared" si="453"/>
        <v>6.6533599467731195E-4</v>
      </c>
      <c r="BN227" s="8">
        <f t="shared" ref="BN227:BY227" si="454">AVERAGE(BN224:BN226)</f>
        <v>6.6533599467731195E-4</v>
      </c>
      <c r="BO227" s="8">
        <f t="shared" si="454"/>
        <v>0</v>
      </c>
      <c r="BP227" s="8">
        <f t="shared" si="454"/>
        <v>6.6533599467731195E-4</v>
      </c>
      <c r="BQ227" s="8">
        <f t="shared" si="454"/>
        <v>6.6533599467731195E-4</v>
      </c>
      <c r="BR227" s="8">
        <f t="shared" si="454"/>
        <v>0</v>
      </c>
      <c r="BS227" s="8">
        <f t="shared" si="454"/>
        <v>0</v>
      </c>
      <c r="BT227" s="8">
        <f t="shared" si="454"/>
        <v>6.6533599467731195E-4</v>
      </c>
      <c r="BU227" s="8">
        <f t="shared" si="454"/>
        <v>6.6533599467731195E-4</v>
      </c>
      <c r="BV227" s="8">
        <f t="shared" si="454"/>
        <v>6.6533599467731195E-4</v>
      </c>
      <c r="BW227" s="8">
        <f t="shared" si="454"/>
        <v>6.6533599467731195E-4</v>
      </c>
      <c r="BX227" s="8">
        <f t="shared" si="454"/>
        <v>0</v>
      </c>
      <c r="BY227" s="8">
        <f t="shared" si="454"/>
        <v>0.27729952593703305</v>
      </c>
      <c r="BZ227" s="7">
        <f t="shared" si="423"/>
        <v>0.27013086433658895</v>
      </c>
      <c r="CB227" s="6">
        <f t="shared" si="424"/>
        <v>0.30006786770089255</v>
      </c>
    </row>
    <row r="228" spans="1:80" x14ac:dyDescent="0.25">
      <c r="A228" s="8">
        <v>58</v>
      </c>
      <c r="B228" s="1" t="s">
        <v>18</v>
      </c>
      <c r="C228" s="11">
        <v>0</v>
      </c>
      <c r="D228" s="4">
        <f>5/14</f>
        <v>0.35714285714285715</v>
      </c>
      <c r="E228" s="4">
        <f>10/29</f>
        <v>0.34482758620689657</v>
      </c>
      <c r="F228" s="4">
        <f>5/14</f>
        <v>0.35714285714285715</v>
      </c>
      <c r="G228" s="3">
        <f>D228+E228+F228</f>
        <v>1.059113300492611</v>
      </c>
      <c r="H228" s="6">
        <f>((D228+(0.5*E228))/G228)</f>
        <v>0.49999999999999989</v>
      </c>
      <c r="I228" s="6">
        <f>1-H228</f>
        <v>0.50000000000000011</v>
      </c>
      <c r="J228" s="4">
        <f>2/17</f>
        <v>0.11764705882352941</v>
      </c>
      <c r="K228" s="4">
        <f>1/13</f>
        <v>7.6923076923076927E-2</v>
      </c>
      <c r="L228" s="4">
        <f>1/12</f>
        <v>8.3333333333333329E-2</v>
      </c>
      <c r="M228" s="4">
        <f>1/29</f>
        <v>3.4482758620689655E-2</v>
      </c>
      <c r="N228" s="4">
        <f>1/33</f>
        <v>3.0303030303030304E-2</v>
      </c>
      <c r="O228" s="4">
        <f>1/41</f>
        <v>2.4390243902439025E-2</v>
      </c>
      <c r="P228" s="4">
        <f>1/126</f>
        <v>7.9365079365079361E-3</v>
      </c>
      <c r="Q228" s="4">
        <f>1/67</f>
        <v>1.4925373134328358E-2</v>
      </c>
      <c r="R228" s="4">
        <f>1/81</f>
        <v>1.2345679012345678E-2</v>
      </c>
      <c r="S228" s="4">
        <f>1/126</f>
        <v>7.9365079365079361E-3</v>
      </c>
      <c r="T228" s="4">
        <f>1/201</f>
        <v>4.9751243781094526E-3</v>
      </c>
      <c r="U228" s="4">
        <f>1/201</f>
        <v>4.9751243781094526E-3</v>
      </c>
      <c r="V228" s="4">
        <f>1/251</f>
        <v>3.9840637450199202E-3</v>
      </c>
      <c r="W228" s="4">
        <v>0</v>
      </c>
      <c r="X228" s="4">
        <v>0</v>
      </c>
      <c r="Y228" s="4">
        <f>1/501</f>
        <v>1.996007984031936E-3</v>
      </c>
      <c r="Z228" s="4">
        <f>1/501</f>
        <v>1.996007984031936E-3</v>
      </c>
      <c r="AA228" s="4">
        <f>1/501</f>
        <v>1.996007984031936E-3</v>
      </c>
      <c r="AB228" s="4">
        <v>0</v>
      </c>
      <c r="AC228" s="4">
        <v>0</v>
      </c>
      <c r="AD228" s="4">
        <f>1/501</f>
        <v>1.996007984031936E-3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3">
        <f>SUM(J228:AK228)</f>
        <v>0.43214191436315508</v>
      </c>
      <c r="AM228" s="3">
        <f t="shared" si="348"/>
        <v>0.20999736021683413</v>
      </c>
      <c r="AN228" s="3"/>
      <c r="AO228" s="4">
        <f>2/13</f>
        <v>0.15384615384615385</v>
      </c>
      <c r="AP228" s="4">
        <f>2/13</f>
        <v>0.15384615384615385</v>
      </c>
      <c r="AQ228" s="4">
        <f>1/17</f>
        <v>5.8823529411764705E-2</v>
      </c>
      <c r="AR228" s="4">
        <f>1/67</f>
        <v>1.4925373134328358E-2</v>
      </c>
      <c r="AS228" s="4">
        <f>1/201</f>
        <v>4.9751243781094526E-3</v>
      </c>
      <c r="AT228" s="4">
        <v>0</v>
      </c>
      <c r="AU228" s="4">
        <f>SUM(AO228:AT228)</f>
        <v>0.3864163346165102</v>
      </c>
      <c r="AV228" s="7">
        <f t="shared" si="422"/>
        <v>0.12060737038787961</v>
      </c>
      <c r="AW228" s="4">
        <f>2/15</f>
        <v>0.13333333333333333</v>
      </c>
      <c r="AX228" s="4">
        <f>1/12</f>
        <v>8.3333333333333329E-2</v>
      </c>
      <c r="AY228" s="4">
        <f>1/10</f>
        <v>0.1</v>
      </c>
      <c r="AZ228" s="4">
        <f>1/34</f>
        <v>2.9411764705882353E-2</v>
      </c>
      <c r="BA228" s="4">
        <f>1/23</f>
        <v>4.3478260869565216E-2</v>
      </c>
      <c r="BB228" s="4">
        <f>1/41</f>
        <v>2.4390243902439025E-2</v>
      </c>
      <c r="BC228" s="4">
        <f>1/67</f>
        <v>1.4925373134328358E-2</v>
      </c>
      <c r="BD228" s="4">
        <f>1/81</f>
        <v>1.2345679012345678E-2</v>
      </c>
      <c r="BE228" s="4">
        <f>1/81</f>
        <v>1.2345679012345678E-2</v>
      </c>
      <c r="BF228" s="4">
        <f>1/126</f>
        <v>7.9365079365079361E-3</v>
      </c>
      <c r="BG228" s="4">
        <f>1/251</f>
        <v>3.9840637450199202E-3</v>
      </c>
      <c r="BH228" s="4">
        <f>1/201</f>
        <v>4.9751243781094526E-3</v>
      </c>
      <c r="BI228" s="4">
        <f>1/251</f>
        <v>3.9840637450199202E-3</v>
      </c>
      <c r="BJ228" s="4">
        <v>0</v>
      </c>
      <c r="BK228" s="4">
        <v>0</v>
      </c>
      <c r="BL228" s="4">
        <f>1/501</f>
        <v>1.996007984031936E-3</v>
      </c>
      <c r="BM228" s="4">
        <f>1/501</f>
        <v>1.996007984031936E-3</v>
      </c>
      <c r="BN228" s="4">
        <f>1/501</f>
        <v>1.996007984031936E-3</v>
      </c>
      <c r="BO228" s="4">
        <v>0</v>
      </c>
      <c r="BP228" s="4">
        <v>0</v>
      </c>
      <c r="BQ228" s="4">
        <f>1/501</f>
        <v>1.996007984031936E-3</v>
      </c>
      <c r="BR228" s="4">
        <v>0</v>
      </c>
      <c r="BS228" s="4">
        <v>0</v>
      </c>
      <c r="BT228" s="4">
        <v>0</v>
      </c>
      <c r="BU228" s="4">
        <v>0</v>
      </c>
      <c r="BV228" s="4">
        <v>0</v>
      </c>
      <c r="BW228" s="4">
        <v>0</v>
      </c>
      <c r="BX228" s="4">
        <v>0</v>
      </c>
      <c r="BY228" s="4">
        <f>SUM(AW228:BX228)</f>
        <v>0.48242745904435791</v>
      </c>
      <c r="BZ228" s="7">
        <f t="shared" si="423"/>
        <v>0.35079688532420206</v>
      </c>
      <c r="CB228" s="6">
        <f t="shared" si="424"/>
        <v>0.30098570802402325</v>
      </c>
    </row>
    <row r="229" spans="1:80" x14ac:dyDescent="0.25">
      <c r="A229" s="7">
        <v>58</v>
      </c>
      <c r="B229" s="8" t="s">
        <v>79</v>
      </c>
      <c r="C229" s="11">
        <v>0</v>
      </c>
      <c r="D229" s="4">
        <f>5/14</f>
        <v>0.35714285714285715</v>
      </c>
      <c r="E229" s="4">
        <f>10/31</f>
        <v>0.32258064516129031</v>
      </c>
      <c r="F229" s="4">
        <f>5/14</f>
        <v>0.35714285714285715</v>
      </c>
      <c r="G229" s="3">
        <f>D229+E229+F229</f>
        <v>1.0368663594470047</v>
      </c>
      <c r="H229" s="6">
        <f>((D229+(0.5*E229))/G229)</f>
        <v>0.5</v>
      </c>
      <c r="I229" s="6">
        <f>1-H229</f>
        <v>0.5</v>
      </c>
      <c r="J229" s="4">
        <f>1/8</f>
        <v>0.125</v>
      </c>
      <c r="K229" s="4">
        <f>1/13</f>
        <v>7.6923076923076927E-2</v>
      </c>
      <c r="L229" s="4">
        <f>1/11</f>
        <v>9.0909090909090912E-2</v>
      </c>
      <c r="M229" s="4">
        <f>1/34</f>
        <v>2.9411764705882353E-2</v>
      </c>
      <c r="N229" s="4">
        <f>1/29</f>
        <v>3.4482758620689655E-2</v>
      </c>
      <c r="O229" s="4">
        <f>1/41</f>
        <v>2.4390243902439025E-2</v>
      </c>
      <c r="P229" s="4">
        <f>1/67</f>
        <v>1.4925373134328358E-2</v>
      </c>
      <c r="Q229" s="4">
        <f>1/51</f>
        <v>1.9607843137254902E-2</v>
      </c>
      <c r="R229" s="4">
        <f>1/101</f>
        <v>9.9009900990099011E-3</v>
      </c>
      <c r="S229" s="4">
        <f>1/201</f>
        <v>4.9751243781094526E-3</v>
      </c>
      <c r="T229" s="4">
        <f>1/201</f>
        <v>4.9751243781094526E-3</v>
      </c>
      <c r="U229" s="4">
        <f>1/176</f>
        <v>5.681818181818182E-3</v>
      </c>
      <c r="V229" s="4">
        <f>1/251</f>
        <v>3.9840637450199202E-3</v>
      </c>
      <c r="W229" s="4">
        <f>1/501</f>
        <v>1.996007984031936E-3</v>
      </c>
      <c r="X229" s="4">
        <v>0</v>
      </c>
      <c r="Y229" s="4">
        <v>0</v>
      </c>
      <c r="Z229" s="4">
        <f>1/501</f>
        <v>1.996007984031936E-3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3">
        <f>SUM(J229:AK229)</f>
        <v>0.44915928808289285</v>
      </c>
      <c r="AM229" s="3">
        <f t="shared" si="348"/>
        <v>0.25764600663210002</v>
      </c>
      <c r="AN229" s="3"/>
      <c r="AO229" s="4">
        <f>1/8</f>
        <v>0.125</v>
      </c>
      <c r="AP229" s="4">
        <f>1/6</f>
        <v>0.16666666666666666</v>
      </c>
      <c r="AQ229" s="4">
        <f>1/17</f>
        <v>5.8823529411764705E-2</v>
      </c>
      <c r="AR229" s="4">
        <f>1/81</f>
        <v>1.2345679012345678E-2</v>
      </c>
      <c r="AS229" s="4">
        <f>1/401</f>
        <v>2.4937655860349127E-3</v>
      </c>
      <c r="AT229" s="4">
        <v>0</v>
      </c>
      <c r="AU229" s="4">
        <f>SUM(AO229:AT229)</f>
        <v>0.36532964067681195</v>
      </c>
      <c r="AV229" s="7">
        <f t="shared" si="422"/>
        <v>0.13252188609811699</v>
      </c>
      <c r="AW229" s="4">
        <f>1/8</f>
        <v>0.125</v>
      </c>
      <c r="AX229" s="4">
        <f>1/13</f>
        <v>7.6923076923076927E-2</v>
      </c>
      <c r="AY229" s="4">
        <f>1/11</f>
        <v>9.0909090909090912E-2</v>
      </c>
      <c r="AZ229" s="4">
        <f>1/34</f>
        <v>2.9411764705882353E-2</v>
      </c>
      <c r="BA229" s="4">
        <f>1/29</f>
        <v>3.4482758620689655E-2</v>
      </c>
      <c r="BB229" s="4">
        <f>1/41</f>
        <v>2.4390243902439025E-2</v>
      </c>
      <c r="BC229" s="4">
        <f>1/67</f>
        <v>1.4925373134328358E-2</v>
      </c>
      <c r="BD229" s="4">
        <f>1/51</f>
        <v>1.9607843137254902E-2</v>
      </c>
      <c r="BE229" s="4">
        <f>1/101</f>
        <v>9.9009900990099011E-3</v>
      </c>
      <c r="BF229" s="4">
        <f>1/201</f>
        <v>4.9751243781094526E-3</v>
      </c>
      <c r="BG229" s="4">
        <f>1/201</f>
        <v>4.9751243781094526E-3</v>
      </c>
      <c r="BH229" s="4">
        <f>1/176</f>
        <v>5.681818181818182E-3</v>
      </c>
      <c r="BI229" s="4">
        <f>1/251</f>
        <v>3.9840637450199202E-3</v>
      </c>
      <c r="BJ229" s="4">
        <f>1/501</f>
        <v>1.996007984031936E-3</v>
      </c>
      <c r="BK229" s="4">
        <v>0</v>
      </c>
      <c r="BL229" s="4">
        <v>0</v>
      </c>
      <c r="BM229" s="4">
        <v>0</v>
      </c>
      <c r="BN229" s="4">
        <v>0</v>
      </c>
      <c r="BO229" s="4">
        <v>0</v>
      </c>
      <c r="BP229" s="4">
        <v>0</v>
      </c>
      <c r="BQ229" s="4">
        <v>0</v>
      </c>
      <c r="BR229" s="4">
        <v>0</v>
      </c>
      <c r="BS229" s="4">
        <v>0</v>
      </c>
      <c r="BT229" s="4">
        <v>0</v>
      </c>
      <c r="BU229" s="4">
        <v>0</v>
      </c>
      <c r="BV229" s="4">
        <v>0</v>
      </c>
      <c r="BW229" s="4">
        <v>0</v>
      </c>
      <c r="BX229" s="4">
        <v>0</v>
      </c>
      <c r="BY229" s="4">
        <f>SUM(AW229:BX229)</f>
        <v>0.44716328009886092</v>
      </c>
      <c r="BZ229" s="7">
        <f t="shared" si="423"/>
        <v>0.25205718427681045</v>
      </c>
      <c r="CB229" s="6">
        <f t="shared" si="424"/>
        <v>0.26165220885856577</v>
      </c>
    </row>
    <row r="230" spans="1:80" s="7" customFormat="1" x14ac:dyDescent="0.25">
      <c r="A230" s="7">
        <v>58</v>
      </c>
      <c r="B230" s="8" t="s">
        <v>78</v>
      </c>
      <c r="C230" s="11">
        <v>0</v>
      </c>
      <c r="D230" s="8">
        <f>5/14</f>
        <v>0.35714285714285715</v>
      </c>
      <c r="E230" s="8">
        <f>10/31</f>
        <v>0.32258064516129031</v>
      </c>
      <c r="F230" s="8">
        <f>5/14</f>
        <v>0.35714285714285715</v>
      </c>
      <c r="G230" s="3">
        <f>D230+E230+F230</f>
        <v>1.0368663594470047</v>
      </c>
      <c r="H230" s="6">
        <f>((D230+(0.5*E230))/G230)</f>
        <v>0.5</v>
      </c>
      <c r="I230" s="6">
        <f>1-H230</f>
        <v>0.5</v>
      </c>
      <c r="J230" s="8">
        <f>2/17</f>
        <v>0.11764705882352941</v>
      </c>
      <c r="K230" s="8">
        <f>1/13</f>
        <v>7.6923076923076927E-2</v>
      </c>
      <c r="L230" s="8">
        <f>1/10</f>
        <v>0.1</v>
      </c>
      <c r="M230" s="8">
        <f>1/31</f>
        <v>3.2258064516129031E-2</v>
      </c>
      <c r="N230" s="8">
        <f>1/23</f>
        <v>4.3478260869565216E-2</v>
      </c>
      <c r="O230" s="8">
        <f>1/36</f>
        <v>2.7777777777777776E-2</v>
      </c>
      <c r="P230" s="8">
        <f>1/101</f>
        <v>9.9009900990099011E-3</v>
      </c>
      <c r="Q230" s="8">
        <f>1/81</f>
        <v>1.2345679012345678E-2</v>
      </c>
      <c r="R230" s="8">
        <f>1/101</f>
        <v>9.9009900990099011E-3</v>
      </c>
      <c r="S230" s="8">
        <f>1/201</f>
        <v>4.9751243781094526E-3</v>
      </c>
      <c r="T230" s="8">
        <f>1/401</f>
        <v>2.4937655860349127E-3</v>
      </c>
      <c r="U230" s="8">
        <f>1/301</f>
        <v>3.3222591362126247E-3</v>
      </c>
      <c r="V230" s="8">
        <f>1/401</f>
        <v>2.4937655860349127E-3</v>
      </c>
      <c r="W230" s="8">
        <f>1/501</f>
        <v>1.996007984031936E-3</v>
      </c>
      <c r="X230" s="8">
        <f>1/501</f>
        <v>1.996007984031936E-3</v>
      </c>
      <c r="Y230" s="8">
        <f>1/501</f>
        <v>1.996007984031936E-3</v>
      </c>
      <c r="Z230" s="8">
        <f>1/501</f>
        <v>1.996007984031936E-3</v>
      </c>
      <c r="AA230" s="8">
        <v>0</v>
      </c>
      <c r="AB230" s="8">
        <v>0</v>
      </c>
      <c r="AC230" s="8">
        <f t="shared" ref="AC230:AD230" si="455">1/501</f>
        <v>1.996007984031936E-3</v>
      </c>
      <c r="AD230" s="8">
        <f t="shared" si="455"/>
        <v>1.996007984031936E-3</v>
      </c>
      <c r="AE230" s="8">
        <v>0</v>
      </c>
      <c r="AF230" s="8">
        <v>0</v>
      </c>
      <c r="AG230" s="8">
        <f t="shared" ref="AG230:AJ230" si="456">1/501</f>
        <v>1.996007984031936E-3</v>
      </c>
      <c r="AH230" s="8">
        <f t="shared" si="456"/>
        <v>1.996007984031936E-3</v>
      </c>
      <c r="AI230" s="8">
        <f t="shared" si="456"/>
        <v>1.996007984031936E-3</v>
      </c>
      <c r="AJ230" s="8">
        <f t="shared" si="456"/>
        <v>1.996007984031936E-3</v>
      </c>
      <c r="AK230" s="8">
        <v>0</v>
      </c>
      <c r="AL230" s="3">
        <f>SUM(J230:AK230)</f>
        <v>0.46347689264715514</v>
      </c>
      <c r="AM230" s="3">
        <f t="shared" si="348"/>
        <v>0.29773529941203436</v>
      </c>
      <c r="AN230" s="3"/>
      <c r="AO230" s="8">
        <f>1/8</f>
        <v>0.125</v>
      </c>
      <c r="AP230" s="8">
        <f>1/6</f>
        <v>0.16666666666666666</v>
      </c>
      <c r="AQ230" s="8">
        <f>1/14</f>
        <v>7.1428571428571425E-2</v>
      </c>
      <c r="AR230" s="8">
        <f>1/67</f>
        <v>1.4925373134328358E-2</v>
      </c>
      <c r="AS230" s="8">
        <f>1/351</f>
        <v>2.8490028490028491E-3</v>
      </c>
      <c r="AT230" s="8">
        <v>0</v>
      </c>
      <c r="AU230" s="8">
        <f>SUM(AO230:AT230)</f>
        <v>0.38086961407856923</v>
      </c>
      <c r="AV230" s="7">
        <f t="shared" si="422"/>
        <v>0.18069580364356463</v>
      </c>
      <c r="AW230" s="8">
        <f>1/8</f>
        <v>0.125</v>
      </c>
      <c r="AX230" s="8">
        <f>1/12</f>
        <v>8.3333333333333329E-2</v>
      </c>
      <c r="AY230" s="8">
        <f>1/11</f>
        <v>9.0909090909090912E-2</v>
      </c>
      <c r="AZ230" s="8">
        <f>1/26</f>
        <v>3.8461538461538464E-2</v>
      </c>
      <c r="BA230" s="8">
        <f>1/23</f>
        <v>4.3478260869565216E-2</v>
      </c>
      <c r="BB230" s="8">
        <f>1/36</f>
        <v>2.7777777777777776E-2</v>
      </c>
      <c r="BC230" s="8">
        <f>1/91</f>
        <v>1.098901098901099E-2</v>
      </c>
      <c r="BD230" s="8">
        <f>1/71</f>
        <v>1.4084507042253521E-2</v>
      </c>
      <c r="BE230" s="8">
        <f>1/101</f>
        <v>9.9009900990099011E-3</v>
      </c>
      <c r="BF230" s="8">
        <f>1/226</f>
        <v>4.4247787610619468E-3</v>
      </c>
      <c r="BG230" s="8">
        <f>1/376</f>
        <v>2.6595744680851063E-3</v>
      </c>
      <c r="BH230" s="8">
        <f>1/276</f>
        <v>3.6231884057971015E-3</v>
      </c>
      <c r="BI230" s="8">
        <f>1/376</f>
        <v>2.6595744680851063E-3</v>
      </c>
      <c r="BJ230" s="8">
        <f>1/501</f>
        <v>1.996007984031936E-3</v>
      </c>
      <c r="BK230" s="8">
        <f t="shared" ref="BK230:BM230" si="457">1/501</f>
        <v>1.996007984031936E-3</v>
      </c>
      <c r="BL230" s="8">
        <f t="shared" si="457"/>
        <v>1.996007984031936E-3</v>
      </c>
      <c r="BM230" s="8">
        <f t="shared" si="457"/>
        <v>1.996007984031936E-3</v>
      </c>
      <c r="BN230" s="8">
        <v>0</v>
      </c>
      <c r="BO230" s="8">
        <v>0</v>
      </c>
      <c r="BP230" s="8">
        <f t="shared" ref="BP230:BQ230" si="458">1/501</f>
        <v>1.996007984031936E-3</v>
      </c>
      <c r="BQ230" s="8">
        <f t="shared" si="458"/>
        <v>1.996007984031936E-3</v>
      </c>
      <c r="BR230" s="8">
        <v>0</v>
      </c>
      <c r="BS230" s="8">
        <v>0</v>
      </c>
      <c r="BT230" s="8">
        <f t="shared" ref="BT230:BW230" si="459">1/501</f>
        <v>1.996007984031936E-3</v>
      </c>
      <c r="BU230" s="8">
        <f t="shared" si="459"/>
        <v>1.996007984031936E-3</v>
      </c>
      <c r="BV230" s="8">
        <f t="shared" si="459"/>
        <v>1.996007984031936E-3</v>
      </c>
      <c r="BW230" s="8">
        <f t="shared" si="459"/>
        <v>1.996007984031936E-3</v>
      </c>
      <c r="BX230" s="8">
        <v>0</v>
      </c>
      <c r="BY230" s="8">
        <f>SUM(AW230:BX230)</f>
        <v>0.47726170542492868</v>
      </c>
      <c r="BZ230" s="7">
        <f t="shared" si="423"/>
        <v>0.3363327751898002</v>
      </c>
      <c r="CB230" s="6">
        <f t="shared" si="424"/>
        <v>0.32160821215065294</v>
      </c>
    </row>
    <row r="231" spans="1:80" x14ac:dyDescent="0.25">
      <c r="A231" s="7">
        <v>58</v>
      </c>
      <c r="B231" s="7" t="s">
        <v>84</v>
      </c>
      <c r="C231" s="11">
        <v>1</v>
      </c>
      <c r="D231" s="4">
        <f>AVERAGE(D228:D230)</f>
        <v>0.35714285714285715</v>
      </c>
      <c r="E231" s="8">
        <f t="shared" ref="E231:BM231" si="460">AVERAGE(E228:E230)</f>
        <v>0.32999629217649235</v>
      </c>
      <c r="F231" s="8">
        <f t="shared" si="460"/>
        <v>0.35714285714285715</v>
      </c>
      <c r="G231" s="8">
        <f t="shared" si="460"/>
        <v>1.0442820064622067</v>
      </c>
      <c r="H231" s="8">
        <f t="shared" si="460"/>
        <v>0.5</v>
      </c>
      <c r="I231" s="8">
        <f t="shared" si="460"/>
        <v>0.5</v>
      </c>
      <c r="J231" s="8">
        <f t="shared" si="460"/>
        <v>0.12009803921568628</v>
      </c>
      <c r="K231" s="8">
        <f t="shared" si="460"/>
        <v>7.6923076923076927E-2</v>
      </c>
      <c r="L231" s="8">
        <f t="shared" si="460"/>
        <v>9.1414141414141434E-2</v>
      </c>
      <c r="M231" s="8">
        <f t="shared" si="460"/>
        <v>3.2050862614233677E-2</v>
      </c>
      <c r="N231" s="8">
        <f t="shared" si="460"/>
        <v>3.6088016597761723E-2</v>
      </c>
      <c r="O231" s="8">
        <f t="shared" si="460"/>
        <v>2.5519421860885277E-2</v>
      </c>
      <c r="P231" s="8">
        <f t="shared" si="460"/>
        <v>1.09209570566154E-2</v>
      </c>
      <c r="Q231" s="8">
        <f t="shared" si="460"/>
        <v>1.5626298427976314E-2</v>
      </c>
      <c r="R231" s="8">
        <f t="shared" si="460"/>
        <v>1.0715886403455161E-2</v>
      </c>
      <c r="S231" s="8">
        <f t="shared" si="460"/>
        <v>5.9622522309089468E-3</v>
      </c>
      <c r="T231" s="8">
        <f t="shared" si="460"/>
        <v>4.1480047807512729E-3</v>
      </c>
      <c r="U231" s="8">
        <f t="shared" si="460"/>
        <v>4.6597338987134198E-3</v>
      </c>
      <c r="V231" s="8">
        <f t="shared" si="460"/>
        <v>3.4872976920249182E-3</v>
      </c>
      <c r="W231" s="8">
        <f t="shared" si="460"/>
        <v>1.3306719893546239E-3</v>
      </c>
      <c r="X231" s="8">
        <f t="shared" si="460"/>
        <v>6.6533599467731195E-4</v>
      </c>
      <c r="Y231" s="8">
        <f t="shared" si="460"/>
        <v>1.3306719893546239E-3</v>
      </c>
      <c r="Z231" s="8">
        <f t="shared" si="460"/>
        <v>1.996007984031936E-3</v>
      </c>
      <c r="AA231" s="8">
        <f t="shared" si="460"/>
        <v>6.6533599467731195E-4</v>
      </c>
      <c r="AB231" s="8">
        <f t="shared" si="460"/>
        <v>0</v>
      </c>
      <c r="AC231" s="8">
        <f t="shared" si="460"/>
        <v>6.6533599467731195E-4</v>
      </c>
      <c r="AD231" s="8">
        <f t="shared" si="460"/>
        <v>1.3306719893546239E-3</v>
      </c>
      <c r="AE231" s="8">
        <f t="shared" si="460"/>
        <v>0</v>
      </c>
      <c r="AF231" s="8">
        <f t="shared" si="460"/>
        <v>0</v>
      </c>
      <c r="AG231" s="8">
        <f t="shared" si="460"/>
        <v>6.6533599467731195E-4</v>
      </c>
      <c r="AH231" s="8">
        <f t="shared" si="460"/>
        <v>6.6533599467731195E-4</v>
      </c>
      <c r="AI231" s="8">
        <f t="shared" si="460"/>
        <v>6.6533599467731195E-4</v>
      </c>
      <c r="AJ231" s="8">
        <f t="shared" si="460"/>
        <v>6.6533599467731195E-4</v>
      </c>
      <c r="AK231" s="8">
        <f t="shared" si="460"/>
        <v>0</v>
      </c>
      <c r="AL231" s="8">
        <f t="shared" si="460"/>
        <v>0.44825936503106772</v>
      </c>
      <c r="AM231" s="3">
        <f t="shared" si="348"/>
        <v>0.25512622208698965</v>
      </c>
      <c r="AN231" s="3"/>
      <c r="AO231" s="8">
        <f t="shared" si="460"/>
        <v>0.13461538461538461</v>
      </c>
      <c r="AP231" s="8">
        <f t="shared" si="460"/>
        <v>0.16239316239316237</v>
      </c>
      <c r="AQ231" s="8">
        <f t="shared" si="460"/>
        <v>6.3025210084033612E-2</v>
      </c>
      <c r="AR231" s="8">
        <f t="shared" si="460"/>
        <v>1.4065475093667465E-2</v>
      </c>
      <c r="AS231" s="8">
        <f t="shared" si="460"/>
        <v>3.4392976043824048E-3</v>
      </c>
      <c r="AT231" s="8">
        <f t="shared" si="460"/>
        <v>0</v>
      </c>
      <c r="AU231" s="8">
        <f t="shared" si="460"/>
        <v>0.37753852979063046</v>
      </c>
      <c r="AV231" s="7">
        <f t="shared" si="422"/>
        <v>0.14406900544419154</v>
      </c>
      <c r="AW231" s="8">
        <f t="shared" si="460"/>
        <v>0.12777777777777777</v>
      </c>
      <c r="AX231" s="8">
        <f t="shared" si="460"/>
        <v>8.1196581196581186E-2</v>
      </c>
      <c r="AY231" s="8">
        <f t="shared" si="460"/>
        <v>9.3939393939393948E-2</v>
      </c>
      <c r="AZ231" s="8">
        <f t="shared" si="460"/>
        <v>3.2428355957767725E-2</v>
      </c>
      <c r="BA231" s="8">
        <f t="shared" si="460"/>
        <v>4.0479760119940027E-2</v>
      </c>
      <c r="BB231" s="8">
        <f t="shared" si="460"/>
        <v>2.5519421860885277E-2</v>
      </c>
      <c r="BC231" s="8">
        <f t="shared" si="460"/>
        <v>1.3613252419222567E-2</v>
      </c>
      <c r="BD231" s="8">
        <f t="shared" si="460"/>
        <v>1.5346009730618034E-2</v>
      </c>
      <c r="BE231" s="8">
        <f t="shared" si="460"/>
        <v>1.0715886403455161E-2</v>
      </c>
      <c r="BF231" s="8">
        <f t="shared" si="460"/>
        <v>5.7788036918931113E-3</v>
      </c>
      <c r="BG231" s="8">
        <f t="shared" si="460"/>
        <v>3.8729208637381597E-3</v>
      </c>
      <c r="BH231" s="8">
        <f t="shared" si="460"/>
        <v>4.7600436552415791E-3</v>
      </c>
      <c r="BI231" s="8">
        <f t="shared" si="460"/>
        <v>3.5425673193749826E-3</v>
      </c>
      <c r="BJ231" s="8">
        <f t="shared" si="460"/>
        <v>1.3306719893546239E-3</v>
      </c>
      <c r="BK231" s="8">
        <f t="shared" si="460"/>
        <v>6.6533599467731195E-4</v>
      </c>
      <c r="BL231" s="8">
        <f t="shared" si="460"/>
        <v>1.3306719893546239E-3</v>
      </c>
      <c r="BM231" s="8">
        <f t="shared" si="460"/>
        <v>1.3306719893546239E-3</v>
      </c>
      <c r="BN231" s="8">
        <f t="shared" ref="BN231:BY231" si="461">AVERAGE(BN228:BN230)</f>
        <v>6.6533599467731195E-4</v>
      </c>
      <c r="BO231" s="8">
        <f t="shared" si="461"/>
        <v>0</v>
      </c>
      <c r="BP231" s="8">
        <f t="shared" si="461"/>
        <v>6.6533599467731195E-4</v>
      </c>
      <c r="BQ231" s="8">
        <f t="shared" si="461"/>
        <v>1.3306719893546239E-3</v>
      </c>
      <c r="BR231" s="8">
        <f t="shared" si="461"/>
        <v>0</v>
      </c>
      <c r="BS231" s="8">
        <f t="shared" si="461"/>
        <v>0</v>
      </c>
      <c r="BT231" s="8">
        <f t="shared" si="461"/>
        <v>6.6533599467731195E-4</v>
      </c>
      <c r="BU231" s="8">
        <f t="shared" si="461"/>
        <v>6.6533599467731195E-4</v>
      </c>
      <c r="BV231" s="8">
        <f t="shared" si="461"/>
        <v>6.6533599467731195E-4</v>
      </c>
      <c r="BW231" s="8">
        <f t="shared" si="461"/>
        <v>6.6533599467731195E-4</v>
      </c>
      <c r="BX231" s="8">
        <f t="shared" si="461"/>
        <v>0</v>
      </c>
      <c r="BY231" s="8">
        <f t="shared" si="461"/>
        <v>0.46895081485604911</v>
      </c>
      <c r="BZ231" s="7">
        <f t="shared" si="423"/>
        <v>0.3130622815969375</v>
      </c>
      <c r="CB231" s="6">
        <f t="shared" si="424"/>
        <v>0.29474870967774724</v>
      </c>
    </row>
    <row r="232" spans="1:80" x14ac:dyDescent="0.25">
      <c r="A232" s="8">
        <v>59</v>
      </c>
      <c r="B232" s="8" t="s">
        <v>18</v>
      </c>
      <c r="C232" s="11">
        <v>0</v>
      </c>
      <c r="D232" s="8">
        <f>2/3</f>
        <v>0.66666666666666663</v>
      </c>
      <c r="E232" s="8">
        <f>1/4</f>
        <v>0.25</v>
      </c>
      <c r="F232" s="8">
        <f>1/7</f>
        <v>0.14285714285714285</v>
      </c>
      <c r="G232" s="3">
        <f>D232+E232+F232</f>
        <v>1.0595238095238095</v>
      </c>
      <c r="H232" s="6">
        <f>((D232+(0.5*E232))/G232)</f>
        <v>0.74719101123595499</v>
      </c>
      <c r="I232" s="6">
        <f>1-H232</f>
        <v>0.25280898876404501</v>
      </c>
      <c r="J232" s="8">
        <f>1/6</f>
        <v>0.16666666666666666</v>
      </c>
      <c r="K232" s="8">
        <f>2/15</f>
        <v>0.13333333333333333</v>
      </c>
      <c r="L232" s="8">
        <f>1/10</f>
        <v>0.1</v>
      </c>
      <c r="M232" s="8">
        <f>1/12</f>
        <v>8.3333333333333329E-2</v>
      </c>
      <c r="N232" s="8">
        <f>1/15</f>
        <v>6.6666666666666666E-2</v>
      </c>
      <c r="O232" s="8">
        <f>1/34</f>
        <v>2.9411764705882353E-2</v>
      </c>
      <c r="P232" s="8">
        <f>1/23</f>
        <v>4.3478260869565216E-2</v>
      </c>
      <c r="Q232" s="8">
        <f>1/29</f>
        <v>3.4482758620689655E-2</v>
      </c>
      <c r="R232" s="8">
        <f>1/67</f>
        <v>1.4925373134328358E-2</v>
      </c>
      <c r="S232" s="8">
        <f>1/151</f>
        <v>6.6225165562913907E-3</v>
      </c>
      <c r="T232" s="8">
        <f>1/51</f>
        <v>1.9607843137254902E-2</v>
      </c>
      <c r="U232" s="8">
        <f>1/81</f>
        <v>1.2345679012345678E-2</v>
      </c>
      <c r="V232" s="8">
        <f>1/201</f>
        <v>4.9751243781094526E-3</v>
      </c>
      <c r="W232" s="4">
        <v>0</v>
      </c>
      <c r="X232" s="4">
        <v>0</v>
      </c>
      <c r="Y232" s="4">
        <f>1/151</f>
        <v>6.6225165562913907E-3</v>
      </c>
      <c r="Z232" s="4">
        <f>1/201</f>
        <v>4.9751243781094526E-3</v>
      </c>
      <c r="AA232" s="4">
        <f>1/301</f>
        <v>3.3222591362126247E-3</v>
      </c>
      <c r="AB232" s="4">
        <v>0</v>
      </c>
      <c r="AC232" s="4">
        <f>1/301</f>
        <v>3.3222591362126247E-3</v>
      </c>
      <c r="AD232" s="4">
        <f>1/501</f>
        <v>1.996007984031936E-3</v>
      </c>
      <c r="AE232" s="4">
        <v>0</v>
      </c>
      <c r="AF232" s="4">
        <v>0</v>
      </c>
      <c r="AG232" s="4">
        <f>1/501</f>
        <v>1.996007984031936E-3</v>
      </c>
      <c r="AH232" s="4">
        <v>0</v>
      </c>
      <c r="AI232" s="4">
        <v>0</v>
      </c>
      <c r="AJ232" s="4">
        <v>0</v>
      </c>
      <c r="AK232" s="4">
        <v>0</v>
      </c>
      <c r="AL232" s="3">
        <f>SUM(J232:AK232)</f>
        <v>0.73808349558935715</v>
      </c>
      <c r="AM232" s="3">
        <f t="shared" si="348"/>
        <v>0.10712524338403573</v>
      </c>
      <c r="AN232" s="3"/>
      <c r="AO232" s="4">
        <f>1/9</f>
        <v>0.1111111111111111</v>
      </c>
      <c r="AP232" s="4">
        <f>1/8</f>
        <v>0.125</v>
      </c>
      <c r="AQ232" s="4">
        <f>1/26</f>
        <v>3.8461538461538464E-2</v>
      </c>
      <c r="AR232" s="4">
        <f>1/101</f>
        <v>9.9009900990099011E-3</v>
      </c>
      <c r="AS232" s="4">
        <f>1/201</f>
        <v>4.9751243781094526E-3</v>
      </c>
      <c r="AT232" s="4">
        <v>0</v>
      </c>
      <c r="AU232" s="4">
        <f>SUM(AO232:AT232)</f>
        <v>0.28944876404976894</v>
      </c>
      <c r="AV232" s="7">
        <f t="shared" si="422"/>
        <v>0.15779505619907574</v>
      </c>
      <c r="AW232" s="4">
        <f>1/17</f>
        <v>5.8823529411764705E-2</v>
      </c>
      <c r="AX232" s="4">
        <f>1/41</f>
        <v>2.4390243902439025E-2</v>
      </c>
      <c r="AY232" s="4">
        <f>1/29</f>
        <v>3.4482758620689655E-2</v>
      </c>
      <c r="AZ232" s="4">
        <f>1/101</f>
        <v>9.9009900990099011E-3</v>
      </c>
      <c r="BA232" s="4">
        <f>1/67</f>
        <v>1.4925373134328358E-2</v>
      </c>
      <c r="BB232" s="4">
        <f>1/67</f>
        <v>1.4925373134328358E-2</v>
      </c>
      <c r="BC232" s="4">
        <f>1/201</f>
        <v>4.9751243781094526E-3</v>
      </c>
      <c r="BD232" s="4">
        <f>1/151</f>
        <v>6.6225165562913907E-3</v>
      </c>
      <c r="BE232" s="4">
        <f>1/151</f>
        <v>6.6225165562913907E-3</v>
      </c>
      <c r="BF232" s="4">
        <f>1/201</f>
        <v>4.9751243781094526E-3</v>
      </c>
      <c r="BG232" s="4">
        <f>1/501</f>
        <v>1.996007984031936E-3</v>
      </c>
      <c r="BH232" s="4">
        <f>1/501</f>
        <v>1.996007984031936E-3</v>
      </c>
      <c r="BI232" s="4">
        <f>1/501</f>
        <v>1.996007984031936E-3</v>
      </c>
      <c r="BJ232" s="4">
        <v>0</v>
      </c>
      <c r="BK232" s="4">
        <v>0</v>
      </c>
      <c r="BL232" s="4">
        <v>0</v>
      </c>
      <c r="BM232" s="4">
        <v>0</v>
      </c>
      <c r="BN232" s="4">
        <f>1/501</f>
        <v>1.996007984031936E-3</v>
      </c>
      <c r="BO232" s="4">
        <v>0</v>
      </c>
      <c r="BP232" s="4">
        <v>0</v>
      </c>
      <c r="BQ232" s="4">
        <v>0</v>
      </c>
      <c r="BR232" s="4">
        <v>0</v>
      </c>
      <c r="BS232" s="4">
        <v>0</v>
      </c>
      <c r="BT232" s="4">
        <v>0</v>
      </c>
      <c r="BU232" s="4">
        <v>0</v>
      </c>
      <c r="BV232" s="4">
        <v>0</v>
      </c>
      <c r="BW232" s="4">
        <v>0</v>
      </c>
      <c r="BX232" s="4">
        <v>0</v>
      </c>
      <c r="BY232" s="4">
        <f>SUM(AW232:BX232)</f>
        <v>0.18862758210748942</v>
      </c>
      <c r="BZ232" s="7">
        <f t="shared" si="423"/>
        <v>0.32039307475242595</v>
      </c>
      <c r="CB232" s="6">
        <f t="shared" si="424"/>
        <v>0.21615984174661551</v>
      </c>
    </row>
    <row r="233" spans="1:80" x14ac:dyDescent="0.25">
      <c r="A233" s="7">
        <v>59</v>
      </c>
      <c r="B233" s="8" t="s">
        <v>79</v>
      </c>
      <c r="C233" s="11">
        <v>0</v>
      </c>
      <c r="D233" s="4">
        <f>15/23</f>
        <v>0.65217391304347827</v>
      </c>
      <c r="E233" s="4">
        <f>5/21</f>
        <v>0.23809523809523808</v>
      </c>
      <c r="F233" s="4">
        <f>1/7</f>
        <v>0.14285714285714285</v>
      </c>
      <c r="G233" s="3">
        <f>D233+E233+F233</f>
        <v>1.0331262939958592</v>
      </c>
      <c r="H233" s="6">
        <f>((D233+(0.5*E233))/G233)</f>
        <v>0.74649298597194391</v>
      </c>
      <c r="I233" s="6">
        <f>1-H233</f>
        <v>0.25350701402805609</v>
      </c>
      <c r="J233" s="4">
        <f>1/6</f>
        <v>0.16666666666666666</v>
      </c>
      <c r="K233" s="4">
        <f>2/13</f>
        <v>0.15384615384615385</v>
      </c>
      <c r="L233" s="4">
        <f>1/8</f>
        <v>0.125</v>
      </c>
      <c r="M233" s="4">
        <f>1/11</f>
        <v>9.0909090909090912E-2</v>
      </c>
      <c r="N233" s="4">
        <f>1/15</f>
        <v>6.6666666666666666E-2</v>
      </c>
      <c r="O233" s="4">
        <f>1/34</f>
        <v>2.9411764705882353E-2</v>
      </c>
      <c r="P233" s="4">
        <f>1/21</f>
        <v>4.7619047619047616E-2</v>
      </c>
      <c r="Q233" s="4">
        <f>1/26</f>
        <v>3.8461538461538464E-2</v>
      </c>
      <c r="R233" s="4">
        <f>1/51</f>
        <v>1.9607843137254902E-2</v>
      </c>
      <c r="S233" s="4">
        <f>1/151</f>
        <v>6.6225165562913907E-3</v>
      </c>
      <c r="T233" s="4">
        <f>1/51</f>
        <v>1.9607843137254902E-2</v>
      </c>
      <c r="U233" s="4">
        <f>1/67</f>
        <v>1.4925373134328358E-2</v>
      </c>
      <c r="V233" s="4">
        <f>1/101</f>
        <v>9.9009900990099011E-3</v>
      </c>
      <c r="W233" s="4">
        <f>1/401</f>
        <v>2.4937655860349127E-3</v>
      </c>
      <c r="X233" s="4">
        <v>0</v>
      </c>
      <c r="Y233" s="4">
        <f>1/101</f>
        <v>9.9009900990099011E-3</v>
      </c>
      <c r="Z233" s="4">
        <f>1/126</f>
        <v>7.9365079365079361E-3</v>
      </c>
      <c r="AA233" s="4">
        <f>1/301</f>
        <v>3.3222591362126247E-3</v>
      </c>
      <c r="AB233" s="4">
        <v>0</v>
      </c>
      <c r="AC233" s="4">
        <f>1/401</f>
        <v>2.4937655860349127E-3</v>
      </c>
      <c r="AD233" s="4">
        <f>1/401</f>
        <v>2.4937655860349127E-3</v>
      </c>
      <c r="AE233" s="4">
        <v>0</v>
      </c>
      <c r="AF233" s="4">
        <v>0</v>
      </c>
      <c r="AG233" s="4">
        <v>0</v>
      </c>
      <c r="AH233" s="4">
        <v>0</v>
      </c>
      <c r="AI233" s="4">
        <v>0</v>
      </c>
      <c r="AJ233" s="4">
        <v>0</v>
      </c>
      <c r="AK233" s="4">
        <v>0</v>
      </c>
      <c r="AL233" s="3">
        <f>SUM(J233:AK233)</f>
        <v>0.81788654886902123</v>
      </c>
      <c r="AM233" s="3">
        <f t="shared" si="348"/>
        <v>0.25409270826583263</v>
      </c>
      <c r="AN233" s="3"/>
      <c r="AO233" s="4">
        <f>1/9</f>
        <v>0.1111111111111111</v>
      </c>
      <c r="AP233" s="4">
        <f>1/8</f>
        <v>0.125</v>
      </c>
      <c r="AQ233" s="4">
        <f>1/21</f>
        <v>4.7619047619047616E-2</v>
      </c>
      <c r="AR233" s="4">
        <f>1/81</f>
        <v>1.2345679012345678E-2</v>
      </c>
      <c r="AS233" s="4">
        <f>1/201</f>
        <v>4.9751243781094526E-3</v>
      </c>
      <c r="AT233" s="4">
        <v>0</v>
      </c>
      <c r="AU233" s="4">
        <f>SUM(AO233:AT233)</f>
        <v>0.30105096212061383</v>
      </c>
      <c r="AV233" s="7">
        <f t="shared" si="422"/>
        <v>0.26441404090657805</v>
      </c>
      <c r="AW233" s="4">
        <f>1/15</f>
        <v>6.6666666666666666E-2</v>
      </c>
      <c r="AX233" s="4">
        <f>1/41</f>
        <v>2.4390243902439025E-2</v>
      </c>
      <c r="AY233" s="4">
        <f>1/21</f>
        <v>4.7619047619047616E-2</v>
      </c>
      <c r="AZ233" s="4">
        <f>1/126</f>
        <v>7.9365079365079361E-3</v>
      </c>
      <c r="BA233" s="4">
        <f>1/81</f>
        <v>1.2345679012345678E-2</v>
      </c>
      <c r="BB233" s="4">
        <f>1/67</f>
        <v>1.4925373134328358E-2</v>
      </c>
      <c r="BC233" s="4">
        <f>1/501</f>
        <v>1.996007984031936E-3</v>
      </c>
      <c r="BD233" s="4">
        <f>1/301</f>
        <v>3.3222591362126247E-3</v>
      </c>
      <c r="BE233" s="4">
        <f>1/301</f>
        <v>3.3222591362126247E-3</v>
      </c>
      <c r="BF233" s="4">
        <f>1/501</f>
        <v>1.996007984031936E-3</v>
      </c>
      <c r="BG233" s="4">
        <v>0</v>
      </c>
      <c r="BH233" s="4">
        <v>0</v>
      </c>
      <c r="BI233" s="4">
        <v>0</v>
      </c>
      <c r="BJ233" s="4">
        <v>0</v>
      </c>
      <c r="BK233" s="4">
        <v>0</v>
      </c>
      <c r="BL233" s="4">
        <v>0</v>
      </c>
      <c r="BM233" s="4">
        <v>0</v>
      </c>
      <c r="BN233" s="4">
        <v>0</v>
      </c>
      <c r="BO233" s="4">
        <v>0</v>
      </c>
      <c r="BP233" s="4">
        <v>0</v>
      </c>
      <c r="BQ233" s="4">
        <v>0</v>
      </c>
      <c r="BR233" s="4">
        <v>0</v>
      </c>
      <c r="BS233" s="4">
        <v>0</v>
      </c>
      <c r="BT233" s="4">
        <v>0</v>
      </c>
      <c r="BU233" s="4">
        <v>0</v>
      </c>
      <c r="BV233" s="4">
        <v>0</v>
      </c>
      <c r="BW233" s="4">
        <v>0</v>
      </c>
      <c r="BX233" s="4">
        <v>0</v>
      </c>
      <c r="BY233" s="4">
        <f>SUM(AW233:BX233)</f>
        <v>0.18452005251182438</v>
      </c>
      <c r="BZ233" s="7">
        <f t="shared" si="423"/>
        <v>0.29164036758277079</v>
      </c>
      <c r="CB233" s="6">
        <f t="shared" si="424"/>
        <v>0.30345756350145958</v>
      </c>
    </row>
    <row r="234" spans="1:80" s="7" customFormat="1" x14ac:dyDescent="0.25">
      <c r="A234" s="7">
        <v>59</v>
      </c>
      <c r="B234" s="8" t="s">
        <v>78</v>
      </c>
      <c r="C234" s="11">
        <v>0</v>
      </c>
      <c r="D234" s="8">
        <f>15/23</f>
        <v>0.65217391304347827</v>
      </c>
      <c r="E234" s="8">
        <f>1/4</f>
        <v>0.25</v>
      </c>
      <c r="F234" s="8">
        <f>2/15</f>
        <v>0.13333333333333333</v>
      </c>
      <c r="G234" s="3">
        <f>D234+E234+F234</f>
        <v>1.0355072463768116</v>
      </c>
      <c r="H234" s="6">
        <f>((D234+(0.5*E234))/G234)</f>
        <v>0.75052484254723584</v>
      </c>
      <c r="I234" s="6">
        <f>1-H234</f>
        <v>0.24947515745276416</v>
      </c>
      <c r="J234" s="8">
        <f>2/11</f>
        <v>0.18181818181818182</v>
      </c>
      <c r="K234" s="8">
        <f>2/13</f>
        <v>0.15384615384615385</v>
      </c>
      <c r="L234" s="8">
        <f>1/9</f>
        <v>0.1111111111111111</v>
      </c>
      <c r="M234" s="8">
        <f>1/11</f>
        <v>9.0909090909090912E-2</v>
      </c>
      <c r="N234" s="8">
        <f>1/14</f>
        <v>7.1428571428571425E-2</v>
      </c>
      <c r="O234" s="8">
        <f>1/34</f>
        <v>2.9411764705882353E-2</v>
      </c>
      <c r="P234" s="8">
        <f>1/21</f>
        <v>4.7619047619047616E-2</v>
      </c>
      <c r="Q234" s="8">
        <f>1/26</f>
        <v>3.8461538461538464E-2</v>
      </c>
      <c r="R234" s="8">
        <f>1/76</f>
        <v>1.3157894736842105E-2</v>
      </c>
      <c r="S234" s="8">
        <f>1/226</f>
        <v>4.4247787610619468E-3</v>
      </c>
      <c r="T234" s="8">
        <f>1/56</f>
        <v>1.7857142857142856E-2</v>
      </c>
      <c r="U234" s="8">
        <f>1/76</f>
        <v>1.3157894736842105E-2</v>
      </c>
      <c r="V234" s="8">
        <f>1/176</f>
        <v>5.681818181818182E-3</v>
      </c>
      <c r="W234" s="8">
        <f>1/501</f>
        <v>1.996007984031936E-3</v>
      </c>
      <c r="X234" s="8">
        <f t="shared" ref="X234" si="462">1/501</f>
        <v>1.996007984031936E-3</v>
      </c>
      <c r="Y234" s="8">
        <f>1/151</f>
        <v>6.6225165562913907E-3</v>
      </c>
      <c r="Z234" s="8">
        <f>1/201</f>
        <v>4.9751243781094526E-3</v>
      </c>
      <c r="AA234" s="8">
        <v>0</v>
      </c>
      <c r="AB234" s="8">
        <v>0</v>
      </c>
      <c r="AC234" s="8">
        <f>1/501</f>
        <v>1.996007984031936E-3</v>
      </c>
      <c r="AD234" s="8">
        <f>1/501</f>
        <v>1.996007984031936E-3</v>
      </c>
      <c r="AE234" s="8">
        <v>0</v>
      </c>
      <c r="AF234" s="8">
        <v>0</v>
      </c>
      <c r="AG234" s="8">
        <f t="shared" ref="AG234:AJ234" si="463">1/501</f>
        <v>1.996007984031936E-3</v>
      </c>
      <c r="AH234" s="8">
        <f t="shared" si="463"/>
        <v>1.996007984031936E-3</v>
      </c>
      <c r="AI234" s="8">
        <f t="shared" si="463"/>
        <v>1.996007984031936E-3</v>
      </c>
      <c r="AJ234" s="8">
        <f t="shared" si="463"/>
        <v>1.996007984031936E-3</v>
      </c>
      <c r="AK234" s="8">
        <v>0</v>
      </c>
      <c r="AL234" s="3">
        <f>SUM(J234:AK234)</f>
        <v>0.80645069397994174</v>
      </c>
      <c r="AM234" s="3">
        <f t="shared" ref="AM234:AM256" si="464">(AL234)/D234 -1</f>
        <v>0.23655773076924391</v>
      </c>
      <c r="AN234" s="3"/>
      <c r="AO234" s="8">
        <f>2/17</f>
        <v>0.11764705882352941</v>
      </c>
      <c r="AP234" s="8">
        <f>2/15</f>
        <v>0.13333333333333333</v>
      </c>
      <c r="AQ234" s="8">
        <f>1/20</f>
        <v>0.05</v>
      </c>
      <c r="AR234" s="8">
        <f>1/101</f>
        <v>9.9009900990099011E-3</v>
      </c>
      <c r="AS234" s="8">
        <f>1/351</f>
        <v>2.8490028490028491E-3</v>
      </c>
      <c r="AT234" s="8">
        <v>0</v>
      </c>
      <c r="AU234" s="8">
        <f>SUM(AO234:AT234)</f>
        <v>0.3137303851048755</v>
      </c>
      <c r="AV234" s="7">
        <f t="shared" si="422"/>
        <v>0.25492154041950199</v>
      </c>
      <c r="AW234" s="8">
        <f>1/17</f>
        <v>5.8823529411764705E-2</v>
      </c>
      <c r="AX234" s="8">
        <f>1/41</f>
        <v>2.4390243902439025E-2</v>
      </c>
      <c r="AY234" s="8">
        <f>1/23</f>
        <v>4.3478260869565216E-2</v>
      </c>
      <c r="AZ234" s="8">
        <f>1/176</f>
        <v>5.681818181818182E-3</v>
      </c>
      <c r="BA234" s="8">
        <f>1/91</f>
        <v>1.098901098901099E-2</v>
      </c>
      <c r="BB234" s="8">
        <f>1/91</f>
        <v>1.098901098901099E-2</v>
      </c>
      <c r="BC234" s="8">
        <f>1/501</f>
        <v>1.996007984031936E-3</v>
      </c>
      <c r="BD234" s="8">
        <f>1/476</f>
        <v>2.1008403361344537E-3</v>
      </c>
      <c r="BE234" s="8">
        <f>1/476</f>
        <v>2.1008403361344537E-3</v>
      </c>
      <c r="BF234" s="8">
        <f>1/501</f>
        <v>1.996007984031936E-3</v>
      </c>
      <c r="BG234" s="8">
        <f t="shared" ref="BG234:BM234" si="465">1/501</f>
        <v>1.996007984031936E-3</v>
      </c>
      <c r="BH234" s="8">
        <f t="shared" si="465"/>
        <v>1.996007984031936E-3</v>
      </c>
      <c r="BI234" s="8">
        <f t="shared" si="465"/>
        <v>1.996007984031936E-3</v>
      </c>
      <c r="BJ234" s="8">
        <f t="shared" si="465"/>
        <v>1.996007984031936E-3</v>
      </c>
      <c r="BK234" s="8">
        <f t="shared" si="465"/>
        <v>1.996007984031936E-3</v>
      </c>
      <c r="BL234" s="8">
        <f t="shared" si="465"/>
        <v>1.996007984031936E-3</v>
      </c>
      <c r="BM234" s="8">
        <f t="shared" si="465"/>
        <v>1.996007984031936E-3</v>
      </c>
      <c r="BN234" s="8">
        <v>0</v>
      </c>
      <c r="BO234" s="8">
        <v>0</v>
      </c>
      <c r="BP234" s="8">
        <f t="shared" ref="BP234:BQ234" si="466">1/501</f>
        <v>1.996007984031936E-3</v>
      </c>
      <c r="BQ234" s="8">
        <f t="shared" si="466"/>
        <v>1.996007984031936E-3</v>
      </c>
      <c r="BR234" s="8">
        <v>0</v>
      </c>
      <c r="BS234" s="8">
        <v>0</v>
      </c>
      <c r="BT234" s="8">
        <f t="shared" ref="BT234:BW234" si="467">1/501</f>
        <v>1.996007984031936E-3</v>
      </c>
      <c r="BU234" s="8">
        <f t="shared" si="467"/>
        <v>1.996007984031936E-3</v>
      </c>
      <c r="BV234" s="8">
        <f t="shared" si="467"/>
        <v>1.996007984031936E-3</v>
      </c>
      <c r="BW234" s="8">
        <f t="shared" si="467"/>
        <v>1.996007984031936E-3</v>
      </c>
      <c r="BX234" s="8">
        <v>0</v>
      </c>
      <c r="BY234" s="8">
        <f>SUM(AW234:BX234)</f>
        <v>0.18849367477635698</v>
      </c>
      <c r="BZ234" s="7">
        <f t="shared" si="423"/>
        <v>0.41370256082267742</v>
      </c>
      <c r="CB234" s="6">
        <f t="shared" si="424"/>
        <v>0.30867475386117427</v>
      </c>
    </row>
    <row r="235" spans="1:80" x14ac:dyDescent="0.25">
      <c r="A235" s="7">
        <v>59</v>
      </c>
      <c r="B235" s="7" t="s">
        <v>84</v>
      </c>
      <c r="C235" s="11">
        <v>1</v>
      </c>
      <c r="D235" s="8">
        <f>AVERAGE(D232:D234)</f>
        <v>0.65700483091787443</v>
      </c>
      <c r="E235" s="8">
        <f t="shared" ref="E235:BM235" si="468">AVERAGE(E232:E234)</f>
        <v>0.24603174603174605</v>
      </c>
      <c r="F235" s="8">
        <f t="shared" si="468"/>
        <v>0.13968253968253966</v>
      </c>
      <c r="G235" s="8">
        <f t="shared" si="468"/>
        <v>1.0427191166321601</v>
      </c>
      <c r="H235" s="8">
        <f t="shared" si="468"/>
        <v>0.74806961325171162</v>
      </c>
      <c r="I235" s="8">
        <f t="shared" si="468"/>
        <v>0.25193038674828844</v>
      </c>
      <c r="J235" s="8">
        <f t="shared" si="468"/>
        <v>0.17171717171717171</v>
      </c>
      <c r="K235" s="8">
        <f t="shared" si="468"/>
        <v>0.14700854700854701</v>
      </c>
      <c r="L235" s="8">
        <f t="shared" si="468"/>
        <v>0.11203703703703705</v>
      </c>
      <c r="M235" s="8">
        <f t="shared" si="468"/>
        <v>8.8383838383838384E-2</v>
      </c>
      <c r="N235" s="8">
        <f t="shared" si="468"/>
        <v>6.8253968253968247E-2</v>
      </c>
      <c r="O235" s="8">
        <f t="shared" si="468"/>
        <v>2.9411764705882349E-2</v>
      </c>
      <c r="P235" s="8">
        <f t="shared" si="468"/>
        <v>4.6238785369220152E-2</v>
      </c>
      <c r="Q235" s="8">
        <f t="shared" si="468"/>
        <v>3.7135278514588858E-2</v>
      </c>
      <c r="R235" s="8">
        <f t="shared" si="468"/>
        <v>1.5897037002808454E-2</v>
      </c>
      <c r="S235" s="8">
        <f t="shared" si="468"/>
        <v>5.8899372912149086E-3</v>
      </c>
      <c r="T235" s="8">
        <f t="shared" si="468"/>
        <v>1.9024276377217552E-2</v>
      </c>
      <c r="U235" s="8">
        <f t="shared" si="468"/>
        <v>1.3476315627838714E-2</v>
      </c>
      <c r="V235" s="8">
        <f t="shared" si="468"/>
        <v>6.8526442196458455E-3</v>
      </c>
      <c r="W235" s="8">
        <f t="shared" si="468"/>
        <v>1.4965911900222829E-3</v>
      </c>
      <c r="X235" s="8">
        <f t="shared" si="468"/>
        <v>6.6533599467731195E-4</v>
      </c>
      <c r="Y235" s="8">
        <f t="shared" si="468"/>
        <v>7.7153410705308942E-3</v>
      </c>
      <c r="Z235" s="8">
        <f t="shared" si="468"/>
        <v>5.9622522309089468E-3</v>
      </c>
      <c r="AA235" s="8">
        <f t="shared" si="468"/>
        <v>2.2148394241417496E-3</v>
      </c>
      <c r="AB235" s="8">
        <f t="shared" si="468"/>
        <v>0</v>
      </c>
      <c r="AC235" s="8">
        <f t="shared" si="468"/>
        <v>2.6040109020931579E-3</v>
      </c>
      <c r="AD235" s="8">
        <f t="shared" si="468"/>
        <v>2.1619271846995947E-3</v>
      </c>
      <c r="AE235" s="8">
        <f t="shared" si="468"/>
        <v>0</v>
      </c>
      <c r="AF235" s="8">
        <f t="shared" si="468"/>
        <v>0</v>
      </c>
      <c r="AG235" s="8">
        <f t="shared" si="468"/>
        <v>1.3306719893546239E-3</v>
      </c>
      <c r="AH235" s="8">
        <f t="shared" si="468"/>
        <v>6.6533599467731195E-4</v>
      </c>
      <c r="AI235" s="8">
        <f t="shared" si="468"/>
        <v>6.6533599467731195E-4</v>
      </c>
      <c r="AJ235" s="8">
        <f t="shared" si="468"/>
        <v>6.6533599467731195E-4</v>
      </c>
      <c r="AK235" s="8">
        <f t="shared" si="468"/>
        <v>0</v>
      </c>
      <c r="AL235" s="8">
        <f t="shared" si="468"/>
        <v>0.78747357947943997</v>
      </c>
      <c r="AM235" s="3">
        <f t="shared" si="464"/>
        <v>0.19858110994297107</v>
      </c>
      <c r="AN235" s="3"/>
      <c r="AO235" s="8">
        <f t="shared" si="468"/>
        <v>0.11328976034858389</v>
      </c>
      <c r="AP235" s="8">
        <f t="shared" si="468"/>
        <v>0.12777777777777777</v>
      </c>
      <c r="AQ235" s="8">
        <f t="shared" si="468"/>
        <v>4.5360195360195366E-2</v>
      </c>
      <c r="AR235" s="8">
        <f t="shared" si="468"/>
        <v>1.0715886403455161E-2</v>
      </c>
      <c r="AS235" s="8">
        <f t="shared" si="468"/>
        <v>4.266417201740585E-3</v>
      </c>
      <c r="AT235" s="8">
        <f t="shared" si="468"/>
        <v>0</v>
      </c>
      <c r="AU235" s="8">
        <f t="shared" si="468"/>
        <v>0.30141003709175279</v>
      </c>
      <c r="AV235" s="7">
        <f t="shared" si="422"/>
        <v>0.22508595721164038</v>
      </c>
      <c r="AW235" s="8">
        <f t="shared" si="468"/>
        <v>6.143790849673203E-2</v>
      </c>
      <c r="AX235" s="8">
        <f t="shared" si="468"/>
        <v>2.4390243902439029E-2</v>
      </c>
      <c r="AY235" s="8">
        <f t="shared" si="468"/>
        <v>4.1860022369767491E-2</v>
      </c>
      <c r="AZ235" s="8">
        <f t="shared" si="468"/>
        <v>7.8397720724453415E-3</v>
      </c>
      <c r="BA235" s="8">
        <f t="shared" si="468"/>
        <v>1.2753354378561677E-2</v>
      </c>
      <c r="BB235" s="8">
        <f t="shared" si="468"/>
        <v>1.3613252419222567E-2</v>
      </c>
      <c r="BC235" s="8">
        <f t="shared" si="468"/>
        <v>2.9890467820577749E-3</v>
      </c>
      <c r="BD235" s="8">
        <f t="shared" si="468"/>
        <v>4.0152053428794895E-3</v>
      </c>
      <c r="BE235" s="8">
        <f t="shared" si="468"/>
        <v>4.0152053428794895E-3</v>
      </c>
      <c r="BF235" s="8">
        <f t="shared" si="468"/>
        <v>2.9890467820577749E-3</v>
      </c>
      <c r="BG235" s="8">
        <f t="shared" si="468"/>
        <v>1.3306719893546239E-3</v>
      </c>
      <c r="BH235" s="8">
        <f t="shared" si="468"/>
        <v>1.3306719893546239E-3</v>
      </c>
      <c r="BI235" s="8">
        <f t="shared" si="468"/>
        <v>1.3306719893546239E-3</v>
      </c>
      <c r="BJ235" s="8">
        <f t="shared" si="468"/>
        <v>6.6533599467731195E-4</v>
      </c>
      <c r="BK235" s="8">
        <f t="shared" si="468"/>
        <v>6.6533599467731195E-4</v>
      </c>
      <c r="BL235" s="8">
        <f t="shared" si="468"/>
        <v>6.6533599467731195E-4</v>
      </c>
      <c r="BM235" s="8">
        <f t="shared" si="468"/>
        <v>6.6533599467731195E-4</v>
      </c>
      <c r="BN235" s="8">
        <f t="shared" ref="BN235:BY235" si="469">AVERAGE(BN232:BN234)</f>
        <v>6.6533599467731195E-4</v>
      </c>
      <c r="BO235" s="8">
        <f t="shared" si="469"/>
        <v>0</v>
      </c>
      <c r="BP235" s="8">
        <f t="shared" si="469"/>
        <v>6.6533599467731195E-4</v>
      </c>
      <c r="BQ235" s="8">
        <f t="shared" si="469"/>
        <v>6.6533599467731195E-4</v>
      </c>
      <c r="BR235" s="8">
        <f t="shared" si="469"/>
        <v>0</v>
      </c>
      <c r="BS235" s="8">
        <f t="shared" si="469"/>
        <v>0</v>
      </c>
      <c r="BT235" s="8">
        <f t="shared" si="469"/>
        <v>6.6533599467731195E-4</v>
      </c>
      <c r="BU235" s="8">
        <f t="shared" si="469"/>
        <v>6.6533599467731195E-4</v>
      </c>
      <c r="BV235" s="8">
        <f t="shared" si="469"/>
        <v>6.6533599467731195E-4</v>
      </c>
      <c r="BW235" s="8">
        <f t="shared" si="469"/>
        <v>6.6533599467731195E-4</v>
      </c>
      <c r="BX235" s="8">
        <f t="shared" si="469"/>
        <v>0</v>
      </c>
      <c r="BY235" s="8">
        <f t="shared" si="469"/>
        <v>0.18721376979855689</v>
      </c>
      <c r="BZ235" s="7">
        <f t="shared" si="423"/>
        <v>0.34028039742148697</v>
      </c>
      <c r="CB235" s="6">
        <f t="shared" si="424"/>
        <v>0.27609738636974979</v>
      </c>
    </row>
    <row r="236" spans="1:80" x14ac:dyDescent="0.25">
      <c r="A236" s="8">
        <v>60</v>
      </c>
      <c r="B236" s="1" t="s">
        <v>18</v>
      </c>
      <c r="C236" s="11">
        <v>0</v>
      </c>
      <c r="D236" s="4">
        <f>20/39</f>
        <v>0.51282051282051277</v>
      </c>
      <c r="E236" s="4">
        <f>5/16</f>
        <v>0.3125</v>
      </c>
      <c r="F236" s="4">
        <f>5/21</f>
        <v>0.23809523809523808</v>
      </c>
      <c r="G236" s="3">
        <f>D236+E236+F236</f>
        <v>1.0634157509157509</v>
      </c>
      <c r="H236" s="6">
        <f>((D236+(0.5*E236))/G236)</f>
        <v>0.62917115177610328</v>
      </c>
      <c r="I236" s="6">
        <f>1-H236</f>
        <v>0.37082884822389672</v>
      </c>
      <c r="J236" s="4">
        <f>1/7</f>
        <v>0.14285714285714285</v>
      </c>
      <c r="K236" s="4">
        <f>1/10</f>
        <v>0.1</v>
      </c>
      <c r="L236" s="4">
        <f>1/9</f>
        <v>0.1111111111111111</v>
      </c>
      <c r="M236" s="4">
        <f>1/21</f>
        <v>4.7619047619047616E-2</v>
      </c>
      <c r="N236" s="4">
        <f>1/17</f>
        <v>5.8823529411764705E-2</v>
      </c>
      <c r="O236" s="4">
        <f>1/34</f>
        <v>2.9411764705882353E-2</v>
      </c>
      <c r="P236" s="4">
        <f>1/34</f>
        <v>2.9411764705882353E-2</v>
      </c>
      <c r="Q236" s="4">
        <f>1/41</f>
        <v>2.4390243902439025E-2</v>
      </c>
      <c r="R236" s="4">
        <f>1/67</f>
        <v>1.4925373134328358E-2</v>
      </c>
      <c r="S236" s="4">
        <f>1/126</f>
        <v>7.9365079365079361E-3</v>
      </c>
      <c r="T236" s="4">
        <f>1/126</f>
        <v>7.9365079365079361E-3</v>
      </c>
      <c r="U236" s="4">
        <f>1/126</f>
        <v>7.9365079365079361E-3</v>
      </c>
      <c r="V236" s="4">
        <f>1/201</f>
        <v>4.9751243781094526E-3</v>
      </c>
      <c r="W236" s="4">
        <v>0</v>
      </c>
      <c r="X236" s="4">
        <v>0</v>
      </c>
      <c r="Y236" s="4">
        <f>1/251</f>
        <v>3.9840637450199202E-3</v>
      </c>
      <c r="Z236" s="4">
        <f>1/251</f>
        <v>3.9840637450199202E-3</v>
      </c>
      <c r="AA236" s="4">
        <f>1/501</f>
        <v>1.996007984031936E-3</v>
      </c>
      <c r="AB236" s="4">
        <v>0</v>
      </c>
      <c r="AC236" s="4">
        <f>1/501</f>
        <v>1.996007984031936E-3</v>
      </c>
      <c r="AD236" s="4">
        <f>1/501</f>
        <v>1.996007984031936E-3</v>
      </c>
      <c r="AE236" s="4">
        <v>0</v>
      </c>
      <c r="AF236" s="4">
        <v>0</v>
      </c>
      <c r="AG236" s="4">
        <v>0</v>
      </c>
      <c r="AH236" s="4">
        <v>0</v>
      </c>
      <c r="AI236" s="4">
        <v>0</v>
      </c>
      <c r="AJ236" s="4">
        <v>0</v>
      </c>
      <c r="AK236" s="4">
        <v>0</v>
      </c>
      <c r="AL236" s="3">
        <f>SUM(J236:AK236)</f>
        <v>0.60129077707736733</v>
      </c>
      <c r="AM236" s="3">
        <f t="shared" si="464"/>
        <v>0.17251701530086638</v>
      </c>
      <c r="AN236" s="3"/>
      <c r="AO236" s="4">
        <f>1/8</f>
        <v>0.125</v>
      </c>
      <c r="AP236" s="4">
        <f>1/7</f>
        <v>0.14285714285714285</v>
      </c>
      <c r="AQ236" s="4">
        <f>1/19</f>
        <v>5.2631578947368418E-2</v>
      </c>
      <c r="AR236" s="4">
        <f>1/81</f>
        <v>1.2345679012345678E-2</v>
      </c>
      <c r="AS236" s="4">
        <f>1/201</f>
        <v>4.9751243781094526E-3</v>
      </c>
      <c r="AT236" s="4">
        <v>0</v>
      </c>
      <c r="AU236" s="4">
        <f>SUM(AO236:AT236)</f>
        <v>0.33780952519496638</v>
      </c>
      <c r="AV236" s="7">
        <f t="shared" si="422"/>
        <v>8.0990480623892358E-2</v>
      </c>
      <c r="AW236" s="4">
        <f>1/11</f>
        <v>9.0909090909090912E-2</v>
      </c>
      <c r="AX236" s="4">
        <f>1/21</f>
        <v>4.7619047619047616E-2</v>
      </c>
      <c r="AY236" s="4">
        <f>1/15</f>
        <v>6.6666666666666666E-2</v>
      </c>
      <c r="AZ236" s="4">
        <f>1/67</f>
        <v>1.4925373134328358E-2</v>
      </c>
      <c r="BA236" s="4">
        <f>1/41</f>
        <v>2.4390243902439025E-2</v>
      </c>
      <c r="BB236" s="4">
        <f>1/51</f>
        <v>1.9607843137254902E-2</v>
      </c>
      <c r="BC236" s="4">
        <f>1/126</f>
        <v>7.9365079365079361E-3</v>
      </c>
      <c r="BD236" s="4">
        <f>1/101</f>
        <v>9.9009900990099011E-3</v>
      </c>
      <c r="BE236" s="4">
        <f>1/126</f>
        <v>7.9365079365079361E-3</v>
      </c>
      <c r="BF236" s="4">
        <f>1/151</f>
        <v>6.6225165562913907E-3</v>
      </c>
      <c r="BG236" s="4">
        <f>1/501</f>
        <v>1.996007984031936E-3</v>
      </c>
      <c r="BH236" s="4">
        <f>1/301</f>
        <v>3.3222591362126247E-3</v>
      </c>
      <c r="BI236" s="4">
        <f>1/501</f>
        <v>1.996007984031936E-3</v>
      </c>
      <c r="BJ236" s="4">
        <v>0</v>
      </c>
      <c r="BK236" s="4">
        <v>0</v>
      </c>
      <c r="BL236" s="4">
        <f>1/501</f>
        <v>1.996007984031936E-3</v>
      </c>
      <c r="BM236" s="4">
        <f>1/501</f>
        <v>1.996007984031936E-3</v>
      </c>
      <c r="BN236" s="4">
        <f>1/501</f>
        <v>1.996007984031936E-3</v>
      </c>
      <c r="BO236" s="4">
        <v>0</v>
      </c>
      <c r="BP236" s="4">
        <v>0</v>
      </c>
      <c r="BQ236" s="4">
        <v>0</v>
      </c>
      <c r="BR236" s="4">
        <v>0</v>
      </c>
      <c r="BS236" s="4">
        <v>0</v>
      </c>
      <c r="BT236" s="4">
        <v>0</v>
      </c>
      <c r="BU236" s="4">
        <v>0</v>
      </c>
      <c r="BV236" s="4">
        <v>0</v>
      </c>
      <c r="BW236" s="4">
        <v>0</v>
      </c>
      <c r="BX236" s="4">
        <v>0</v>
      </c>
      <c r="BY236" s="4">
        <f>SUM(AW236:BX236)</f>
        <v>0.30981708695351695</v>
      </c>
      <c r="BZ236" s="7">
        <f t="shared" si="423"/>
        <v>0.30123176520477135</v>
      </c>
      <c r="CB236" s="6">
        <f t="shared" si="424"/>
        <v>0.24891738922585072</v>
      </c>
    </row>
    <row r="237" spans="1:80" x14ac:dyDescent="0.25">
      <c r="A237" s="7">
        <v>60</v>
      </c>
      <c r="B237" s="8" t="s">
        <v>79</v>
      </c>
      <c r="C237" s="11">
        <v>0</v>
      </c>
      <c r="D237" s="4">
        <f>1/2</f>
        <v>0.5</v>
      </c>
      <c r="E237" s="4">
        <f>10/33</f>
        <v>0.30303030303030304</v>
      </c>
      <c r="F237" s="4">
        <f>5/21</f>
        <v>0.23809523809523808</v>
      </c>
      <c r="G237" s="3">
        <f>D237+E237+F237</f>
        <v>1.0411255411255411</v>
      </c>
      <c r="H237" s="6">
        <f>((D237+(0.5*E237))/G237)</f>
        <v>0.62577962577962576</v>
      </c>
      <c r="I237" s="6">
        <f>1-H237</f>
        <v>0.37422037422037424</v>
      </c>
      <c r="J237" s="4">
        <f>2/13</f>
        <v>0.15384615384615385</v>
      </c>
      <c r="K237" s="4">
        <f>1/9</f>
        <v>0.1111111111111111</v>
      </c>
      <c r="L237" s="4">
        <f>2/17</f>
        <v>0.11764705882352941</v>
      </c>
      <c r="M237" s="4">
        <f>1/19</f>
        <v>5.2631578947368418E-2</v>
      </c>
      <c r="N237" s="4">
        <f>1/17</f>
        <v>5.8823529411764705E-2</v>
      </c>
      <c r="O237" s="4">
        <f>1/34</f>
        <v>2.9411764705882353E-2</v>
      </c>
      <c r="P237" s="4">
        <f>1/51</f>
        <v>1.9607843137254902E-2</v>
      </c>
      <c r="Q237" s="4">
        <f>1/51</f>
        <v>1.9607843137254902E-2</v>
      </c>
      <c r="R237" s="4">
        <f>1/81</f>
        <v>1.2345679012345678E-2</v>
      </c>
      <c r="S237" s="4">
        <f>1/201</f>
        <v>4.9751243781094526E-3</v>
      </c>
      <c r="T237" s="4">
        <f>1/101</f>
        <v>9.9009900990099011E-3</v>
      </c>
      <c r="U237" s="4">
        <f>1/126</f>
        <v>7.9365079365079361E-3</v>
      </c>
      <c r="V237" s="4">
        <f>1/201</f>
        <v>4.9751243781094526E-3</v>
      </c>
      <c r="W237" s="4">
        <f>1/501</f>
        <v>1.996007984031936E-3</v>
      </c>
      <c r="X237" s="4">
        <v>0</v>
      </c>
      <c r="Y237" s="4">
        <f>1/501</f>
        <v>1.996007984031936E-3</v>
      </c>
      <c r="Z237" s="4">
        <f>1/501</f>
        <v>1.996007984031936E-3</v>
      </c>
      <c r="AA237" s="4">
        <f>1/501</f>
        <v>1.996007984031936E-3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0</v>
      </c>
      <c r="AJ237" s="4">
        <v>0</v>
      </c>
      <c r="AK237" s="4">
        <v>0</v>
      </c>
      <c r="AL237" s="3">
        <f>SUM(J237:AK237)</f>
        <v>0.61080434086052993</v>
      </c>
      <c r="AM237" s="3">
        <f t="shared" si="464"/>
        <v>0.22160868172105985</v>
      </c>
      <c r="AN237" s="3"/>
      <c r="AO237" s="4">
        <f>1/8</f>
        <v>0.125</v>
      </c>
      <c r="AP237" s="4">
        <f>2/13</f>
        <v>0.15384615384615385</v>
      </c>
      <c r="AQ237" s="4">
        <f>1/15</f>
        <v>6.6666666666666666E-2</v>
      </c>
      <c r="AR237" s="4">
        <f>1/81</f>
        <v>1.2345679012345678E-2</v>
      </c>
      <c r="AS237" s="4">
        <f>1/201</f>
        <v>4.9751243781094526E-3</v>
      </c>
      <c r="AT237" s="4">
        <v>0</v>
      </c>
      <c r="AU237" s="4">
        <f>SUM(AO237:AT237)</f>
        <v>0.36283362390327561</v>
      </c>
      <c r="AV237" s="7">
        <f t="shared" si="422"/>
        <v>0.19735095888080956</v>
      </c>
      <c r="AW237" s="4">
        <f>1/10</f>
        <v>0.1</v>
      </c>
      <c r="AX237" s="4">
        <f>1/19</f>
        <v>5.2631578947368418E-2</v>
      </c>
      <c r="AY237" s="4">
        <f>1/13</f>
        <v>7.6923076923076927E-2</v>
      </c>
      <c r="AZ237" s="4">
        <f>1/51</f>
        <v>1.9607843137254902E-2</v>
      </c>
      <c r="BA237" s="4">
        <f>1/34</f>
        <v>2.9411764705882353E-2</v>
      </c>
      <c r="BB237" s="4">
        <f>1/51</f>
        <v>1.9607843137254902E-2</v>
      </c>
      <c r="BC237" s="4">
        <f>1/126</f>
        <v>7.9365079365079361E-3</v>
      </c>
      <c r="BD237" s="4">
        <f>1/101</f>
        <v>9.9009900990099011E-3</v>
      </c>
      <c r="BE237" s="4">
        <f>1/126</f>
        <v>7.9365079365079361E-3</v>
      </c>
      <c r="BF237" s="4">
        <f>1/301</f>
        <v>3.3222591362126247E-3</v>
      </c>
      <c r="BG237" s="4">
        <v>0</v>
      </c>
      <c r="BH237" s="4">
        <f>1/501</f>
        <v>1.996007984031936E-3</v>
      </c>
      <c r="BI237" s="4">
        <f>1/501</f>
        <v>1.996007984031936E-3</v>
      </c>
      <c r="BJ237" s="4">
        <v>0</v>
      </c>
      <c r="BK237" s="4">
        <v>0</v>
      </c>
      <c r="BL237" s="4">
        <v>0</v>
      </c>
      <c r="BM237" s="4">
        <v>0</v>
      </c>
      <c r="BN237" s="4">
        <v>0</v>
      </c>
      <c r="BO237" s="4">
        <v>0</v>
      </c>
      <c r="BP237" s="4">
        <v>0</v>
      </c>
      <c r="BQ237" s="4">
        <v>0</v>
      </c>
      <c r="BR237" s="4">
        <v>0</v>
      </c>
      <c r="BS237" s="4">
        <v>0</v>
      </c>
      <c r="BT237" s="4">
        <v>0</v>
      </c>
      <c r="BU237" s="4">
        <v>0</v>
      </c>
      <c r="BV237" s="4">
        <v>0</v>
      </c>
      <c r="BW237" s="4">
        <v>0</v>
      </c>
      <c r="BX237" s="4">
        <v>0</v>
      </c>
      <c r="BY237" s="4">
        <f>SUM(AW237:BX237)</f>
        <v>0.33127038792713981</v>
      </c>
      <c r="BZ237" s="7">
        <f t="shared" si="423"/>
        <v>0.39133562929398735</v>
      </c>
      <c r="CB237" s="6">
        <f t="shared" si="424"/>
        <v>0.30490835269094552</v>
      </c>
    </row>
    <row r="238" spans="1:80" s="7" customFormat="1" x14ac:dyDescent="0.25">
      <c r="A238" s="7">
        <v>60</v>
      </c>
      <c r="B238" s="8" t="s">
        <v>78</v>
      </c>
      <c r="C238" s="11">
        <v>0</v>
      </c>
      <c r="D238" s="8">
        <f>20/41</f>
        <v>0.48780487804878048</v>
      </c>
      <c r="E238" s="8">
        <f>5/17</f>
        <v>0.29411764705882354</v>
      </c>
      <c r="F238" s="8">
        <f>1/4</f>
        <v>0.25</v>
      </c>
      <c r="G238" s="3">
        <f>D238+E238+F238</f>
        <v>1.0319225251076041</v>
      </c>
      <c r="H238" s="6">
        <f>((D238+(0.5*E238))/G238)</f>
        <v>0.61522419186652766</v>
      </c>
      <c r="I238" s="6">
        <f>1-H238</f>
        <v>0.38477580813347234</v>
      </c>
      <c r="J238" s="8">
        <f>2/13</f>
        <v>0.15384615384615385</v>
      </c>
      <c r="K238" s="8">
        <f>1/9</f>
        <v>0.1111111111111111</v>
      </c>
      <c r="L238" s="8">
        <f>1/9</f>
        <v>0.1111111111111111</v>
      </c>
      <c r="M238" s="8">
        <f>1/17</f>
        <v>5.8823529411764705E-2</v>
      </c>
      <c r="N238" s="8">
        <f>1/17</f>
        <v>5.8823529411764705E-2</v>
      </c>
      <c r="O238" s="8">
        <f>1/31</f>
        <v>3.2258064516129031E-2</v>
      </c>
      <c r="P238" s="8">
        <f>1/41</f>
        <v>2.4390243902439025E-2</v>
      </c>
      <c r="Q238" s="8">
        <f>1/41</f>
        <v>2.4390243902439025E-2</v>
      </c>
      <c r="R238" s="8">
        <f>1/81</f>
        <v>1.2345679012345678E-2</v>
      </c>
      <c r="S238" s="8">
        <f>1/176</f>
        <v>5.681818181818182E-3</v>
      </c>
      <c r="T238" s="8">
        <f>1/126</f>
        <v>7.9365079365079361E-3</v>
      </c>
      <c r="U238" s="8">
        <f>1/126</f>
        <v>7.9365079365079361E-3</v>
      </c>
      <c r="V238" s="8">
        <f>1/226</f>
        <v>4.4247787610619468E-3</v>
      </c>
      <c r="W238" s="8">
        <f>1/501</f>
        <v>1.996007984031936E-3</v>
      </c>
      <c r="X238" s="8">
        <f t="shared" ref="X238:Y238" si="470">1/501</f>
        <v>1.996007984031936E-3</v>
      </c>
      <c r="Y238" s="8">
        <f t="shared" si="470"/>
        <v>1.996007984031936E-3</v>
      </c>
      <c r="Z238" s="8">
        <f>1/476</f>
        <v>2.1008403361344537E-3</v>
      </c>
      <c r="AA238" s="8">
        <v>0</v>
      </c>
      <c r="AB238" s="8">
        <v>0</v>
      </c>
      <c r="AC238" s="8">
        <f>1/501</f>
        <v>1.996007984031936E-3</v>
      </c>
      <c r="AD238" s="8">
        <f>1/501</f>
        <v>1.996007984031936E-3</v>
      </c>
      <c r="AE238" s="8">
        <v>0</v>
      </c>
      <c r="AF238" s="8">
        <v>0</v>
      </c>
      <c r="AG238" s="8">
        <f>1/501</f>
        <v>1.996007984031936E-3</v>
      </c>
      <c r="AH238" s="8">
        <f t="shared" ref="AH238:AJ238" si="471">1/501</f>
        <v>1.996007984031936E-3</v>
      </c>
      <c r="AI238" s="8">
        <f t="shared" si="471"/>
        <v>1.996007984031936E-3</v>
      </c>
      <c r="AJ238" s="8">
        <f t="shared" si="471"/>
        <v>1.996007984031936E-3</v>
      </c>
      <c r="AK238" s="8">
        <v>0</v>
      </c>
      <c r="AL238" s="3">
        <f>SUM(J238:AK238)</f>
        <v>0.63314419123357668</v>
      </c>
      <c r="AM238" s="3">
        <f t="shared" si="464"/>
        <v>0.29794559202883231</v>
      </c>
      <c r="AN238" s="3"/>
      <c r="AO238" s="8">
        <f>1/8</f>
        <v>0.125</v>
      </c>
      <c r="AP238" s="8">
        <f>1/6</f>
        <v>0.16666666666666666</v>
      </c>
      <c r="AQ238" s="8">
        <f>1/15</f>
        <v>6.6666666666666666E-2</v>
      </c>
      <c r="AR238" s="8">
        <f>1/76</f>
        <v>1.3157894736842105E-2</v>
      </c>
      <c r="AS238" s="8">
        <f>1/351</f>
        <v>2.8490028490028491E-3</v>
      </c>
      <c r="AT238" s="8">
        <v>0</v>
      </c>
      <c r="AU238" s="8">
        <f>SUM(AO238:AT238)</f>
        <v>0.37434023091917823</v>
      </c>
      <c r="AV238" s="7">
        <f t="shared" si="422"/>
        <v>0.27275678512520596</v>
      </c>
      <c r="AW238" s="8">
        <f>1/11</f>
        <v>9.0909090909090912E-2</v>
      </c>
      <c r="AX238" s="8">
        <f>1/20</f>
        <v>0.05</v>
      </c>
      <c r="AY238" s="8">
        <f>1/14</f>
        <v>7.1428571428571425E-2</v>
      </c>
      <c r="AZ238" s="8">
        <f>1/61</f>
        <v>1.6393442622950821E-2</v>
      </c>
      <c r="BA238" s="8">
        <f>1/41</f>
        <v>2.4390243902439025E-2</v>
      </c>
      <c r="BB238" s="8">
        <f>1/51</f>
        <v>1.9607843137254902E-2</v>
      </c>
      <c r="BC238" s="8">
        <f>1/251</f>
        <v>3.9840637450199202E-3</v>
      </c>
      <c r="BD238" s="8">
        <f>1/151</f>
        <v>6.6225165562913907E-3</v>
      </c>
      <c r="BE238" s="8">
        <f>1/176</f>
        <v>5.681818181818182E-3</v>
      </c>
      <c r="BF238" s="8">
        <f>1/326</f>
        <v>3.0674846625766872E-3</v>
      </c>
      <c r="BG238" s="8">
        <f>1/501</f>
        <v>1.996007984031936E-3</v>
      </c>
      <c r="BH238" s="8">
        <f t="shared" ref="BH238:BM238" si="472">1/501</f>
        <v>1.996007984031936E-3</v>
      </c>
      <c r="BI238" s="8">
        <f t="shared" si="472"/>
        <v>1.996007984031936E-3</v>
      </c>
      <c r="BJ238" s="8">
        <f t="shared" si="472"/>
        <v>1.996007984031936E-3</v>
      </c>
      <c r="BK238" s="8">
        <f t="shared" si="472"/>
        <v>1.996007984031936E-3</v>
      </c>
      <c r="BL238" s="8">
        <f t="shared" si="472"/>
        <v>1.996007984031936E-3</v>
      </c>
      <c r="BM238" s="8">
        <f t="shared" si="472"/>
        <v>1.996007984031936E-3</v>
      </c>
      <c r="BN238" s="8">
        <v>0</v>
      </c>
      <c r="BO238" s="8">
        <v>0</v>
      </c>
      <c r="BP238" s="8">
        <f t="shared" ref="BP238:BQ238" si="473">1/501</f>
        <v>1.996007984031936E-3</v>
      </c>
      <c r="BQ238" s="8">
        <f t="shared" si="473"/>
        <v>1.996007984031936E-3</v>
      </c>
      <c r="BR238" s="8">
        <v>0</v>
      </c>
      <c r="BS238" s="8">
        <v>0</v>
      </c>
      <c r="BT238" s="8">
        <f t="shared" ref="BT238:BW238" si="474">1/501</f>
        <v>1.996007984031936E-3</v>
      </c>
      <c r="BU238" s="8">
        <f t="shared" si="474"/>
        <v>1.996007984031936E-3</v>
      </c>
      <c r="BV238" s="8">
        <f t="shared" si="474"/>
        <v>1.996007984031936E-3</v>
      </c>
      <c r="BW238" s="8">
        <f t="shared" si="474"/>
        <v>1.996007984031936E-3</v>
      </c>
      <c r="BX238" s="8">
        <v>0</v>
      </c>
      <c r="BY238" s="8">
        <f>SUM(AW238:BX238)</f>
        <v>0.31803317893842836</v>
      </c>
      <c r="BZ238" s="7">
        <f t="shared" si="423"/>
        <v>0.27213271575371345</v>
      </c>
      <c r="CB238" s="6">
        <f t="shared" si="424"/>
        <v>0.32551760109118311</v>
      </c>
    </row>
    <row r="239" spans="1:80" x14ac:dyDescent="0.25">
      <c r="A239" s="7">
        <v>60</v>
      </c>
      <c r="B239" s="7" t="s">
        <v>84</v>
      </c>
      <c r="C239" s="11">
        <v>1</v>
      </c>
      <c r="D239" s="4">
        <f>AVERAGE(D236:D238)</f>
        <v>0.50020846362309779</v>
      </c>
      <c r="E239" s="8">
        <f t="shared" ref="E239:BM239" si="475">AVERAGE(E236:E238)</f>
        <v>0.30321598336304217</v>
      </c>
      <c r="F239" s="8">
        <f t="shared" si="475"/>
        <v>0.24206349206349206</v>
      </c>
      <c r="G239" s="8">
        <f t="shared" si="475"/>
        <v>1.0454879390496321</v>
      </c>
      <c r="H239" s="8">
        <f t="shared" si="475"/>
        <v>0.62339165647408556</v>
      </c>
      <c r="I239" s="8">
        <f t="shared" si="475"/>
        <v>0.37660834352591444</v>
      </c>
      <c r="J239" s="8">
        <f t="shared" si="475"/>
        <v>0.15018315018315018</v>
      </c>
      <c r="K239" s="8">
        <f t="shared" si="475"/>
        <v>0.1074074074074074</v>
      </c>
      <c r="L239" s="8">
        <f t="shared" si="475"/>
        <v>0.11328976034858389</v>
      </c>
      <c r="M239" s="8">
        <f t="shared" si="475"/>
        <v>5.3024718659393587E-2</v>
      </c>
      <c r="N239" s="8">
        <f t="shared" si="475"/>
        <v>5.8823529411764698E-2</v>
      </c>
      <c r="O239" s="8">
        <f t="shared" si="475"/>
        <v>3.0360531309297913E-2</v>
      </c>
      <c r="P239" s="8">
        <f t="shared" si="475"/>
        <v>2.446995058185876E-2</v>
      </c>
      <c r="Q239" s="8">
        <f t="shared" si="475"/>
        <v>2.2796110314044316E-2</v>
      </c>
      <c r="R239" s="8">
        <f t="shared" si="475"/>
        <v>1.3205577053006573E-2</v>
      </c>
      <c r="S239" s="8">
        <f t="shared" si="475"/>
        <v>6.1978168321451905E-3</v>
      </c>
      <c r="T239" s="8">
        <f t="shared" si="475"/>
        <v>8.5913353240085911E-3</v>
      </c>
      <c r="U239" s="8">
        <f t="shared" si="475"/>
        <v>7.9365079365079361E-3</v>
      </c>
      <c r="V239" s="8">
        <f t="shared" si="475"/>
        <v>4.7916758390936171E-3</v>
      </c>
      <c r="W239" s="8">
        <f t="shared" si="475"/>
        <v>1.3306719893546239E-3</v>
      </c>
      <c r="X239" s="8">
        <f t="shared" si="475"/>
        <v>6.6533599467731195E-4</v>
      </c>
      <c r="Y239" s="8">
        <f t="shared" si="475"/>
        <v>2.6586932376945972E-3</v>
      </c>
      <c r="Z239" s="8">
        <f t="shared" si="475"/>
        <v>2.6936373550621034E-3</v>
      </c>
      <c r="AA239" s="8">
        <f t="shared" si="475"/>
        <v>1.3306719893546239E-3</v>
      </c>
      <c r="AB239" s="8">
        <f t="shared" si="475"/>
        <v>0</v>
      </c>
      <c r="AC239" s="8">
        <f t="shared" si="475"/>
        <v>1.3306719893546239E-3</v>
      </c>
      <c r="AD239" s="8">
        <f t="shared" si="475"/>
        <v>1.3306719893546239E-3</v>
      </c>
      <c r="AE239" s="8">
        <f t="shared" si="475"/>
        <v>0</v>
      </c>
      <c r="AF239" s="8">
        <f t="shared" si="475"/>
        <v>0</v>
      </c>
      <c r="AG239" s="8">
        <f t="shared" si="475"/>
        <v>6.6533599467731195E-4</v>
      </c>
      <c r="AH239" s="8">
        <f t="shared" si="475"/>
        <v>6.6533599467731195E-4</v>
      </c>
      <c r="AI239" s="8">
        <f t="shared" si="475"/>
        <v>6.6533599467731195E-4</v>
      </c>
      <c r="AJ239" s="8">
        <f t="shared" si="475"/>
        <v>6.6533599467731195E-4</v>
      </c>
      <c r="AK239" s="8">
        <f t="shared" si="475"/>
        <v>0</v>
      </c>
      <c r="AL239" s="8">
        <f t="shared" si="475"/>
        <v>0.61507976972382472</v>
      </c>
      <c r="AM239" s="3">
        <f t="shared" si="464"/>
        <v>0.22964686616594587</v>
      </c>
      <c r="AN239" s="3"/>
      <c r="AO239" s="8">
        <f t="shared" si="475"/>
        <v>0.125</v>
      </c>
      <c r="AP239" s="8">
        <f t="shared" si="475"/>
        <v>0.15445665445665446</v>
      </c>
      <c r="AQ239" s="8">
        <f t="shared" si="475"/>
        <v>6.1988304093567252E-2</v>
      </c>
      <c r="AR239" s="8">
        <f t="shared" si="475"/>
        <v>1.261641758717782E-2</v>
      </c>
      <c r="AS239" s="8">
        <f t="shared" si="475"/>
        <v>4.266417201740585E-3</v>
      </c>
      <c r="AT239" s="8">
        <f t="shared" si="475"/>
        <v>0</v>
      </c>
      <c r="AU239" s="8">
        <f t="shared" si="475"/>
        <v>0.35832779333914005</v>
      </c>
      <c r="AV239" s="7">
        <f t="shared" si="422"/>
        <v>0.1817576018415632</v>
      </c>
      <c r="AW239" s="8">
        <f t="shared" si="475"/>
        <v>9.3939393939393948E-2</v>
      </c>
      <c r="AX239" s="8">
        <f t="shared" si="475"/>
        <v>5.0083542188805341E-2</v>
      </c>
      <c r="AY239" s="8">
        <f t="shared" si="475"/>
        <v>7.1672771672771668E-2</v>
      </c>
      <c r="AZ239" s="8">
        <f t="shared" si="475"/>
        <v>1.6975552964844695E-2</v>
      </c>
      <c r="BA239" s="8">
        <f t="shared" si="475"/>
        <v>2.6064084170253465E-2</v>
      </c>
      <c r="BB239" s="8">
        <f t="shared" si="475"/>
        <v>1.9607843137254902E-2</v>
      </c>
      <c r="BC239" s="8">
        <f t="shared" si="475"/>
        <v>6.6190265393452638E-3</v>
      </c>
      <c r="BD239" s="8">
        <f t="shared" si="475"/>
        <v>8.8081655847703968E-3</v>
      </c>
      <c r="BE239" s="8">
        <f t="shared" si="475"/>
        <v>7.1849446849446856E-3</v>
      </c>
      <c r="BF239" s="8">
        <f t="shared" si="475"/>
        <v>4.3374201183602338E-3</v>
      </c>
      <c r="BG239" s="8">
        <f t="shared" si="475"/>
        <v>1.3306719893546239E-3</v>
      </c>
      <c r="BH239" s="8">
        <f t="shared" si="475"/>
        <v>2.4380917014254987E-3</v>
      </c>
      <c r="BI239" s="8">
        <f t="shared" si="475"/>
        <v>1.996007984031936E-3</v>
      </c>
      <c r="BJ239" s="8">
        <f t="shared" si="475"/>
        <v>6.6533599467731195E-4</v>
      </c>
      <c r="BK239" s="8">
        <f t="shared" si="475"/>
        <v>6.6533599467731195E-4</v>
      </c>
      <c r="BL239" s="8">
        <f t="shared" si="475"/>
        <v>1.3306719893546239E-3</v>
      </c>
      <c r="BM239" s="8">
        <f t="shared" si="475"/>
        <v>1.3306719893546239E-3</v>
      </c>
      <c r="BN239" s="8">
        <f t="shared" ref="BN239:BY239" si="476">AVERAGE(BN236:BN238)</f>
        <v>6.6533599467731195E-4</v>
      </c>
      <c r="BO239" s="8">
        <f t="shared" si="476"/>
        <v>0</v>
      </c>
      <c r="BP239" s="8">
        <f t="shared" si="476"/>
        <v>6.6533599467731195E-4</v>
      </c>
      <c r="BQ239" s="8">
        <f t="shared" si="476"/>
        <v>6.6533599467731195E-4</v>
      </c>
      <c r="BR239" s="8">
        <f t="shared" si="476"/>
        <v>0</v>
      </c>
      <c r="BS239" s="8">
        <f t="shared" si="476"/>
        <v>0</v>
      </c>
      <c r="BT239" s="8">
        <f t="shared" si="476"/>
        <v>6.6533599467731195E-4</v>
      </c>
      <c r="BU239" s="8">
        <f t="shared" si="476"/>
        <v>6.6533599467731195E-4</v>
      </c>
      <c r="BV239" s="8">
        <f t="shared" si="476"/>
        <v>6.6533599467731195E-4</v>
      </c>
      <c r="BW239" s="8">
        <f t="shared" si="476"/>
        <v>6.6533599467731195E-4</v>
      </c>
      <c r="BX239" s="8">
        <f t="shared" si="476"/>
        <v>0</v>
      </c>
      <c r="BY239" s="8">
        <f t="shared" si="476"/>
        <v>0.31970688460636171</v>
      </c>
      <c r="BZ239" s="7">
        <f t="shared" si="423"/>
        <v>0.32075631017710071</v>
      </c>
      <c r="CB239" s="6">
        <f t="shared" si="424"/>
        <v>0.29311444766932659</v>
      </c>
    </row>
    <row r="240" spans="1:80" x14ac:dyDescent="0.25">
      <c r="A240" s="8">
        <v>61</v>
      </c>
      <c r="B240" s="8" t="s">
        <v>18</v>
      </c>
      <c r="C240" s="11">
        <v>0</v>
      </c>
      <c r="D240" s="8">
        <f>5/14</f>
        <v>0.35714285714285715</v>
      </c>
      <c r="E240" s="8">
        <f>8/23</f>
        <v>0.34782608695652173</v>
      </c>
      <c r="F240" s="8">
        <f>5/14</f>
        <v>0.35714285714285715</v>
      </c>
      <c r="G240" s="3">
        <f>D240+E240+F240</f>
        <v>1.0621118012422361</v>
      </c>
      <c r="H240" s="6">
        <f>((D240+(0.5*E240))/G240)</f>
        <v>0.49999999999999989</v>
      </c>
      <c r="I240" s="6">
        <f>1-H240</f>
        <v>0.50000000000000011</v>
      </c>
      <c r="J240" s="4">
        <f>1/8</f>
        <v>0.125</v>
      </c>
      <c r="K240" s="4">
        <f>1/15</f>
        <v>6.6666666666666666E-2</v>
      </c>
      <c r="L240" s="4">
        <f>1/12</f>
        <v>8.3333333333333329E-2</v>
      </c>
      <c r="M240" s="4">
        <f>1/34</f>
        <v>2.9411764705882353E-2</v>
      </c>
      <c r="N240" s="4">
        <f>1/26</f>
        <v>3.8461538461538464E-2</v>
      </c>
      <c r="O240" s="4">
        <f>1/41</f>
        <v>2.4390243902439025E-2</v>
      </c>
      <c r="P240" s="4">
        <f>1/67</f>
        <v>1.4925373134328358E-2</v>
      </c>
      <c r="Q240" s="4">
        <f>1/67</f>
        <v>1.4925373134328358E-2</v>
      </c>
      <c r="R240" s="4">
        <f>1/101</f>
        <v>9.9009900990099011E-3</v>
      </c>
      <c r="S240" s="4">
        <f>1/151</f>
        <v>6.6225165562913907E-3</v>
      </c>
      <c r="T240" s="4">
        <f>1/251</f>
        <v>3.9840637450199202E-3</v>
      </c>
      <c r="U240" s="4">
        <f>1/201</f>
        <v>4.9751243781094526E-3</v>
      </c>
      <c r="V240" s="4">
        <f>1/301</f>
        <v>3.3222591362126247E-3</v>
      </c>
      <c r="W240" s="4">
        <v>0</v>
      </c>
      <c r="X240" s="4">
        <v>0</v>
      </c>
      <c r="Y240" s="4">
        <f>1/501</f>
        <v>1.996007984031936E-3</v>
      </c>
      <c r="Z240" s="4">
        <f>1/501</f>
        <v>1.996007984031936E-3</v>
      </c>
      <c r="AA240" s="4">
        <f>1/501</f>
        <v>1.996007984031936E-3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0</v>
      </c>
      <c r="AJ240" s="4">
        <v>0</v>
      </c>
      <c r="AK240" s="4">
        <v>0</v>
      </c>
      <c r="AL240" s="3">
        <f>SUM(J240:AK240)</f>
        <v>0.43190727120525563</v>
      </c>
      <c r="AM240" s="3">
        <f t="shared" si="464"/>
        <v>0.20934035937471562</v>
      </c>
      <c r="AN240" s="3"/>
      <c r="AO240" s="4">
        <f>1/7</f>
        <v>0.14285714285714285</v>
      </c>
      <c r="AP240" s="4">
        <f>2/13</f>
        <v>0.15384615384615385</v>
      </c>
      <c r="AQ240" s="4">
        <f>1/19</f>
        <v>5.2631578947368418E-2</v>
      </c>
      <c r="AR240" s="4">
        <f>1/81</f>
        <v>1.2345679012345678E-2</v>
      </c>
      <c r="AS240" s="4">
        <f>1/201</f>
        <v>4.9751243781094526E-3</v>
      </c>
      <c r="AT240" s="4">
        <v>0</v>
      </c>
      <c r="AU240" s="4">
        <f>SUM(AO240:AT240)</f>
        <v>0.36665567904112023</v>
      </c>
      <c r="AV240" s="7">
        <f t="shared" si="422"/>
        <v>5.4135077243220753E-2</v>
      </c>
      <c r="AW240" s="4">
        <f>2/15</f>
        <v>0.13333333333333333</v>
      </c>
      <c r="AX240" s="4">
        <f>1/13</f>
        <v>7.6923076923076927E-2</v>
      </c>
      <c r="AY240" s="4">
        <f>1/11</f>
        <v>9.0909090909090912E-2</v>
      </c>
      <c r="AZ240" s="4">
        <f>1/34</f>
        <v>2.9411764705882353E-2</v>
      </c>
      <c r="BA240" s="4">
        <f>1/29</f>
        <v>3.4482758620689655E-2</v>
      </c>
      <c r="BB240" s="4">
        <f>1/41</f>
        <v>2.4390243902439025E-2</v>
      </c>
      <c r="BC240" s="4">
        <f>1/81</f>
        <v>1.2345679012345678E-2</v>
      </c>
      <c r="BD240" s="4">
        <f>1/81</f>
        <v>1.2345679012345678E-2</v>
      </c>
      <c r="BE240" s="4">
        <f>1/101</f>
        <v>9.9009900990099011E-3</v>
      </c>
      <c r="BF240" s="4">
        <f>1/151</f>
        <v>6.6225165562913907E-3</v>
      </c>
      <c r="BG240" s="4">
        <f>1/251</f>
        <v>3.9840637450199202E-3</v>
      </c>
      <c r="BH240" s="4">
        <f>1/251</f>
        <v>3.9840637450199202E-3</v>
      </c>
      <c r="BI240" s="4">
        <f>1/301</f>
        <v>3.3222591362126247E-3</v>
      </c>
      <c r="BJ240" s="4">
        <v>0</v>
      </c>
      <c r="BK240" s="4">
        <v>0</v>
      </c>
      <c r="BL240" s="4">
        <f>1/501</f>
        <v>1.996007984031936E-3</v>
      </c>
      <c r="BM240" s="4">
        <f>1/501</f>
        <v>1.996007984031936E-3</v>
      </c>
      <c r="BN240" s="4">
        <f>1/501</f>
        <v>1.996007984031936E-3</v>
      </c>
      <c r="BO240" s="4">
        <v>0</v>
      </c>
      <c r="BP240" s="4">
        <v>0</v>
      </c>
      <c r="BQ240" s="4">
        <v>0</v>
      </c>
      <c r="BR240" s="4">
        <v>0</v>
      </c>
      <c r="BS240" s="4">
        <v>0</v>
      </c>
      <c r="BT240" s="4">
        <v>0</v>
      </c>
      <c r="BU240" s="4">
        <v>0</v>
      </c>
      <c r="BV240" s="4">
        <v>0</v>
      </c>
      <c r="BW240" s="4">
        <v>0</v>
      </c>
      <c r="BX240" s="4">
        <v>0</v>
      </c>
      <c r="BY240" s="8">
        <f>SUM(AW240:BX240)</f>
        <v>0.44794354365285316</v>
      </c>
      <c r="BZ240" s="7">
        <f t="shared" si="423"/>
        <v>0.2542419222279888</v>
      </c>
      <c r="CB240" s="6">
        <f t="shared" si="424"/>
        <v>0.24650649389922896</v>
      </c>
    </row>
    <row r="241" spans="1:80" x14ac:dyDescent="0.25">
      <c r="A241" s="7">
        <v>61</v>
      </c>
      <c r="B241" s="8" t="s">
        <v>79</v>
      </c>
      <c r="C241" s="11">
        <v>0</v>
      </c>
      <c r="D241" s="4">
        <f>5/14</f>
        <v>0.35714285714285715</v>
      </c>
      <c r="E241" s="4">
        <f>10/31</f>
        <v>0.32258064516129031</v>
      </c>
      <c r="F241" s="4">
        <f>5/14</f>
        <v>0.35714285714285715</v>
      </c>
      <c r="G241" s="3">
        <f>D241+E241+F241</f>
        <v>1.0368663594470047</v>
      </c>
      <c r="H241" s="6">
        <f>((D241+(0.5*E241))/G241)</f>
        <v>0.5</v>
      </c>
      <c r="I241" s="6">
        <f>1-H241</f>
        <v>0.5</v>
      </c>
      <c r="J241" s="4">
        <f>2/15</f>
        <v>0.13333333333333333</v>
      </c>
      <c r="K241" s="4">
        <f>1/13</f>
        <v>7.6923076923076927E-2</v>
      </c>
      <c r="L241" s="4">
        <f>1/11</f>
        <v>9.0909090909090912E-2</v>
      </c>
      <c r="M241" s="4">
        <f>1/34</f>
        <v>2.9411764705882353E-2</v>
      </c>
      <c r="N241" s="4">
        <f>1/29</f>
        <v>3.4482758620689655E-2</v>
      </c>
      <c r="O241" s="4">
        <f>1/41</f>
        <v>2.4390243902439025E-2</v>
      </c>
      <c r="P241" s="4">
        <f>1/81</f>
        <v>1.2345679012345678E-2</v>
      </c>
      <c r="Q241" s="4">
        <f>1/81</f>
        <v>1.2345679012345678E-2</v>
      </c>
      <c r="R241" s="4">
        <f>1/101</f>
        <v>9.9009900990099011E-3</v>
      </c>
      <c r="S241" s="4">
        <f>1/301</f>
        <v>3.3222591362126247E-3</v>
      </c>
      <c r="T241" s="4">
        <f>1/301</f>
        <v>3.3222591362126247E-3</v>
      </c>
      <c r="U241" s="4">
        <f>1/301</f>
        <v>3.3222591362126247E-3</v>
      </c>
      <c r="V241" s="4">
        <f>1/501</f>
        <v>1.996007984031936E-3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0</v>
      </c>
      <c r="AJ241" s="4">
        <v>0</v>
      </c>
      <c r="AK241" s="4">
        <v>0</v>
      </c>
      <c r="AL241" s="3">
        <f>SUM(J241:AK241)</f>
        <v>0.43600540191088338</v>
      </c>
      <c r="AM241" s="3">
        <f t="shared" si="464"/>
        <v>0.22081512535047354</v>
      </c>
      <c r="AN241" s="3"/>
      <c r="AO241" s="4">
        <f>1/7</f>
        <v>0.14285714285714285</v>
      </c>
      <c r="AP241" s="4">
        <f>1/6</f>
        <v>0.16666666666666666</v>
      </c>
      <c r="AQ241" s="4">
        <f>1/17</f>
        <v>5.8823529411764705E-2</v>
      </c>
      <c r="AR241" s="4">
        <f>1/81</f>
        <v>1.2345679012345678E-2</v>
      </c>
      <c r="AS241" s="4">
        <f>1/501</f>
        <v>1.996007984031936E-3</v>
      </c>
      <c r="AT241" s="4">
        <v>0</v>
      </c>
      <c r="AU241" s="4">
        <f>SUM(AO241:AT241)</f>
        <v>0.38268902593195187</v>
      </c>
      <c r="AV241" s="7">
        <f t="shared" si="422"/>
        <v>0.18633598038905075</v>
      </c>
      <c r="AW241" s="4">
        <f>2/15</f>
        <v>0.13333333333333333</v>
      </c>
      <c r="AX241" s="4">
        <f>1/13</f>
        <v>7.6923076923076927E-2</v>
      </c>
      <c r="AY241" s="4">
        <f>1/11</f>
        <v>9.0909090909090912E-2</v>
      </c>
      <c r="AZ241" s="4">
        <f>1/34</f>
        <v>2.9411764705882353E-2</v>
      </c>
      <c r="BA241" s="4">
        <f>1/29</f>
        <v>3.4482758620689655E-2</v>
      </c>
      <c r="BB241" s="4">
        <f>1/41</f>
        <v>2.4390243902439025E-2</v>
      </c>
      <c r="BC241" s="4">
        <f>1/81</f>
        <v>1.2345679012345678E-2</v>
      </c>
      <c r="BD241" s="4">
        <f>1/81</f>
        <v>1.2345679012345678E-2</v>
      </c>
      <c r="BE241" s="4">
        <f>1/101</f>
        <v>9.9009900990099011E-3</v>
      </c>
      <c r="BF241" s="4">
        <f>1/301</f>
        <v>3.3222591362126247E-3</v>
      </c>
      <c r="BG241" s="4">
        <f>1/301</f>
        <v>3.3222591362126247E-3</v>
      </c>
      <c r="BH241" s="4">
        <v>0</v>
      </c>
      <c r="BI241" s="4">
        <f>1/501</f>
        <v>1.996007984031936E-3</v>
      </c>
      <c r="BJ241" s="4">
        <v>0</v>
      </c>
      <c r="BK241" s="4">
        <v>0</v>
      </c>
      <c r="BL241" s="4">
        <f>1/501</f>
        <v>1.996007984031936E-3</v>
      </c>
      <c r="BM241" s="4">
        <v>0</v>
      </c>
      <c r="BN241" s="4">
        <v>0</v>
      </c>
      <c r="BO241" s="4">
        <v>0</v>
      </c>
      <c r="BP241" s="4">
        <v>0</v>
      </c>
      <c r="BQ241" s="4">
        <v>0</v>
      </c>
      <c r="BR241" s="4">
        <v>0</v>
      </c>
      <c r="BS241" s="4">
        <v>0</v>
      </c>
      <c r="BT241" s="4">
        <v>0</v>
      </c>
      <c r="BU241" s="4">
        <v>0</v>
      </c>
      <c r="BV241" s="4">
        <v>0</v>
      </c>
      <c r="BW241" s="4">
        <v>0</v>
      </c>
      <c r="BX241" s="4">
        <v>0</v>
      </c>
      <c r="BY241" s="4">
        <f>SUM(AW241:BX241)</f>
        <v>0.43467915075870267</v>
      </c>
      <c r="BZ241" s="7">
        <f t="shared" si="423"/>
        <v>0.21710162212436734</v>
      </c>
      <c r="CB241" s="6">
        <f t="shared" si="424"/>
        <v>0.25337357860153786</v>
      </c>
    </row>
    <row r="242" spans="1:80" s="7" customFormat="1" x14ac:dyDescent="0.25">
      <c r="A242" s="7">
        <v>61</v>
      </c>
      <c r="B242" s="8" t="s">
        <v>78</v>
      </c>
      <c r="C242" s="11">
        <v>0</v>
      </c>
      <c r="D242" s="8">
        <f>5/14</f>
        <v>0.35714285714285715</v>
      </c>
      <c r="E242" s="8">
        <f>10/31</f>
        <v>0.32258064516129031</v>
      </c>
      <c r="F242" s="8">
        <f>5/14</f>
        <v>0.35714285714285715</v>
      </c>
      <c r="G242" s="3">
        <f>D242+E242+F242</f>
        <v>1.0368663594470047</v>
      </c>
      <c r="H242" s="6">
        <f>((D242+(0.5*E242))/G242)</f>
        <v>0.5</v>
      </c>
      <c r="I242" s="6">
        <f>1-H242</f>
        <v>0.5</v>
      </c>
      <c r="J242" s="8">
        <f>2/15</f>
        <v>0.13333333333333333</v>
      </c>
      <c r="K242" s="8">
        <f>1/12</f>
        <v>8.3333333333333329E-2</v>
      </c>
      <c r="L242" s="8">
        <f>1/11</f>
        <v>9.0909090909090912E-2</v>
      </c>
      <c r="M242" s="8">
        <f>1/26</f>
        <v>3.8461538461538464E-2</v>
      </c>
      <c r="N242" s="8">
        <f>1/26</f>
        <v>3.8461538461538464E-2</v>
      </c>
      <c r="O242" s="8">
        <f>1/41</f>
        <v>2.4390243902439025E-2</v>
      </c>
      <c r="P242" s="8">
        <f>1/101</f>
        <v>9.9009900990099011E-3</v>
      </c>
      <c r="Q242" s="8">
        <f>1/91</f>
        <v>1.098901098901099E-2</v>
      </c>
      <c r="R242" s="8">
        <f>1/126</f>
        <v>7.9365079365079361E-3</v>
      </c>
      <c r="S242" s="8">
        <f>1/276</f>
        <v>3.6231884057971015E-3</v>
      </c>
      <c r="T242" s="8">
        <f>1/426</f>
        <v>2.3474178403755869E-3</v>
      </c>
      <c r="U242" s="8">
        <f>1/326</f>
        <v>3.0674846625766872E-3</v>
      </c>
      <c r="V242" s="8">
        <f>1/501</f>
        <v>1.996007984031936E-3</v>
      </c>
      <c r="W242" s="8">
        <f t="shared" ref="W242:Z242" si="477">1/501</f>
        <v>1.996007984031936E-3</v>
      </c>
      <c r="X242" s="8">
        <f t="shared" si="477"/>
        <v>1.996007984031936E-3</v>
      </c>
      <c r="Y242" s="8">
        <f t="shared" si="477"/>
        <v>1.996007984031936E-3</v>
      </c>
      <c r="Z242" s="8">
        <f t="shared" si="477"/>
        <v>1.996007984031936E-3</v>
      </c>
      <c r="AA242" s="8">
        <v>0</v>
      </c>
      <c r="AB242" s="8">
        <v>0</v>
      </c>
      <c r="AC242" s="8">
        <f t="shared" ref="AC242:AD242" si="478">1/501</f>
        <v>1.996007984031936E-3</v>
      </c>
      <c r="AD242" s="8">
        <f t="shared" si="478"/>
        <v>1.996007984031936E-3</v>
      </c>
      <c r="AE242" s="8">
        <v>0</v>
      </c>
      <c r="AF242" s="8">
        <v>0</v>
      </c>
      <c r="AG242" s="8">
        <f t="shared" ref="AG242:AJ242" si="479">1/501</f>
        <v>1.996007984031936E-3</v>
      </c>
      <c r="AH242" s="8">
        <f t="shared" si="479"/>
        <v>1.996007984031936E-3</v>
      </c>
      <c r="AI242" s="8">
        <f t="shared" si="479"/>
        <v>1.996007984031936E-3</v>
      </c>
      <c r="AJ242" s="8">
        <f t="shared" si="479"/>
        <v>1.996007984031936E-3</v>
      </c>
      <c r="AK242" s="8">
        <v>0</v>
      </c>
      <c r="AL242" s="3">
        <f>SUM(J242:AK242)</f>
        <v>0.46870976615890303</v>
      </c>
      <c r="AM242" s="3">
        <f t="shared" si="464"/>
        <v>0.31238734524492839</v>
      </c>
      <c r="AN242" s="3"/>
      <c r="AO242" s="8">
        <f>1/7</f>
        <v>0.14285714285714285</v>
      </c>
      <c r="AP242" s="8">
        <f>1/6</f>
        <v>0.16666666666666666</v>
      </c>
      <c r="AQ242" s="8">
        <f>1/15</f>
        <v>6.6666666666666666E-2</v>
      </c>
      <c r="AR242" s="8">
        <f>1/91</f>
        <v>1.098901098901099E-2</v>
      </c>
      <c r="AS242" s="8">
        <f>1/351</f>
        <v>2.8490028490028491E-3</v>
      </c>
      <c r="AT242" s="8">
        <v>0</v>
      </c>
      <c r="AU242" s="8">
        <f>SUM(AO242:AT242)</f>
        <v>0.39002849002849005</v>
      </c>
      <c r="AV242" s="7">
        <f t="shared" si="422"/>
        <v>0.20908831908831926</v>
      </c>
      <c r="AW242" s="8">
        <f>2/15</f>
        <v>0.13333333333333333</v>
      </c>
      <c r="AX242" s="8">
        <f>1/13</f>
        <v>7.6923076923076927E-2</v>
      </c>
      <c r="AY242" s="8">
        <f>1/11</f>
        <v>9.0909090909090912E-2</v>
      </c>
      <c r="AZ242" s="8">
        <f>1/31</f>
        <v>3.2258064516129031E-2</v>
      </c>
      <c r="BA242" s="8">
        <f>1/26</f>
        <v>3.8461538461538464E-2</v>
      </c>
      <c r="BB242" s="8">
        <f>1/46</f>
        <v>2.1739130434782608E-2</v>
      </c>
      <c r="BC242" s="8">
        <f>1/101</f>
        <v>9.9009900990099011E-3</v>
      </c>
      <c r="BD242" s="8">
        <f>1/91</f>
        <v>1.098901098901099E-2</v>
      </c>
      <c r="BE242" s="8">
        <f>1/151</f>
        <v>6.6225165562913907E-3</v>
      </c>
      <c r="BF242" s="8">
        <f>1/301</f>
        <v>3.3222591362126247E-3</v>
      </c>
      <c r="BG242" s="8">
        <f>1/501</f>
        <v>1.996007984031936E-3</v>
      </c>
      <c r="BH242" s="8">
        <f>1/401</f>
        <v>2.4937655860349127E-3</v>
      </c>
      <c r="BI242" s="8">
        <f>1/501</f>
        <v>1.996007984031936E-3</v>
      </c>
      <c r="BJ242" s="8">
        <f t="shared" ref="BJ242:BM242" si="480">1/501</f>
        <v>1.996007984031936E-3</v>
      </c>
      <c r="BK242" s="8">
        <f t="shared" si="480"/>
        <v>1.996007984031936E-3</v>
      </c>
      <c r="BL242" s="8">
        <f t="shared" si="480"/>
        <v>1.996007984031936E-3</v>
      </c>
      <c r="BM242" s="8">
        <f t="shared" si="480"/>
        <v>1.996007984031936E-3</v>
      </c>
      <c r="BN242" s="8">
        <v>0</v>
      </c>
      <c r="BO242" s="8">
        <v>0</v>
      </c>
      <c r="BP242" s="8">
        <f t="shared" ref="BP242:BQ242" si="481">1/501</f>
        <v>1.996007984031936E-3</v>
      </c>
      <c r="BQ242" s="8">
        <f t="shared" si="481"/>
        <v>1.996007984031936E-3</v>
      </c>
      <c r="BR242" s="8">
        <v>0</v>
      </c>
      <c r="BS242" s="8">
        <v>0</v>
      </c>
      <c r="BT242" s="8">
        <f t="shared" ref="BT242:BW242" si="482">1/501</f>
        <v>1.996007984031936E-3</v>
      </c>
      <c r="BU242" s="8">
        <f t="shared" si="482"/>
        <v>1.996007984031936E-3</v>
      </c>
      <c r="BV242" s="8">
        <f t="shared" si="482"/>
        <v>1.996007984031936E-3</v>
      </c>
      <c r="BW242" s="8">
        <f t="shared" si="482"/>
        <v>1.996007984031936E-3</v>
      </c>
      <c r="BX242" s="8">
        <v>0</v>
      </c>
      <c r="BY242" s="8">
        <f>SUM(AW242:BX242)</f>
        <v>0.45090487275289431</v>
      </c>
      <c r="BZ242" s="7">
        <f t="shared" si="423"/>
        <v>0.26253364370810406</v>
      </c>
      <c r="CB242" s="6">
        <f t="shared" si="424"/>
        <v>0.30964312894028745</v>
      </c>
    </row>
    <row r="243" spans="1:80" x14ac:dyDescent="0.25">
      <c r="A243" s="7">
        <v>61</v>
      </c>
      <c r="B243" s="7" t="s">
        <v>84</v>
      </c>
      <c r="C243" s="11">
        <v>1</v>
      </c>
      <c r="D243" s="4">
        <f>AVERAGE(D240:D242)</f>
        <v>0.35714285714285715</v>
      </c>
      <c r="E243" s="8">
        <f t="shared" ref="E243:BM243" si="483">AVERAGE(E240:E242)</f>
        <v>0.3309957924263674</v>
      </c>
      <c r="F243" s="8">
        <f t="shared" si="483"/>
        <v>0.35714285714285715</v>
      </c>
      <c r="G243" s="8">
        <f t="shared" si="483"/>
        <v>1.045281506712082</v>
      </c>
      <c r="H243" s="8">
        <f t="shared" si="483"/>
        <v>0.5</v>
      </c>
      <c r="I243" s="8">
        <f t="shared" si="483"/>
        <v>0.5</v>
      </c>
      <c r="J243" s="8">
        <f t="shared" si="483"/>
        <v>0.13055555555555554</v>
      </c>
      <c r="K243" s="8">
        <f t="shared" si="483"/>
        <v>7.5641025641025636E-2</v>
      </c>
      <c r="L243" s="8">
        <f t="shared" si="483"/>
        <v>8.8383838383838384E-2</v>
      </c>
      <c r="M243" s="8">
        <f t="shared" si="483"/>
        <v>3.2428355957767725E-2</v>
      </c>
      <c r="N243" s="8">
        <f t="shared" si="483"/>
        <v>3.7135278514588858E-2</v>
      </c>
      <c r="O243" s="8">
        <f t="shared" si="483"/>
        <v>2.4390243902439029E-2</v>
      </c>
      <c r="P243" s="8">
        <f t="shared" si="483"/>
        <v>1.2390680748561313E-2</v>
      </c>
      <c r="Q243" s="8">
        <f t="shared" si="483"/>
        <v>1.2753354378561677E-2</v>
      </c>
      <c r="R243" s="8">
        <f t="shared" si="483"/>
        <v>9.2461627115092461E-3</v>
      </c>
      <c r="S243" s="8">
        <f t="shared" si="483"/>
        <v>4.5226546994337055E-3</v>
      </c>
      <c r="T243" s="8">
        <f t="shared" si="483"/>
        <v>3.2179135738693771E-3</v>
      </c>
      <c r="U243" s="8">
        <f t="shared" si="483"/>
        <v>3.7882893922995876E-3</v>
      </c>
      <c r="V243" s="8">
        <f t="shared" si="483"/>
        <v>2.4380917014254987E-3</v>
      </c>
      <c r="W243" s="8">
        <f t="shared" si="483"/>
        <v>6.6533599467731195E-4</v>
      </c>
      <c r="X243" s="8">
        <f t="shared" si="483"/>
        <v>6.6533599467731195E-4</v>
      </c>
      <c r="Y243" s="8">
        <f t="shared" si="483"/>
        <v>1.3306719893546239E-3</v>
      </c>
      <c r="Z243" s="8">
        <f t="shared" si="483"/>
        <v>1.3306719893546239E-3</v>
      </c>
      <c r="AA243" s="8">
        <f t="shared" si="483"/>
        <v>6.6533599467731195E-4</v>
      </c>
      <c r="AB243" s="8">
        <f t="shared" si="483"/>
        <v>0</v>
      </c>
      <c r="AC243" s="8">
        <f t="shared" si="483"/>
        <v>6.6533599467731195E-4</v>
      </c>
      <c r="AD243" s="8">
        <f t="shared" si="483"/>
        <v>6.6533599467731195E-4</v>
      </c>
      <c r="AE243" s="8">
        <f t="shared" si="483"/>
        <v>0</v>
      </c>
      <c r="AF243" s="8">
        <f t="shared" si="483"/>
        <v>0</v>
      </c>
      <c r="AG243" s="8">
        <f t="shared" si="483"/>
        <v>6.6533599467731195E-4</v>
      </c>
      <c r="AH243" s="8">
        <f t="shared" si="483"/>
        <v>6.6533599467731195E-4</v>
      </c>
      <c r="AI243" s="8">
        <f t="shared" si="483"/>
        <v>6.6533599467731195E-4</v>
      </c>
      <c r="AJ243" s="8">
        <f t="shared" si="483"/>
        <v>6.6533599467731195E-4</v>
      </c>
      <c r="AK243" s="8">
        <f t="shared" si="483"/>
        <v>0</v>
      </c>
      <c r="AL243" s="8">
        <f t="shared" si="483"/>
        <v>0.4455408130916807</v>
      </c>
      <c r="AM243" s="3">
        <f t="shared" si="464"/>
        <v>0.247514276656706</v>
      </c>
      <c r="AN243" s="3"/>
      <c r="AO243" s="8">
        <f t="shared" si="483"/>
        <v>0.14285714285714285</v>
      </c>
      <c r="AP243" s="8">
        <f t="shared" si="483"/>
        <v>0.16239316239316237</v>
      </c>
      <c r="AQ243" s="8">
        <f t="shared" si="483"/>
        <v>5.9373925008599927E-2</v>
      </c>
      <c r="AR243" s="8">
        <f t="shared" si="483"/>
        <v>1.1893456337900782E-2</v>
      </c>
      <c r="AS243" s="8">
        <f t="shared" si="483"/>
        <v>3.2733784037147461E-3</v>
      </c>
      <c r="AT243" s="8">
        <f t="shared" si="483"/>
        <v>0</v>
      </c>
      <c r="AU243" s="8">
        <f t="shared" si="483"/>
        <v>0.37979106500052073</v>
      </c>
      <c r="AV243" s="7">
        <f t="shared" si="422"/>
        <v>0.14741961587021746</v>
      </c>
      <c r="AW243" s="8">
        <f t="shared" si="483"/>
        <v>0.13333333333333333</v>
      </c>
      <c r="AX243" s="8">
        <f t="shared" si="483"/>
        <v>7.6923076923076927E-2</v>
      </c>
      <c r="AY243" s="8">
        <f t="shared" si="483"/>
        <v>9.0909090909090898E-2</v>
      </c>
      <c r="AZ243" s="8">
        <f t="shared" si="483"/>
        <v>3.0360531309297913E-2</v>
      </c>
      <c r="BA243" s="8">
        <f t="shared" si="483"/>
        <v>3.580901856763926E-2</v>
      </c>
      <c r="BB243" s="8">
        <f t="shared" si="483"/>
        <v>2.3506539413220218E-2</v>
      </c>
      <c r="BC243" s="8">
        <f t="shared" si="483"/>
        <v>1.153078270790042E-2</v>
      </c>
      <c r="BD243" s="8">
        <f t="shared" si="483"/>
        <v>1.1893456337900782E-2</v>
      </c>
      <c r="BE243" s="8">
        <f t="shared" si="483"/>
        <v>8.8081655847703968E-3</v>
      </c>
      <c r="BF243" s="8">
        <f t="shared" si="483"/>
        <v>4.422344942905547E-3</v>
      </c>
      <c r="BG243" s="8">
        <f t="shared" si="483"/>
        <v>3.1007769550881604E-3</v>
      </c>
      <c r="BH243" s="8">
        <f t="shared" si="483"/>
        <v>2.1592764436849442E-3</v>
      </c>
      <c r="BI243" s="8">
        <f t="shared" si="483"/>
        <v>2.4380917014254987E-3</v>
      </c>
      <c r="BJ243" s="8">
        <f t="shared" si="483"/>
        <v>6.6533599467731195E-4</v>
      </c>
      <c r="BK243" s="8">
        <f t="shared" si="483"/>
        <v>6.6533599467731195E-4</v>
      </c>
      <c r="BL243" s="8">
        <f t="shared" si="483"/>
        <v>1.996007984031936E-3</v>
      </c>
      <c r="BM243" s="8">
        <f t="shared" si="483"/>
        <v>1.3306719893546239E-3</v>
      </c>
      <c r="BN243" s="8">
        <f t="shared" ref="BN243:BY243" si="484">AVERAGE(BN240:BN242)</f>
        <v>6.6533599467731195E-4</v>
      </c>
      <c r="BO243" s="8">
        <f t="shared" si="484"/>
        <v>0</v>
      </c>
      <c r="BP243" s="8">
        <f t="shared" si="484"/>
        <v>6.6533599467731195E-4</v>
      </c>
      <c r="BQ243" s="8">
        <f t="shared" si="484"/>
        <v>6.6533599467731195E-4</v>
      </c>
      <c r="BR243" s="8">
        <f t="shared" si="484"/>
        <v>0</v>
      </c>
      <c r="BS243" s="8">
        <f t="shared" si="484"/>
        <v>0</v>
      </c>
      <c r="BT243" s="8">
        <f t="shared" si="484"/>
        <v>6.6533599467731195E-4</v>
      </c>
      <c r="BU243" s="8">
        <f t="shared" si="484"/>
        <v>6.6533599467731195E-4</v>
      </c>
      <c r="BV243" s="8">
        <f t="shared" si="484"/>
        <v>6.6533599467731195E-4</v>
      </c>
      <c r="BW243" s="8">
        <f t="shared" si="484"/>
        <v>6.6533599467731195E-4</v>
      </c>
      <c r="BX243" s="8">
        <f t="shared" si="484"/>
        <v>0</v>
      </c>
      <c r="BY243" s="8">
        <f t="shared" si="484"/>
        <v>0.44450918905481673</v>
      </c>
      <c r="BZ243" s="7">
        <f t="shared" si="423"/>
        <v>0.24462572935348681</v>
      </c>
      <c r="CB243" s="6">
        <f t="shared" si="424"/>
        <v>0.26984106714701817</v>
      </c>
    </row>
    <row r="244" spans="1:80" x14ac:dyDescent="0.25">
      <c r="A244" s="8">
        <v>62</v>
      </c>
      <c r="B244" s="1" t="s">
        <v>18</v>
      </c>
      <c r="C244" s="11">
        <v>0</v>
      </c>
      <c r="D244" s="4">
        <f>5/16</f>
        <v>0.3125</v>
      </c>
      <c r="E244" s="4">
        <f>1/3</f>
        <v>0.33333333333333331</v>
      </c>
      <c r="F244" s="4">
        <f>5/12</f>
        <v>0.41666666666666669</v>
      </c>
      <c r="G244" s="3">
        <f>D244+E244+F244</f>
        <v>1.0625</v>
      </c>
      <c r="H244" s="6">
        <f>((D244+(0.5*E244))/G244)</f>
        <v>0.4509803921568627</v>
      </c>
      <c r="I244" s="6">
        <f>1-H244</f>
        <v>0.5490196078431373</v>
      </c>
      <c r="J244" s="4">
        <f>2/17</f>
        <v>0.11764705882352941</v>
      </c>
      <c r="K244" s="4">
        <f>1/17</f>
        <v>5.8823529411764705E-2</v>
      </c>
      <c r="L244" s="4">
        <f>1/13</f>
        <v>7.6923076923076927E-2</v>
      </c>
      <c r="M244" s="4">
        <f>1/34</f>
        <v>2.9411764705882353E-2</v>
      </c>
      <c r="N244" s="4">
        <f>1/29</f>
        <v>3.4482758620689655E-2</v>
      </c>
      <c r="O244" s="4">
        <f>1/41</f>
        <v>2.4390243902439025E-2</v>
      </c>
      <c r="P244" s="4">
        <f>1/101</f>
        <v>9.9009900990099011E-3</v>
      </c>
      <c r="Q244" s="4">
        <f>1/81</f>
        <v>1.2345679012345678E-2</v>
      </c>
      <c r="R244" s="4">
        <f>1/101</f>
        <v>9.9009900990099011E-3</v>
      </c>
      <c r="S244" s="4">
        <f>1/151</f>
        <v>6.6225165562913907E-3</v>
      </c>
      <c r="T244" s="4">
        <f>1/301</f>
        <v>3.3222591362126247E-3</v>
      </c>
      <c r="U244" s="4">
        <f>1/251</f>
        <v>3.9840637450199202E-3</v>
      </c>
      <c r="V244" s="4">
        <f>1/301</f>
        <v>3.3222591362126247E-3</v>
      </c>
      <c r="W244" s="4">
        <v>0</v>
      </c>
      <c r="X244" s="4">
        <v>0</v>
      </c>
      <c r="Y244" s="4">
        <f>1/501</f>
        <v>1.996007984031936E-3</v>
      </c>
      <c r="Z244" s="4">
        <f>1/501</f>
        <v>1.996007984031936E-3</v>
      </c>
      <c r="AA244" s="4">
        <f>1/501</f>
        <v>1.996007984031936E-3</v>
      </c>
      <c r="AB244" s="4">
        <v>0</v>
      </c>
      <c r="AC244" s="4">
        <v>0</v>
      </c>
      <c r="AD244" s="4">
        <f>1/501</f>
        <v>1.996007984031936E-3</v>
      </c>
      <c r="AE244" s="4">
        <v>0</v>
      </c>
      <c r="AF244" s="4">
        <v>0</v>
      </c>
      <c r="AG244" s="4">
        <v>0</v>
      </c>
      <c r="AH244" s="4">
        <v>0</v>
      </c>
      <c r="AI244" s="4">
        <v>0</v>
      </c>
      <c r="AJ244" s="4">
        <v>0</v>
      </c>
      <c r="AK244" s="4">
        <v>0</v>
      </c>
      <c r="AL244" s="3">
        <f>SUM(J244:AK244)</f>
        <v>0.39906122210761191</v>
      </c>
      <c r="AM244" s="3">
        <f t="shared" si="464"/>
        <v>0.27699591074435803</v>
      </c>
      <c r="AN244" s="3"/>
      <c r="AO244" s="4">
        <f>1/8</f>
        <v>0.125</v>
      </c>
      <c r="AP244" s="4">
        <f>2/13</f>
        <v>0.15384615384615385</v>
      </c>
      <c r="AQ244" s="4">
        <f>1/19</f>
        <v>5.2631578947368418E-2</v>
      </c>
      <c r="AR244" s="4">
        <f>1/81</f>
        <v>1.2345679012345678E-2</v>
      </c>
      <c r="AS244" s="4">
        <f>1/201</f>
        <v>4.9751243781094526E-3</v>
      </c>
      <c r="AT244" s="4">
        <v>0</v>
      </c>
      <c r="AU244" s="4">
        <f>SUM(AO244:AT244)</f>
        <v>0.34879853618397738</v>
      </c>
      <c r="AV244" s="7">
        <f t="shared" si="422"/>
        <v>4.6395608551932144E-2</v>
      </c>
      <c r="AW244" s="4">
        <f>2/13</f>
        <v>0.15384615384615385</v>
      </c>
      <c r="AX244" s="4">
        <f>1/11</f>
        <v>9.0909090909090912E-2</v>
      </c>
      <c r="AY244" s="4">
        <f>1/11</f>
        <v>9.0909090909090912E-2</v>
      </c>
      <c r="AZ244" s="4">
        <f>1/23</f>
        <v>4.3478260869565216E-2</v>
      </c>
      <c r="BA244" s="4">
        <f>1/23</f>
        <v>4.3478260869565216E-2</v>
      </c>
      <c r="BB244" s="4">
        <f>1/41</f>
        <v>2.4390243902439025E-2</v>
      </c>
      <c r="BC244" s="4">
        <f>1/67</f>
        <v>1.4925373134328358E-2</v>
      </c>
      <c r="BD244" s="4">
        <f>1/67</f>
        <v>1.4925373134328358E-2</v>
      </c>
      <c r="BE244" s="4">
        <f>1/81</f>
        <v>1.2345679012345678E-2</v>
      </c>
      <c r="BF244" s="4">
        <f>1/151</f>
        <v>6.6225165562913907E-3</v>
      </c>
      <c r="BG244" s="4">
        <f>1/201</f>
        <v>4.9751243781094526E-3</v>
      </c>
      <c r="BH244" s="4">
        <f>1/201</f>
        <v>4.9751243781094526E-3</v>
      </c>
      <c r="BI244" s="4">
        <f>1/251</f>
        <v>3.9840637450199202E-3</v>
      </c>
      <c r="BJ244" s="4">
        <v>0</v>
      </c>
      <c r="BK244" s="4">
        <v>0</v>
      </c>
      <c r="BL244" s="4">
        <f t="shared" ref="BL244:BN245" si="485">1/501</f>
        <v>1.996007984031936E-3</v>
      </c>
      <c r="BM244" s="4">
        <f t="shared" si="485"/>
        <v>1.996007984031936E-3</v>
      </c>
      <c r="BN244" s="4">
        <f t="shared" si="485"/>
        <v>1.996007984031936E-3</v>
      </c>
      <c r="BO244" s="4">
        <v>0</v>
      </c>
      <c r="BP244" s="4">
        <f>1/501</f>
        <v>1.996007984031936E-3</v>
      </c>
      <c r="BQ244" s="4">
        <f>1/501</f>
        <v>1.996007984031936E-3</v>
      </c>
      <c r="BR244" s="4">
        <v>0</v>
      </c>
      <c r="BS244" s="4">
        <v>0</v>
      </c>
      <c r="BT244" s="4">
        <v>0</v>
      </c>
      <c r="BU244" s="4">
        <v>0</v>
      </c>
      <c r="BV244" s="4">
        <v>0</v>
      </c>
      <c r="BW244" s="4">
        <v>0</v>
      </c>
      <c r="BX244" s="4">
        <v>0</v>
      </c>
      <c r="BY244" s="4">
        <f>SUM(AW244:BX244)</f>
        <v>0.51974439556459762</v>
      </c>
      <c r="BZ244" s="7">
        <f t="shared" si="423"/>
        <v>0.24738654935503424</v>
      </c>
      <c r="CB244" s="6">
        <f t="shared" si="424"/>
        <v>0.26760415385618685</v>
      </c>
    </row>
    <row r="245" spans="1:80" x14ac:dyDescent="0.25">
      <c r="A245" s="7">
        <v>62</v>
      </c>
      <c r="B245" s="8" t="s">
        <v>79</v>
      </c>
      <c r="C245" s="11">
        <v>0</v>
      </c>
      <c r="D245" s="4">
        <f>10/33</f>
        <v>0.30303030303030304</v>
      </c>
      <c r="E245" s="4">
        <f>5/16</f>
        <v>0.3125</v>
      </c>
      <c r="F245" s="4">
        <f>5/12</f>
        <v>0.41666666666666669</v>
      </c>
      <c r="G245" s="3">
        <f>D245+E245+F245</f>
        <v>1.0321969696969697</v>
      </c>
      <c r="H245" s="6">
        <f>((D245+(0.5*E245))/G245)</f>
        <v>0.44495412844036697</v>
      </c>
      <c r="I245" s="6">
        <f>1-H245</f>
        <v>0.55504587155963303</v>
      </c>
      <c r="J245" s="4">
        <f>1/8</f>
        <v>0.125</v>
      </c>
      <c r="K245" s="4">
        <f>1/15</f>
        <v>6.6666666666666666E-2</v>
      </c>
      <c r="L245" s="4">
        <f>1/13</f>
        <v>7.6923076923076927E-2</v>
      </c>
      <c r="M245" s="4">
        <f>1/41</f>
        <v>2.4390243902439025E-2</v>
      </c>
      <c r="N245" s="4">
        <f>1/34</f>
        <v>2.9411764705882353E-2</v>
      </c>
      <c r="O245" s="4">
        <f>1/51</f>
        <v>1.9607843137254902E-2</v>
      </c>
      <c r="P245" s="4">
        <f>1/101</f>
        <v>9.9009900990099011E-3</v>
      </c>
      <c r="Q245" s="4">
        <f>1/101</f>
        <v>9.9009900990099011E-3</v>
      </c>
      <c r="R245" s="4">
        <f>1/151</f>
        <v>6.6225165562913907E-3</v>
      </c>
      <c r="S245" s="4">
        <f>1/301</f>
        <v>3.3222591362126247E-3</v>
      </c>
      <c r="T245" s="4">
        <f>1/501</f>
        <v>1.996007984031936E-3</v>
      </c>
      <c r="U245" s="4">
        <f>1/501</f>
        <v>1.996007984031936E-3</v>
      </c>
      <c r="V245" s="4">
        <f>1/501</f>
        <v>1.996007984031936E-3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0</v>
      </c>
      <c r="AD245" s="4">
        <v>0</v>
      </c>
      <c r="AE245" s="4">
        <v>0</v>
      </c>
      <c r="AF245" s="4">
        <v>0</v>
      </c>
      <c r="AG245" s="4">
        <v>0</v>
      </c>
      <c r="AH245" s="4">
        <v>0</v>
      </c>
      <c r="AI245" s="4">
        <v>0</v>
      </c>
      <c r="AJ245" s="4">
        <v>0</v>
      </c>
      <c r="AK245" s="4">
        <v>0</v>
      </c>
      <c r="AL245" s="3">
        <f>SUM(J245:AK245)</f>
        <v>0.37773437517793951</v>
      </c>
      <c r="AM245" s="3">
        <f t="shared" si="464"/>
        <v>0.24652343808720034</v>
      </c>
      <c r="AN245" s="3"/>
      <c r="AO245" s="4">
        <f>1/7</f>
        <v>0.14285714285714285</v>
      </c>
      <c r="AP245" s="4">
        <f>1/6</f>
        <v>0.16666666666666666</v>
      </c>
      <c r="AQ245" s="4">
        <f>1/17</f>
        <v>5.8823529411764705E-2</v>
      </c>
      <c r="AR245" s="4">
        <f>1/101</f>
        <v>9.9009900990099011E-3</v>
      </c>
      <c r="AS245" s="4">
        <f>1/501</f>
        <v>1.996007984031936E-3</v>
      </c>
      <c r="AT245" s="4">
        <v>0</v>
      </c>
      <c r="AU245" s="4">
        <f>SUM(AO245:AT245)</f>
        <v>0.3802443370186161</v>
      </c>
      <c r="AV245" s="7">
        <f t="shared" si="422"/>
        <v>0.21678187845957142</v>
      </c>
      <c r="AW245" s="4">
        <f>1/7</f>
        <v>0.14285714285714285</v>
      </c>
      <c r="AX245" s="4">
        <f>1/11</f>
        <v>9.0909090909090912E-2</v>
      </c>
      <c r="AY245" s="4">
        <f>1/10</f>
        <v>0.1</v>
      </c>
      <c r="AZ245" s="4">
        <f>1/26</f>
        <v>3.8461538461538464E-2</v>
      </c>
      <c r="BA245" s="4">
        <f>1/26</f>
        <v>3.8461538461538464E-2</v>
      </c>
      <c r="BB245" s="4">
        <f>1/41</f>
        <v>2.4390243902439025E-2</v>
      </c>
      <c r="BC245" s="4">
        <f>1/67</f>
        <v>1.4925373134328358E-2</v>
      </c>
      <c r="BD245" s="4">
        <f>1/67</f>
        <v>1.4925373134328358E-2</v>
      </c>
      <c r="BE245" s="4">
        <f>1/101</f>
        <v>9.9009900990099011E-3</v>
      </c>
      <c r="BF245" s="4">
        <f>1/301</f>
        <v>3.3222591362126247E-3</v>
      </c>
      <c r="BG245" s="4">
        <f>1/251</f>
        <v>3.9840637450199202E-3</v>
      </c>
      <c r="BH245" s="4">
        <f>1/251</f>
        <v>3.9840637450199202E-3</v>
      </c>
      <c r="BI245" s="4">
        <f>1/401</f>
        <v>2.4937655860349127E-3</v>
      </c>
      <c r="BJ245" s="4">
        <f>1/501</f>
        <v>1.996007984031936E-3</v>
      </c>
      <c r="BK245" s="4">
        <v>0</v>
      </c>
      <c r="BL245" s="4">
        <f t="shared" si="485"/>
        <v>1.996007984031936E-3</v>
      </c>
      <c r="BM245" s="4">
        <f t="shared" si="485"/>
        <v>1.996007984031936E-3</v>
      </c>
      <c r="BN245" s="4">
        <f t="shared" si="485"/>
        <v>1.996007984031936E-3</v>
      </c>
      <c r="BO245" s="4">
        <v>0</v>
      </c>
      <c r="BP245" s="4">
        <v>0</v>
      </c>
      <c r="BQ245" s="4">
        <v>0</v>
      </c>
      <c r="BR245" s="4">
        <v>0</v>
      </c>
      <c r="BS245" s="4">
        <v>0</v>
      </c>
      <c r="BT245" s="4">
        <v>0</v>
      </c>
      <c r="BU245" s="4">
        <v>0</v>
      </c>
      <c r="BV245" s="4">
        <v>0</v>
      </c>
      <c r="BW245" s="4">
        <v>0</v>
      </c>
      <c r="BX245" s="4">
        <v>0</v>
      </c>
      <c r="BY245" s="4">
        <f>SUM(AW245:BX245)</f>
        <v>0.49659947510783148</v>
      </c>
      <c r="BZ245" s="7">
        <f t="shared" si="423"/>
        <v>0.19183874025879555</v>
      </c>
      <c r="CB245" s="6">
        <f t="shared" si="424"/>
        <v>0.25457818730438708</v>
      </c>
    </row>
    <row r="246" spans="1:80" s="7" customFormat="1" x14ac:dyDescent="0.25">
      <c r="A246" s="7">
        <v>62</v>
      </c>
      <c r="B246" s="8" t="s">
        <v>78</v>
      </c>
      <c r="C246" s="11">
        <v>0</v>
      </c>
      <c r="D246" s="8">
        <f>4/13</f>
        <v>0.30769230769230771</v>
      </c>
      <c r="E246" s="8">
        <f>5/16</f>
        <v>0.3125</v>
      </c>
      <c r="F246" s="8">
        <f>5/12</f>
        <v>0.41666666666666669</v>
      </c>
      <c r="G246" s="3">
        <f>D246+E246+F246</f>
        <v>1.0368589743589745</v>
      </c>
      <c r="H246" s="6">
        <f>((D246+(0.5*E246))/G246)</f>
        <v>0.44744976816074189</v>
      </c>
      <c r="I246" s="6">
        <f>1-H246</f>
        <v>0.55255023183925811</v>
      </c>
      <c r="J246" s="8">
        <f>2/19</f>
        <v>0.10526315789473684</v>
      </c>
      <c r="K246" s="8">
        <f>1/15</f>
        <v>6.6666666666666666E-2</v>
      </c>
      <c r="L246" s="8">
        <f>1/12</f>
        <v>8.3333333333333329E-2</v>
      </c>
      <c r="M246" s="8">
        <f>1/41</f>
        <v>2.4390243902439025E-2</v>
      </c>
      <c r="N246" s="8">
        <f>1/26</f>
        <v>3.8461538461538464E-2</v>
      </c>
      <c r="O246" s="8">
        <f>1/36</f>
        <v>2.7777777777777776E-2</v>
      </c>
      <c r="P246" s="8">
        <f>1/101</f>
        <v>9.9009900990099011E-3</v>
      </c>
      <c r="Q246" s="8">
        <f>1/81</f>
        <v>1.2345679012345678E-2</v>
      </c>
      <c r="R246" s="8">
        <f>1/91</f>
        <v>1.098901098901099E-2</v>
      </c>
      <c r="S246" s="8">
        <f>1/176</f>
        <v>5.681818181818182E-3</v>
      </c>
      <c r="T246" s="8">
        <f>1/326</f>
        <v>3.0674846625766872E-3</v>
      </c>
      <c r="U246" s="8">
        <f>1/326</f>
        <v>3.0674846625766872E-3</v>
      </c>
      <c r="V246" s="8">
        <f>1/401</f>
        <v>2.4937655860349127E-3</v>
      </c>
      <c r="W246" s="8">
        <f>1/426</f>
        <v>2.3474178403755869E-3</v>
      </c>
      <c r="X246" s="8">
        <f>1/501</f>
        <v>1.996007984031936E-3</v>
      </c>
      <c r="Y246" s="8">
        <f>1/376</f>
        <v>2.6595744680851063E-3</v>
      </c>
      <c r="Z246" s="8">
        <f>1/376</f>
        <v>2.6595744680851063E-3</v>
      </c>
      <c r="AA246" s="8">
        <v>0</v>
      </c>
      <c r="AB246" s="8">
        <v>0</v>
      </c>
      <c r="AC246" s="8">
        <f>1/376</f>
        <v>2.6595744680851063E-3</v>
      </c>
      <c r="AD246" s="8">
        <f>1/376</f>
        <v>2.6595744680851063E-3</v>
      </c>
      <c r="AE246" s="8">
        <v>0</v>
      </c>
      <c r="AF246" s="8">
        <v>0</v>
      </c>
      <c r="AG246" s="8">
        <f>1/401</f>
        <v>2.4937655860349127E-3</v>
      </c>
      <c r="AH246" s="8">
        <f>1/401</f>
        <v>2.4937655860349127E-3</v>
      </c>
      <c r="AI246" s="8">
        <f>1/426</f>
        <v>2.3474178403755869E-3</v>
      </c>
      <c r="AJ246" s="8">
        <f>1/476</f>
        <v>2.1008403361344537E-3</v>
      </c>
      <c r="AK246" s="8">
        <v>0</v>
      </c>
      <c r="AL246" s="3">
        <f>SUM(J246:AK246)</f>
        <v>0.41785646427519302</v>
      </c>
      <c r="AM246" s="3">
        <f t="shared" si="464"/>
        <v>0.35803350889437713</v>
      </c>
      <c r="AN246" s="3"/>
      <c r="AO246" s="8">
        <f>2/15</f>
        <v>0.13333333333333333</v>
      </c>
      <c r="AP246" s="8">
        <f>2/13</f>
        <v>0.15384615384615385</v>
      </c>
      <c r="AQ246" s="8">
        <f>1/17</f>
        <v>5.8823529411764705E-2</v>
      </c>
      <c r="AR246" s="8">
        <f>1/76</f>
        <v>1.3157894736842105E-2</v>
      </c>
      <c r="AS246" s="8">
        <f>1/351</f>
        <v>2.8490028490028491E-3</v>
      </c>
      <c r="AT246" s="8">
        <v>0</v>
      </c>
      <c r="AU246" s="8">
        <f>SUM(AO246:AT246)</f>
        <v>0.36200991417709683</v>
      </c>
      <c r="AV246" s="7">
        <f t="shared" si="422"/>
        <v>0.1584317253667098</v>
      </c>
      <c r="AW246" s="8">
        <f>2/15</f>
        <v>0.13333333333333333</v>
      </c>
      <c r="AX246" s="8">
        <f>1/10</f>
        <v>0.1</v>
      </c>
      <c r="AY246" s="8">
        <f>1/10</f>
        <v>0.1</v>
      </c>
      <c r="AZ246" s="8">
        <f>1/23</f>
        <v>4.3478260869565216E-2</v>
      </c>
      <c r="BA246" s="8">
        <f>1/21</f>
        <v>4.7619047619047616E-2</v>
      </c>
      <c r="BB246" s="8">
        <f>1/36</f>
        <v>2.7777777777777776E-2</v>
      </c>
      <c r="BC246" s="8">
        <f>1/71</f>
        <v>1.4084507042253521E-2</v>
      </c>
      <c r="BD246" s="8">
        <f>1/61</f>
        <v>1.6393442622950821E-2</v>
      </c>
      <c r="BE246" s="8">
        <f>1/91</f>
        <v>1.098901098901099E-2</v>
      </c>
      <c r="BF246" s="8">
        <f>1/151</f>
        <v>6.6225165562913907E-3</v>
      </c>
      <c r="BG246" s="8">
        <f>1/201</f>
        <v>4.9751243781094526E-3</v>
      </c>
      <c r="BH246" s="8">
        <f>1/176</f>
        <v>5.681818181818182E-3</v>
      </c>
      <c r="BI246" s="8">
        <f>1/276</f>
        <v>3.6231884057971015E-3</v>
      </c>
      <c r="BJ246" s="8">
        <f>1/426</f>
        <v>2.3474178403755869E-3</v>
      </c>
      <c r="BK246" s="8">
        <f>1/501</f>
        <v>1.996007984031936E-3</v>
      </c>
      <c r="BL246" s="8">
        <f>1/426</f>
        <v>2.3474178403755869E-3</v>
      </c>
      <c r="BM246" s="8">
        <f>1/426</f>
        <v>2.3474178403755869E-3</v>
      </c>
      <c r="BN246" s="8">
        <v>0</v>
      </c>
      <c r="BO246" s="8">
        <v>0</v>
      </c>
      <c r="BP246" s="8">
        <f t="shared" ref="BP246:BQ246" si="486">1/426</f>
        <v>2.3474178403755869E-3</v>
      </c>
      <c r="BQ246" s="8">
        <f t="shared" si="486"/>
        <v>2.3474178403755869E-3</v>
      </c>
      <c r="BR246" s="8">
        <v>0</v>
      </c>
      <c r="BS246" s="8">
        <v>0</v>
      </c>
      <c r="BT246" s="8">
        <f t="shared" ref="BT246:BW246" si="487">1/426</f>
        <v>2.3474178403755869E-3</v>
      </c>
      <c r="BU246" s="8">
        <f t="shared" si="487"/>
        <v>2.3474178403755869E-3</v>
      </c>
      <c r="BV246" s="8">
        <f t="shared" si="487"/>
        <v>2.3474178403755869E-3</v>
      </c>
      <c r="BW246" s="8">
        <f t="shared" si="487"/>
        <v>2.3474178403755869E-3</v>
      </c>
      <c r="BX246" s="8">
        <v>0</v>
      </c>
      <c r="BY246" s="8">
        <f>SUM(AW246:BX246)</f>
        <v>0.53770079632336809</v>
      </c>
      <c r="BZ246" s="7">
        <f t="shared" si="423"/>
        <v>0.29048191117608346</v>
      </c>
      <c r="CB246" s="6">
        <f t="shared" si="424"/>
        <v>0.31756717477565788</v>
      </c>
    </row>
    <row r="247" spans="1:80" x14ac:dyDescent="0.25">
      <c r="A247" s="7">
        <v>62</v>
      </c>
      <c r="B247" s="7" t="s">
        <v>84</v>
      </c>
      <c r="C247" s="11">
        <v>1</v>
      </c>
      <c r="D247" s="4">
        <f>AVERAGE(D244:D246)</f>
        <v>0.30774087024087021</v>
      </c>
      <c r="E247" s="8">
        <f t="shared" ref="E247:BM247" si="488">AVERAGE(E244:E246)</f>
        <v>0.31944444444444442</v>
      </c>
      <c r="F247" s="8">
        <f t="shared" si="488"/>
        <v>0.41666666666666669</v>
      </c>
      <c r="G247" s="8">
        <f t="shared" si="488"/>
        <v>1.0438519813519813</v>
      </c>
      <c r="H247" s="8">
        <f t="shared" si="488"/>
        <v>0.44779476291932391</v>
      </c>
      <c r="I247" s="8">
        <f t="shared" si="488"/>
        <v>0.55220523708067615</v>
      </c>
      <c r="J247" s="8">
        <f t="shared" si="488"/>
        <v>0.11597007223942209</v>
      </c>
      <c r="K247" s="8">
        <f t="shared" si="488"/>
        <v>6.4052287581699341E-2</v>
      </c>
      <c r="L247" s="8">
        <f t="shared" si="488"/>
        <v>7.9059829059829057E-2</v>
      </c>
      <c r="M247" s="8">
        <f t="shared" si="488"/>
        <v>2.6064084170253465E-2</v>
      </c>
      <c r="N247" s="8">
        <f t="shared" si="488"/>
        <v>3.4118687262703486E-2</v>
      </c>
      <c r="O247" s="8">
        <f t="shared" si="488"/>
        <v>2.3925288272490564E-2</v>
      </c>
      <c r="P247" s="8">
        <f t="shared" si="488"/>
        <v>9.9009900990099011E-3</v>
      </c>
      <c r="Q247" s="8">
        <f t="shared" si="488"/>
        <v>1.153078270790042E-2</v>
      </c>
      <c r="R247" s="8">
        <f t="shared" si="488"/>
        <v>9.170839214770762E-3</v>
      </c>
      <c r="S247" s="8">
        <f t="shared" si="488"/>
        <v>5.2088646247740664E-3</v>
      </c>
      <c r="T247" s="8">
        <f t="shared" si="488"/>
        <v>2.7952505942737491E-3</v>
      </c>
      <c r="U247" s="8">
        <f t="shared" si="488"/>
        <v>3.0158521305428481E-3</v>
      </c>
      <c r="V247" s="8">
        <f t="shared" si="488"/>
        <v>2.6040109020931579E-3</v>
      </c>
      <c r="W247" s="8">
        <f t="shared" si="488"/>
        <v>7.8247261345852897E-4</v>
      </c>
      <c r="X247" s="8">
        <f t="shared" si="488"/>
        <v>6.6533599467731195E-4</v>
      </c>
      <c r="Y247" s="8">
        <f t="shared" si="488"/>
        <v>1.5518608173723473E-3</v>
      </c>
      <c r="Z247" s="8">
        <f t="shared" si="488"/>
        <v>1.5518608173723473E-3</v>
      </c>
      <c r="AA247" s="8">
        <f t="shared" si="488"/>
        <v>6.6533599467731195E-4</v>
      </c>
      <c r="AB247" s="8">
        <f t="shared" si="488"/>
        <v>0</v>
      </c>
      <c r="AC247" s="8">
        <f t="shared" si="488"/>
        <v>8.8652482269503544E-4</v>
      </c>
      <c r="AD247" s="8">
        <f t="shared" si="488"/>
        <v>1.5518608173723473E-3</v>
      </c>
      <c r="AE247" s="8">
        <f t="shared" si="488"/>
        <v>0</v>
      </c>
      <c r="AF247" s="8">
        <f t="shared" si="488"/>
        <v>0</v>
      </c>
      <c r="AG247" s="8">
        <f t="shared" si="488"/>
        <v>8.3125519534497092E-4</v>
      </c>
      <c r="AH247" s="8">
        <f t="shared" si="488"/>
        <v>8.3125519534497092E-4</v>
      </c>
      <c r="AI247" s="8">
        <f t="shared" si="488"/>
        <v>7.8247261345852897E-4</v>
      </c>
      <c r="AJ247" s="8">
        <f t="shared" si="488"/>
        <v>7.0028011204481793E-4</v>
      </c>
      <c r="AK247" s="8">
        <f t="shared" si="488"/>
        <v>0</v>
      </c>
      <c r="AL247" s="8">
        <f t="shared" si="488"/>
        <v>0.39821735385358142</v>
      </c>
      <c r="AM247" s="3">
        <f t="shared" si="464"/>
        <v>0.29400216988369099</v>
      </c>
      <c r="AN247" s="3"/>
      <c r="AO247" s="8">
        <f t="shared" si="488"/>
        <v>0.13373015873015873</v>
      </c>
      <c r="AP247" s="8">
        <f t="shared" si="488"/>
        <v>0.15811965811965811</v>
      </c>
      <c r="AQ247" s="8">
        <f t="shared" si="488"/>
        <v>5.6759545923632609E-2</v>
      </c>
      <c r="AR247" s="8">
        <f t="shared" si="488"/>
        <v>1.1801521282732562E-2</v>
      </c>
      <c r="AS247" s="8">
        <f t="shared" si="488"/>
        <v>3.2733784037147461E-3</v>
      </c>
      <c r="AT247" s="8">
        <f t="shared" si="488"/>
        <v>0</v>
      </c>
      <c r="AU247" s="8">
        <f t="shared" si="488"/>
        <v>0.36368426245989677</v>
      </c>
      <c r="AV247" s="7">
        <f t="shared" si="422"/>
        <v>0.13848986509185091</v>
      </c>
      <c r="AW247" s="8">
        <f t="shared" si="488"/>
        <v>0.14334554334554336</v>
      </c>
      <c r="AX247" s="8">
        <f t="shared" si="488"/>
        <v>9.3939393939393948E-2</v>
      </c>
      <c r="AY247" s="8">
        <f t="shared" si="488"/>
        <v>9.696969696969697E-2</v>
      </c>
      <c r="AZ247" s="8">
        <f t="shared" si="488"/>
        <v>4.1806020066889632E-2</v>
      </c>
      <c r="BA247" s="8">
        <f t="shared" si="488"/>
        <v>4.3186282316717096E-2</v>
      </c>
      <c r="BB247" s="8">
        <f t="shared" si="488"/>
        <v>2.5519421860885277E-2</v>
      </c>
      <c r="BC247" s="8">
        <f t="shared" si="488"/>
        <v>1.4645084436970079E-2</v>
      </c>
      <c r="BD247" s="8">
        <f t="shared" si="488"/>
        <v>1.5414729630535846E-2</v>
      </c>
      <c r="BE247" s="8">
        <f t="shared" si="488"/>
        <v>1.1078560033455524E-2</v>
      </c>
      <c r="BF247" s="8">
        <f t="shared" si="488"/>
        <v>5.5224307495984684E-3</v>
      </c>
      <c r="BG247" s="8">
        <f t="shared" si="488"/>
        <v>4.6447708337462755E-3</v>
      </c>
      <c r="BH247" s="8">
        <f t="shared" si="488"/>
        <v>4.8803354349825183E-3</v>
      </c>
      <c r="BI247" s="8">
        <f t="shared" si="488"/>
        <v>3.3670059122839781E-3</v>
      </c>
      <c r="BJ247" s="8">
        <f t="shared" si="488"/>
        <v>1.447808608135841E-3</v>
      </c>
      <c r="BK247" s="8">
        <f t="shared" si="488"/>
        <v>6.6533599467731195E-4</v>
      </c>
      <c r="BL247" s="8">
        <f t="shared" si="488"/>
        <v>2.1131446028131531E-3</v>
      </c>
      <c r="BM247" s="8">
        <f t="shared" si="488"/>
        <v>2.1131446028131531E-3</v>
      </c>
      <c r="BN247" s="8">
        <f t="shared" ref="BN247:BY247" si="489">AVERAGE(BN244:BN246)</f>
        <v>1.3306719893546239E-3</v>
      </c>
      <c r="BO247" s="8">
        <f t="shared" si="489"/>
        <v>0</v>
      </c>
      <c r="BP247" s="8">
        <f t="shared" si="489"/>
        <v>1.447808608135841E-3</v>
      </c>
      <c r="BQ247" s="8">
        <f t="shared" si="489"/>
        <v>1.447808608135841E-3</v>
      </c>
      <c r="BR247" s="8">
        <f t="shared" si="489"/>
        <v>0</v>
      </c>
      <c r="BS247" s="8">
        <f t="shared" si="489"/>
        <v>0</v>
      </c>
      <c r="BT247" s="8">
        <f t="shared" si="489"/>
        <v>7.8247261345852897E-4</v>
      </c>
      <c r="BU247" s="8">
        <f t="shared" si="489"/>
        <v>7.8247261345852897E-4</v>
      </c>
      <c r="BV247" s="8">
        <f t="shared" si="489"/>
        <v>7.8247261345852897E-4</v>
      </c>
      <c r="BW247" s="8">
        <f t="shared" si="489"/>
        <v>7.8247261345852897E-4</v>
      </c>
      <c r="BX247" s="8">
        <f t="shared" si="489"/>
        <v>0</v>
      </c>
      <c r="BY247" s="8">
        <f t="shared" si="489"/>
        <v>0.51801488899859904</v>
      </c>
      <c r="BZ247" s="7">
        <f t="shared" si="423"/>
        <v>0.24323573359663775</v>
      </c>
      <c r="CB247" s="6">
        <f t="shared" si="424"/>
        <v>0.27991650531207712</v>
      </c>
    </row>
    <row r="248" spans="1:80" x14ac:dyDescent="0.25">
      <c r="A248" s="8">
        <v>63</v>
      </c>
      <c r="B248" s="8" t="s">
        <v>18</v>
      </c>
      <c r="C248" s="11">
        <v>0</v>
      </c>
      <c r="D248" s="8">
        <f>5/11</f>
        <v>0.45454545454545453</v>
      </c>
      <c r="E248" s="8">
        <f>5/18</f>
        <v>0.27777777777777779</v>
      </c>
      <c r="F248" s="8">
        <f>1/3</f>
        <v>0.33333333333333331</v>
      </c>
      <c r="G248" s="3">
        <f>D248+E248+F248</f>
        <v>1.0656565656565655</v>
      </c>
      <c r="H248" s="6">
        <f>((D248+(0.5*E248))/G248)</f>
        <v>0.55687203791469198</v>
      </c>
      <c r="I248" s="6">
        <f>1-H248</f>
        <v>0.44312796208530802</v>
      </c>
      <c r="J248" s="4">
        <f>1/10</f>
        <v>0.1</v>
      </c>
      <c r="K248" s="4">
        <f>1/13</f>
        <v>7.6923076923076927E-2</v>
      </c>
      <c r="L248" s="4">
        <f>2/17</f>
        <v>0.11764705882352941</v>
      </c>
      <c r="M248" s="4">
        <f>1/21</f>
        <v>4.7619047619047616E-2</v>
      </c>
      <c r="N248" s="4">
        <f>1/15</f>
        <v>6.6666666666666666E-2</v>
      </c>
      <c r="O248" s="4">
        <f>1/21</f>
        <v>4.7619047619047616E-2</v>
      </c>
      <c r="P248" s="4">
        <f>1/41</f>
        <v>2.4390243902439025E-2</v>
      </c>
      <c r="Q248" s="4">
        <f>1/34</f>
        <v>2.9411764705882353E-2</v>
      </c>
      <c r="R248" s="4">
        <f>1/41</f>
        <v>2.4390243902439025E-2</v>
      </c>
      <c r="S248" s="4">
        <f>1/81</f>
        <v>1.2345679012345678E-2</v>
      </c>
      <c r="T248" s="4">
        <f>1/126</f>
        <v>7.9365079365079361E-3</v>
      </c>
      <c r="U248" s="4">
        <f>1/101</f>
        <v>9.9009900990099011E-3</v>
      </c>
      <c r="V248" s="4">
        <f>1/126</f>
        <v>7.9365079365079361E-3</v>
      </c>
      <c r="W248" s="4">
        <v>0</v>
      </c>
      <c r="X248" s="4">
        <v>0</v>
      </c>
      <c r="Y248" s="4">
        <f>1/251</f>
        <v>3.9840637450199202E-3</v>
      </c>
      <c r="Z248" s="4">
        <f>1/201</f>
        <v>4.9751243781094526E-3</v>
      </c>
      <c r="AA248" s="4">
        <f>1/251</f>
        <v>3.9840637450199202E-3</v>
      </c>
      <c r="AB248" s="4">
        <v>0</v>
      </c>
      <c r="AC248" s="4">
        <f>1/501</f>
        <v>1.996007984031936E-3</v>
      </c>
      <c r="AD248" s="4">
        <f>1/501</f>
        <v>1.996007984031936E-3</v>
      </c>
      <c r="AE248" s="4">
        <v>0</v>
      </c>
      <c r="AF248" s="4">
        <v>0</v>
      </c>
      <c r="AG248" s="4">
        <f>1/501</f>
        <v>1.996007984031936E-3</v>
      </c>
      <c r="AH248" s="4">
        <v>0</v>
      </c>
      <c r="AI248" s="4">
        <v>0</v>
      </c>
      <c r="AJ248" s="4">
        <v>0</v>
      </c>
      <c r="AK248" s="4">
        <v>0</v>
      </c>
      <c r="AL248" s="3">
        <f>SUM(J248:AK248)</f>
        <v>0.5917181109667452</v>
      </c>
      <c r="AM248" s="3">
        <f t="shared" si="464"/>
        <v>0.30177984412683956</v>
      </c>
      <c r="AN248" s="3"/>
      <c r="AO248" s="4">
        <f>1/15</f>
        <v>6.6666666666666666E-2</v>
      </c>
      <c r="AP248" s="4">
        <f>1/8</f>
        <v>0.125</v>
      </c>
      <c r="AQ248" s="4">
        <f>1/13</f>
        <v>7.6923076923076927E-2</v>
      </c>
      <c r="AR248" s="4">
        <f>1/41</f>
        <v>2.4390243902439025E-2</v>
      </c>
      <c r="AS248" s="4">
        <f>1/126</f>
        <v>7.9365079365079361E-3</v>
      </c>
      <c r="AT248" s="4">
        <v>0</v>
      </c>
      <c r="AU248" s="4">
        <f>SUM(AO248:AT248)</f>
        <v>0.30091649542869059</v>
      </c>
      <c r="AV248" s="7">
        <f t="shared" si="422"/>
        <v>8.3299383543286032E-2</v>
      </c>
      <c r="AW248" s="4">
        <f>1/13</f>
        <v>7.6923076923076927E-2</v>
      </c>
      <c r="AX248" s="4">
        <f>1/19</f>
        <v>5.2631578947368418E-2</v>
      </c>
      <c r="AY248" s="4">
        <f>1/11</f>
        <v>9.0909090909090912E-2</v>
      </c>
      <c r="AZ248" s="4">
        <f>1/34</f>
        <v>2.9411764705882353E-2</v>
      </c>
      <c r="BA248" s="4">
        <f>1/23</f>
        <v>4.3478260869565216E-2</v>
      </c>
      <c r="BB248" s="4">
        <f>1/26</f>
        <v>3.8461538461538464E-2</v>
      </c>
      <c r="BC248" s="4">
        <f>1/81</f>
        <v>1.2345679012345678E-2</v>
      </c>
      <c r="BD248" s="4">
        <f>1/51</f>
        <v>1.9607843137254902E-2</v>
      </c>
      <c r="BE248" s="4">
        <f>1/67</f>
        <v>1.4925373134328358E-2</v>
      </c>
      <c r="BF248" s="4">
        <f>1/101</f>
        <v>9.9009900990099011E-3</v>
      </c>
      <c r="BG248" s="4">
        <f>1/251</f>
        <v>3.9840637450199202E-3</v>
      </c>
      <c r="BH248" s="4">
        <f>1/201</f>
        <v>4.9751243781094526E-3</v>
      </c>
      <c r="BI248" s="4">
        <f>1/201</f>
        <v>4.9751243781094526E-3</v>
      </c>
      <c r="BJ248" s="4">
        <v>0</v>
      </c>
      <c r="BK248" s="4">
        <v>0</v>
      </c>
      <c r="BL248" s="4">
        <f>1/501</f>
        <v>1.996007984031936E-3</v>
      </c>
      <c r="BM248" s="4">
        <f>1/501</f>
        <v>1.996007984031936E-3</v>
      </c>
      <c r="BN248" s="4">
        <f>1/501</f>
        <v>1.996007984031936E-3</v>
      </c>
      <c r="BO248" s="4">
        <v>0</v>
      </c>
      <c r="BP248" s="4">
        <f>1/501</f>
        <v>1.996007984031936E-3</v>
      </c>
      <c r="BQ248" s="4">
        <f>1/501</f>
        <v>1.996007984031936E-3</v>
      </c>
      <c r="BR248" s="4">
        <v>0</v>
      </c>
      <c r="BS248" s="4">
        <v>0</v>
      </c>
      <c r="BT248" s="4">
        <v>0</v>
      </c>
      <c r="BU248" s="4">
        <v>0</v>
      </c>
      <c r="BV248" s="4">
        <v>0</v>
      </c>
      <c r="BW248" s="4">
        <v>0</v>
      </c>
      <c r="BX248" s="4">
        <v>0</v>
      </c>
      <c r="BY248" s="8">
        <f>SUM(AW248:BX248)</f>
        <v>0.41250954862085953</v>
      </c>
      <c r="BZ248" s="7">
        <f t="shared" si="423"/>
        <v>0.23752864586257871</v>
      </c>
      <c r="CB248" s="6">
        <f t="shared" si="424"/>
        <v>0.30514415501629522</v>
      </c>
    </row>
    <row r="249" spans="1:80" x14ac:dyDescent="0.25">
      <c r="A249" s="7">
        <v>63</v>
      </c>
      <c r="B249" s="8" t="s">
        <v>79</v>
      </c>
      <c r="C249" s="11">
        <v>0</v>
      </c>
      <c r="D249" s="4">
        <f>5/11</f>
        <v>0.45454545454545453</v>
      </c>
      <c r="E249" s="4">
        <f>4/15</f>
        <v>0.26666666666666666</v>
      </c>
      <c r="F249" s="4">
        <f>10/31</f>
        <v>0.32258064516129031</v>
      </c>
      <c r="G249" s="3">
        <f>D249+E249+F249</f>
        <v>1.0437927663734115</v>
      </c>
      <c r="H249" s="6">
        <f>((D249+(0.5*E249))/G249)</f>
        <v>0.56321408503465076</v>
      </c>
      <c r="I249" s="6">
        <f>1-H249</f>
        <v>0.43678591496534924</v>
      </c>
      <c r="J249" s="4">
        <f>1/11</f>
        <v>9.0909090909090912E-2</v>
      </c>
      <c r="K249" s="4">
        <f>1/13</f>
        <v>7.6923076923076927E-2</v>
      </c>
      <c r="L249" s="4">
        <f>1/9</f>
        <v>0.1111111111111111</v>
      </c>
      <c r="M249" s="4">
        <f>1/23</f>
        <v>4.3478260869565216E-2</v>
      </c>
      <c r="N249" s="4">
        <f>1/17</f>
        <v>5.8823529411764705E-2</v>
      </c>
      <c r="O249" s="4">
        <f>1/21</f>
        <v>4.7619047619047616E-2</v>
      </c>
      <c r="P249" s="4">
        <f>1/51</f>
        <v>1.9607843137254902E-2</v>
      </c>
      <c r="Q249" s="4">
        <f>1/34</f>
        <v>2.9411764705882353E-2</v>
      </c>
      <c r="R249" s="4">
        <f>1/41</f>
        <v>2.4390243902439025E-2</v>
      </c>
      <c r="S249" s="4">
        <f>1/81</f>
        <v>1.2345679012345678E-2</v>
      </c>
      <c r="T249" s="4">
        <f>1/101</f>
        <v>9.9009900990099011E-3</v>
      </c>
      <c r="U249" s="4">
        <f>1/81</f>
        <v>1.2345679012345678E-2</v>
      </c>
      <c r="V249" s="4">
        <f>1/101</f>
        <v>9.9009900990099011E-3</v>
      </c>
      <c r="W249" s="4">
        <f>1/201</f>
        <v>4.9751243781094526E-3</v>
      </c>
      <c r="X249" s="4">
        <f>1/401</f>
        <v>2.4937655860349127E-3</v>
      </c>
      <c r="Y249" s="4">
        <f>1/301</f>
        <v>3.3222591362126247E-3</v>
      </c>
      <c r="Z249" s="4">
        <f>1/301</f>
        <v>3.3222591362126247E-3</v>
      </c>
      <c r="AA249" s="4">
        <f>1/401</f>
        <v>2.4937655860349127E-3</v>
      </c>
      <c r="AB249" s="4">
        <f>1/401</f>
        <v>2.4937655860349127E-3</v>
      </c>
      <c r="AC249" s="4">
        <f>1/201</f>
        <v>4.9751243781094526E-3</v>
      </c>
      <c r="AD249" s="4">
        <f>1/201</f>
        <v>4.9751243781094526E-3</v>
      </c>
      <c r="AE249" s="4">
        <f>1/201</f>
        <v>4.9751243781094526E-3</v>
      </c>
      <c r="AF249" s="4">
        <f>1/301</f>
        <v>3.3222591362126247E-3</v>
      </c>
      <c r="AG249" s="4">
        <f>1/501</f>
        <v>1.996007984031936E-3</v>
      </c>
      <c r="AH249" s="4">
        <f>1/501</f>
        <v>1.996007984031936E-3</v>
      </c>
      <c r="AI249" s="4">
        <f>1/501</f>
        <v>1.996007984031936E-3</v>
      </c>
      <c r="AJ249" s="4">
        <f>1/751</f>
        <v>1.3315579227696406E-3</v>
      </c>
      <c r="AK249" s="4">
        <f>1/751</f>
        <v>1.3315579227696406E-3</v>
      </c>
      <c r="AL249" s="3">
        <f>SUM(J249:AK249)</f>
        <v>0.59276701828875955</v>
      </c>
      <c r="AM249" s="3">
        <f t="shared" si="464"/>
        <v>0.30408744023527112</v>
      </c>
      <c r="AN249" s="3"/>
      <c r="AO249" s="4">
        <f>1/15</f>
        <v>6.6666666666666666E-2</v>
      </c>
      <c r="AP249" s="4">
        <f>1/7</f>
        <v>0.14285714285714285</v>
      </c>
      <c r="AQ249" s="4">
        <f>1/12</f>
        <v>8.3333333333333329E-2</v>
      </c>
      <c r="AR249" s="4">
        <f>1/34</f>
        <v>2.9411764705882353E-2</v>
      </c>
      <c r="AS249" s="4">
        <f>1/151</f>
        <v>6.6225165562913907E-3</v>
      </c>
      <c r="AT249" s="4">
        <v>0</v>
      </c>
      <c r="AU249" s="4">
        <f>SUM(AO249:AT249)</f>
        <v>0.32889142411931654</v>
      </c>
      <c r="AV249" s="7">
        <f t="shared" si="422"/>
        <v>0.23334284044743714</v>
      </c>
      <c r="AW249" s="4">
        <f>1/13</f>
        <v>7.6923076923076927E-2</v>
      </c>
      <c r="AX249" s="4">
        <f>1/17</f>
        <v>5.8823529411764705E-2</v>
      </c>
      <c r="AY249" s="4">
        <f>1/11</f>
        <v>9.0909090909090912E-2</v>
      </c>
      <c r="AZ249" s="4">
        <f>1/34</f>
        <v>2.9411764705882353E-2</v>
      </c>
      <c r="BA249" s="4">
        <f>1/21</f>
        <v>4.7619047619047616E-2</v>
      </c>
      <c r="BB249" s="4">
        <f>1/23</f>
        <v>4.3478260869565216E-2</v>
      </c>
      <c r="BC249" s="4">
        <f>1/81</f>
        <v>1.2345679012345678E-2</v>
      </c>
      <c r="BD249" s="4">
        <f>1/51</f>
        <v>1.9607843137254902E-2</v>
      </c>
      <c r="BE249" s="4">
        <f>1/51</f>
        <v>1.9607843137254902E-2</v>
      </c>
      <c r="BF249" s="4">
        <f>1/81</f>
        <v>1.2345679012345678E-2</v>
      </c>
      <c r="BG249" s="4">
        <f>1/201</f>
        <v>4.9751243781094526E-3</v>
      </c>
      <c r="BH249" s="4">
        <f>1/101</f>
        <v>9.9009900990099011E-3</v>
      </c>
      <c r="BI249" s="4">
        <f>1/151</f>
        <v>6.6225165562913907E-3</v>
      </c>
      <c r="BJ249" s="4">
        <f>1/251</f>
        <v>3.9840637450199202E-3</v>
      </c>
      <c r="BK249" s="4">
        <f>1/401</f>
        <v>2.4937655860349127E-3</v>
      </c>
      <c r="BL249" s="4">
        <f>1/401</f>
        <v>2.4937655860349127E-3</v>
      </c>
      <c r="BM249" s="4">
        <f>1/401</f>
        <v>2.4937655860349127E-3</v>
      </c>
      <c r="BN249" s="4">
        <f>1/401</f>
        <v>2.4937655860349127E-3</v>
      </c>
      <c r="BO249" s="4">
        <v>0</v>
      </c>
      <c r="BP249" s="4">
        <f>1/501</f>
        <v>1.996007984031936E-3</v>
      </c>
      <c r="BQ249" s="4">
        <f>1/501</f>
        <v>1.996007984031936E-3</v>
      </c>
      <c r="BR249" s="4">
        <f>1/501</f>
        <v>1.996007984031936E-3</v>
      </c>
      <c r="BS249" s="4">
        <f>1/501</f>
        <v>1.996007984031936E-3</v>
      </c>
      <c r="BT249" s="4">
        <v>0</v>
      </c>
      <c r="BU249" s="4">
        <f>1/501</f>
        <v>1.996007984031936E-3</v>
      </c>
      <c r="BV249" s="4">
        <f>1/501</f>
        <v>1.996007984031936E-3</v>
      </c>
      <c r="BW249" s="4">
        <f>1/501</f>
        <v>1.996007984031936E-3</v>
      </c>
      <c r="BX249" s="4">
        <f>1/501</f>
        <v>1.996007984031936E-3</v>
      </c>
      <c r="BY249" s="4">
        <f>SUM(AW249:BX249)</f>
        <v>0.46249763573245467</v>
      </c>
      <c r="BZ249" s="7">
        <f t="shared" si="423"/>
        <v>0.43374267077060957</v>
      </c>
      <c r="CB249" s="6">
        <f t="shared" si="424"/>
        <v>0.38415607814053065</v>
      </c>
    </row>
    <row r="250" spans="1:80" s="7" customFormat="1" x14ac:dyDescent="0.25">
      <c r="A250" s="7">
        <v>63</v>
      </c>
      <c r="B250" s="8" t="s">
        <v>78</v>
      </c>
      <c r="C250" s="11">
        <v>0</v>
      </c>
      <c r="D250" s="8">
        <f>5/11</f>
        <v>0.45454545454545453</v>
      </c>
      <c r="E250" s="8">
        <f>4/15</f>
        <v>0.26666666666666666</v>
      </c>
      <c r="F250" s="8">
        <f>10/31</f>
        <v>0.32258064516129031</v>
      </c>
      <c r="G250" s="3">
        <f>D250+E250+F250</f>
        <v>1.0437927663734115</v>
      </c>
      <c r="H250" s="6">
        <f>((D250+(0.5*E250))/G250)</f>
        <v>0.56321408503465076</v>
      </c>
      <c r="I250" s="6">
        <f>1-H250</f>
        <v>0.43678591496534924</v>
      </c>
      <c r="J250" s="8">
        <f>1/10</f>
        <v>0.1</v>
      </c>
      <c r="K250" s="8">
        <f>1/12</f>
        <v>8.3333333333333329E-2</v>
      </c>
      <c r="L250" s="8">
        <f>1/9</f>
        <v>0.1111111111111111</v>
      </c>
      <c r="M250" s="8">
        <f>1/21</f>
        <v>4.7619047619047616E-2</v>
      </c>
      <c r="N250" s="8">
        <f>1/15</f>
        <v>6.6666666666666666E-2</v>
      </c>
      <c r="O250" s="8">
        <f>1/20</f>
        <v>0.05</v>
      </c>
      <c r="P250" s="8">
        <f>1/46</f>
        <v>2.1739130434782608E-2</v>
      </c>
      <c r="Q250" s="8">
        <f>1/34</f>
        <v>2.9411764705882353E-2</v>
      </c>
      <c r="R250" s="8">
        <f>1/41</f>
        <v>2.4390243902439025E-2</v>
      </c>
      <c r="S250" s="8">
        <f>1/81</f>
        <v>1.2345679012345678E-2</v>
      </c>
      <c r="T250" s="8">
        <f>1/71</f>
        <v>1.4084507042253521E-2</v>
      </c>
      <c r="U250" s="8">
        <f>1/61</f>
        <v>1.6393442622950821E-2</v>
      </c>
      <c r="V250" s="8">
        <f>1/67</f>
        <v>1.4925373134328358E-2</v>
      </c>
      <c r="W250" s="8">
        <f>1/81</f>
        <v>1.2345679012345678E-2</v>
      </c>
      <c r="X250" s="8">
        <f>1/276</f>
        <v>3.6231884057971015E-3</v>
      </c>
      <c r="Y250" s="8">
        <f>1/201</f>
        <v>4.9751243781094526E-3</v>
      </c>
      <c r="Z250" s="8">
        <f>1/101</f>
        <v>9.9009900990099011E-3</v>
      </c>
      <c r="AA250" s="8">
        <v>0</v>
      </c>
      <c r="AB250" s="8">
        <v>0</v>
      </c>
      <c r="AC250" s="8">
        <f>1/251</f>
        <v>3.9840637450199202E-3</v>
      </c>
      <c r="AD250" s="8">
        <f>1/251</f>
        <v>3.9840637450199202E-3</v>
      </c>
      <c r="AE250" s="8">
        <v>0</v>
      </c>
      <c r="AF250" s="8">
        <v>0</v>
      </c>
      <c r="AG250" s="8">
        <f>1/251</f>
        <v>3.9840637450199202E-3</v>
      </c>
      <c r="AH250" s="8">
        <f>1/251</f>
        <v>3.9840637450199202E-3</v>
      </c>
      <c r="AI250" s="8">
        <f t="shared" ref="AI250:AJ250" si="490">1/251</f>
        <v>3.9840637450199202E-3</v>
      </c>
      <c r="AJ250" s="8">
        <f t="shared" si="490"/>
        <v>3.9840637450199202E-3</v>
      </c>
      <c r="AK250" s="8">
        <v>0</v>
      </c>
      <c r="AL250" s="3">
        <f>SUM(J250:AK250)</f>
        <v>0.64676966395052282</v>
      </c>
      <c r="AM250" s="3">
        <f t="shared" si="464"/>
        <v>0.42289326069115019</v>
      </c>
      <c r="AN250" s="3"/>
      <c r="AO250" s="8">
        <f>1/13</f>
        <v>7.6923076923076927E-2</v>
      </c>
      <c r="AP250" s="8">
        <f>2/15</f>
        <v>0.13333333333333333</v>
      </c>
      <c r="AQ250" s="8">
        <f>1/11</f>
        <v>9.0909090909090912E-2</v>
      </c>
      <c r="AR250" s="8">
        <f>1/34</f>
        <v>2.9411764705882353E-2</v>
      </c>
      <c r="AS250" s="8">
        <f>1/151</f>
        <v>6.6225165562913907E-3</v>
      </c>
      <c r="AT250" s="8">
        <v>0</v>
      </c>
      <c r="AU250" s="8">
        <f>SUM(AO250:AT250)</f>
        <v>0.3371997824276749</v>
      </c>
      <c r="AV250" s="7">
        <f t="shared" si="422"/>
        <v>0.26449918410378093</v>
      </c>
      <c r="AW250" s="8">
        <f>1/14</f>
        <v>7.1428571428571425E-2</v>
      </c>
      <c r="AX250" s="8">
        <f>1/19</f>
        <v>5.2631578947368418E-2</v>
      </c>
      <c r="AY250" s="8">
        <f>1/12</f>
        <v>8.3333333333333329E-2</v>
      </c>
      <c r="AZ250" s="8">
        <f>1/36</f>
        <v>2.7777777777777776E-2</v>
      </c>
      <c r="BA250" s="8">
        <f>1/23</f>
        <v>4.3478260869565216E-2</v>
      </c>
      <c r="BB250" s="8">
        <f>1/26</f>
        <v>3.8461538461538464E-2</v>
      </c>
      <c r="BC250" s="8">
        <f>1/71</f>
        <v>1.4084507042253521E-2</v>
      </c>
      <c r="BD250" s="8">
        <f>1/46</f>
        <v>2.1739130434782608E-2</v>
      </c>
      <c r="BE250" s="8">
        <f>1/51</f>
        <v>1.9607843137254902E-2</v>
      </c>
      <c r="BF250" s="8">
        <f>1/76</f>
        <v>1.3157894736842105E-2</v>
      </c>
      <c r="BG250" s="8">
        <f>1/251</f>
        <v>3.9840637450199202E-3</v>
      </c>
      <c r="BH250" s="8">
        <f>1/91</f>
        <v>1.098901098901099E-2</v>
      </c>
      <c r="BI250" s="8">
        <f>1/91</f>
        <v>1.098901098901099E-2</v>
      </c>
      <c r="BJ250" s="8">
        <f>1/176</f>
        <v>5.681818181818182E-3</v>
      </c>
      <c r="BK250" s="8">
        <f>1/326</f>
        <v>3.0674846625766872E-3</v>
      </c>
      <c r="BL250" s="8">
        <f>1/251</f>
        <v>3.9840637450199202E-3</v>
      </c>
      <c r="BM250" s="8">
        <f>1/251</f>
        <v>3.9840637450199202E-3</v>
      </c>
      <c r="BN250" s="8">
        <v>0</v>
      </c>
      <c r="BO250" s="8">
        <v>0</v>
      </c>
      <c r="BP250" s="8">
        <f>1/251</f>
        <v>3.9840637450199202E-3</v>
      </c>
      <c r="BQ250" s="8">
        <f>1/251</f>
        <v>3.9840637450199202E-3</v>
      </c>
      <c r="BR250" s="8">
        <v>0</v>
      </c>
      <c r="BS250" s="8">
        <v>0</v>
      </c>
      <c r="BT250" s="8">
        <f t="shared" ref="BT250:BW250" si="491">1/251</f>
        <v>3.9840637450199202E-3</v>
      </c>
      <c r="BU250" s="8">
        <f t="shared" si="491"/>
        <v>3.9840637450199202E-3</v>
      </c>
      <c r="BV250" s="8">
        <f t="shared" si="491"/>
        <v>3.9840637450199202E-3</v>
      </c>
      <c r="BW250" s="8">
        <f t="shared" si="491"/>
        <v>3.9840637450199202E-3</v>
      </c>
      <c r="BX250" s="8">
        <v>0</v>
      </c>
      <c r="BY250" s="8">
        <f>SUM(AW250:BX250)</f>
        <v>0.45228433469688384</v>
      </c>
      <c r="BZ250" s="7">
        <f t="shared" si="423"/>
        <v>0.40208143756033987</v>
      </c>
      <c r="CB250" s="6">
        <f t="shared" si="424"/>
        <v>0.4362537810750815</v>
      </c>
    </row>
    <row r="251" spans="1:80" x14ac:dyDescent="0.25">
      <c r="A251" s="7">
        <v>63</v>
      </c>
      <c r="B251" s="7" t="s">
        <v>84</v>
      </c>
      <c r="C251" s="11">
        <v>1</v>
      </c>
      <c r="D251" s="4">
        <f>AVERAGE(D248:D250)</f>
        <v>0.45454545454545453</v>
      </c>
      <c r="E251" s="8">
        <f t="shared" ref="E251:BM251" si="492">AVERAGE(E248:E250)</f>
        <v>0.27037037037037037</v>
      </c>
      <c r="F251" s="8">
        <f t="shared" si="492"/>
        <v>0.32616487455197135</v>
      </c>
      <c r="G251" s="8">
        <f t="shared" si="492"/>
        <v>1.0510806994677961</v>
      </c>
      <c r="H251" s="8">
        <f t="shared" si="492"/>
        <v>0.56110006932799783</v>
      </c>
      <c r="I251" s="8">
        <f t="shared" si="492"/>
        <v>0.43889993067200211</v>
      </c>
      <c r="J251" s="8">
        <f t="shared" si="492"/>
        <v>9.696969696969697E-2</v>
      </c>
      <c r="K251" s="8">
        <f t="shared" si="492"/>
        <v>7.9059829059829057E-2</v>
      </c>
      <c r="L251" s="8">
        <f t="shared" si="492"/>
        <v>0.11328976034858389</v>
      </c>
      <c r="M251" s="8">
        <f t="shared" si="492"/>
        <v>4.6238785369220152E-2</v>
      </c>
      <c r="N251" s="8">
        <f t="shared" si="492"/>
        <v>6.4052287581699341E-2</v>
      </c>
      <c r="O251" s="8">
        <f t="shared" si="492"/>
        <v>4.8412698412698407E-2</v>
      </c>
      <c r="P251" s="8">
        <f t="shared" si="492"/>
        <v>2.1912405824825509E-2</v>
      </c>
      <c r="Q251" s="8">
        <f t="shared" si="492"/>
        <v>2.9411764705882349E-2</v>
      </c>
      <c r="R251" s="8">
        <f t="shared" si="492"/>
        <v>2.4390243902439029E-2</v>
      </c>
      <c r="S251" s="8">
        <f t="shared" si="492"/>
        <v>1.2345679012345678E-2</v>
      </c>
      <c r="T251" s="8">
        <f t="shared" si="492"/>
        <v>1.0640668359257121E-2</v>
      </c>
      <c r="U251" s="8">
        <f t="shared" si="492"/>
        <v>1.2880037244768799E-2</v>
      </c>
      <c r="V251" s="8">
        <f t="shared" si="492"/>
        <v>1.09209570566154E-2</v>
      </c>
      <c r="W251" s="8">
        <f t="shared" si="492"/>
        <v>5.7736011301517095E-3</v>
      </c>
      <c r="X251" s="8">
        <f t="shared" si="492"/>
        <v>2.0389846639440046E-3</v>
      </c>
      <c r="Y251" s="8">
        <f t="shared" si="492"/>
        <v>4.0938157531139989E-3</v>
      </c>
      <c r="Z251" s="8">
        <f t="shared" si="492"/>
        <v>6.0661245377773261E-3</v>
      </c>
      <c r="AA251" s="8">
        <f t="shared" si="492"/>
        <v>2.1592764436849442E-3</v>
      </c>
      <c r="AB251" s="8">
        <f t="shared" si="492"/>
        <v>8.3125519534497092E-4</v>
      </c>
      <c r="AC251" s="8">
        <f t="shared" si="492"/>
        <v>3.6517320357204361E-3</v>
      </c>
      <c r="AD251" s="8">
        <f t="shared" si="492"/>
        <v>3.6517320357204361E-3</v>
      </c>
      <c r="AE251" s="8">
        <f t="shared" si="492"/>
        <v>1.658374792703151E-3</v>
      </c>
      <c r="AF251" s="8">
        <f t="shared" si="492"/>
        <v>1.1074197120708748E-3</v>
      </c>
      <c r="AG251" s="8">
        <f t="shared" si="492"/>
        <v>2.6586932376945972E-3</v>
      </c>
      <c r="AH251" s="8">
        <f t="shared" si="492"/>
        <v>1.9933572430172854E-3</v>
      </c>
      <c r="AI251" s="8">
        <f t="shared" si="492"/>
        <v>1.9933572430172854E-3</v>
      </c>
      <c r="AJ251" s="8">
        <f t="shared" si="492"/>
        <v>1.7718738892631869E-3</v>
      </c>
      <c r="AK251" s="8">
        <f t="shared" si="492"/>
        <v>4.4385264092321354E-4</v>
      </c>
      <c r="AL251" s="8">
        <f t="shared" si="492"/>
        <v>0.61041826440200919</v>
      </c>
      <c r="AM251" s="3">
        <f t="shared" si="464"/>
        <v>0.34292018168442029</v>
      </c>
      <c r="AN251" s="3"/>
      <c r="AO251" s="8">
        <f t="shared" si="492"/>
        <v>7.0085470085470086E-2</v>
      </c>
      <c r="AP251" s="8">
        <f t="shared" si="492"/>
        <v>0.13373015873015873</v>
      </c>
      <c r="AQ251" s="8">
        <f t="shared" si="492"/>
        <v>8.3721833721833727E-2</v>
      </c>
      <c r="AR251" s="8">
        <f t="shared" si="492"/>
        <v>2.7737924438067912E-2</v>
      </c>
      <c r="AS251" s="8">
        <f t="shared" si="492"/>
        <v>7.0605136830302383E-3</v>
      </c>
      <c r="AT251" s="8">
        <f t="shared" si="492"/>
        <v>0</v>
      </c>
      <c r="AU251" s="8">
        <f t="shared" si="492"/>
        <v>0.32233590065856066</v>
      </c>
      <c r="AV251" s="7">
        <f t="shared" si="422"/>
        <v>0.19220127640837514</v>
      </c>
      <c r="AW251" s="8">
        <f t="shared" si="492"/>
        <v>7.5091575091575088E-2</v>
      </c>
      <c r="AX251" s="8">
        <f t="shared" si="492"/>
        <v>5.4695562435500521E-2</v>
      </c>
      <c r="AY251" s="8">
        <f t="shared" si="492"/>
        <v>8.8383838383838384E-2</v>
      </c>
      <c r="AZ251" s="8">
        <f t="shared" si="492"/>
        <v>2.886710239651416E-2</v>
      </c>
      <c r="BA251" s="8">
        <f t="shared" si="492"/>
        <v>4.4858523119392681E-2</v>
      </c>
      <c r="BB251" s="8">
        <f t="shared" si="492"/>
        <v>4.0133779264214048E-2</v>
      </c>
      <c r="BC251" s="8">
        <f t="shared" si="492"/>
        <v>1.2925288355648294E-2</v>
      </c>
      <c r="BD251" s="8">
        <f t="shared" si="492"/>
        <v>2.0318272236430804E-2</v>
      </c>
      <c r="BE251" s="8">
        <f t="shared" si="492"/>
        <v>1.8047019802946054E-2</v>
      </c>
      <c r="BF251" s="8">
        <f t="shared" si="492"/>
        <v>1.1801521282732562E-2</v>
      </c>
      <c r="BG251" s="8">
        <f t="shared" si="492"/>
        <v>4.3144172893830974E-3</v>
      </c>
      <c r="BH251" s="8">
        <f t="shared" si="492"/>
        <v>8.6217084887101145E-3</v>
      </c>
      <c r="BI251" s="8">
        <f t="shared" si="492"/>
        <v>7.5288839744706111E-3</v>
      </c>
      <c r="BJ251" s="8">
        <f t="shared" si="492"/>
        <v>3.2219606422793676E-3</v>
      </c>
      <c r="BK251" s="8">
        <f t="shared" si="492"/>
        <v>1.8537500828705335E-3</v>
      </c>
      <c r="BL251" s="8">
        <f t="shared" si="492"/>
        <v>2.8246124383622564E-3</v>
      </c>
      <c r="BM251" s="8">
        <f t="shared" si="492"/>
        <v>2.8246124383622564E-3</v>
      </c>
      <c r="BN251" s="8">
        <f t="shared" ref="BN251:BY251" si="493">AVERAGE(BN248:BN250)</f>
        <v>1.4965911900222829E-3</v>
      </c>
      <c r="BO251" s="8">
        <f t="shared" si="493"/>
        <v>0</v>
      </c>
      <c r="BP251" s="8">
        <f t="shared" si="493"/>
        <v>2.6586932376945972E-3</v>
      </c>
      <c r="BQ251" s="8">
        <f t="shared" si="493"/>
        <v>2.6586932376945972E-3</v>
      </c>
      <c r="BR251" s="8">
        <f t="shared" si="493"/>
        <v>6.6533599467731195E-4</v>
      </c>
      <c r="BS251" s="8">
        <f t="shared" si="493"/>
        <v>6.6533599467731195E-4</v>
      </c>
      <c r="BT251" s="8">
        <f t="shared" si="493"/>
        <v>1.3280212483399733E-3</v>
      </c>
      <c r="BU251" s="8">
        <f t="shared" si="493"/>
        <v>1.9933572430172854E-3</v>
      </c>
      <c r="BV251" s="8">
        <f t="shared" si="493"/>
        <v>1.9933572430172854E-3</v>
      </c>
      <c r="BW251" s="8">
        <f t="shared" si="493"/>
        <v>1.9933572430172854E-3</v>
      </c>
      <c r="BX251" s="8">
        <f t="shared" si="493"/>
        <v>6.6533599467731195E-4</v>
      </c>
      <c r="BY251" s="8">
        <f t="shared" si="493"/>
        <v>0.44243050635006603</v>
      </c>
      <c r="BZ251" s="7">
        <f t="shared" si="423"/>
        <v>0.35646276122712539</v>
      </c>
      <c r="CB251" s="6">
        <f t="shared" si="424"/>
        <v>0.37518467141063594</v>
      </c>
    </row>
    <row r="252" spans="1:80" x14ac:dyDescent="0.25">
      <c r="A252" s="7">
        <v>64</v>
      </c>
      <c r="B252" s="8" t="s">
        <v>79</v>
      </c>
      <c r="C252" s="11">
        <v>0</v>
      </c>
      <c r="D252" s="4">
        <f>10/23</f>
        <v>0.43478260869565216</v>
      </c>
      <c r="E252" s="4">
        <f>5/16</f>
        <v>0.3125</v>
      </c>
      <c r="F252" s="4">
        <f>2/7</f>
        <v>0.2857142857142857</v>
      </c>
      <c r="G252" s="3">
        <f>D252+E252+F252</f>
        <v>1.0329968944099379</v>
      </c>
      <c r="H252" s="6">
        <f>((D252+(0.5*E252))/G252)</f>
        <v>0.57215332581736178</v>
      </c>
      <c r="I252" s="6">
        <f>1-H252</f>
        <v>0.42784667418263822</v>
      </c>
      <c r="J252" s="4">
        <f>2/13</f>
        <v>0.15384615384615385</v>
      </c>
      <c r="K252" s="4">
        <f>1/10</f>
        <v>0.1</v>
      </c>
      <c r="L252" s="4">
        <f>1/10</f>
        <v>0.1</v>
      </c>
      <c r="M252" s="4">
        <f>1/23</f>
        <v>4.3478260869565216E-2</v>
      </c>
      <c r="N252" s="4">
        <f>1/23</f>
        <v>4.3478260869565216E-2</v>
      </c>
      <c r="O252" s="4">
        <f>1/41</f>
        <v>2.4390243902439025E-2</v>
      </c>
      <c r="P252" s="4">
        <f>1/67</f>
        <v>1.4925373134328358E-2</v>
      </c>
      <c r="Q252" s="4">
        <f>1/67</f>
        <v>1.4925373134328358E-2</v>
      </c>
      <c r="R252" s="4">
        <f>1/101</f>
        <v>9.9009900990099011E-3</v>
      </c>
      <c r="S252" s="4">
        <f>1/251</f>
        <v>3.9840637450199202E-3</v>
      </c>
      <c r="T252" s="4">
        <f>1/201</f>
        <v>4.9751243781094526E-3</v>
      </c>
      <c r="U252" s="4">
        <f>1/201</f>
        <v>4.9751243781094526E-3</v>
      </c>
      <c r="V252" s="4">
        <f>1/201</f>
        <v>4.9751243781094526E-3</v>
      </c>
      <c r="W252" s="4">
        <v>0</v>
      </c>
      <c r="X252" s="4">
        <f>1/501</f>
        <v>1.996007984031936E-3</v>
      </c>
      <c r="Y252" s="4">
        <f>1/301</f>
        <v>3.3222591362126247E-3</v>
      </c>
      <c r="Z252" s="4">
        <f>1/301</f>
        <v>3.3222591362126247E-3</v>
      </c>
      <c r="AA252" s="4">
        <v>0</v>
      </c>
      <c r="AB252" s="4">
        <f t="shared" ref="AB252:AK252" si="494">1/501</f>
        <v>1.996007984031936E-3</v>
      </c>
      <c r="AC252" s="4">
        <f t="shared" si="494"/>
        <v>1.996007984031936E-3</v>
      </c>
      <c r="AD252" s="4">
        <f t="shared" si="494"/>
        <v>1.996007984031936E-3</v>
      </c>
      <c r="AE252" s="4">
        <f t="shared" si="494"/>
        <v>1.996007984031936E-3</v>
      </c>
      <c r="AF252" s="4">
        <f t="shared" si="494"/>
        <v>1.996007984031936E-3</v>
      </c>
      <c r="AG252" s="4">
        <f t="shared" si="494"/>
        <v>1.996007984031936E-3</v>
      </c>
      <c r="AH252" s="4">
        <f t="shared" si="494"/>
        <v>1.996007984031936E-3</v>
      </c>
      <c r="AI252" s="4">
        <f t="shared" si="494"/>
        <v>1.996007984031936E-3</v>
      </c>
      <c r="AJ252" s="4">
        <f t="shared" si="494"/>
        <v>1.996007984031936E-3</v>
      </c>
      <c r="AK252" s="4">
        <f t="shared" si="494"/>
        <v>1.996007984031936E-3</v>
      </c>
      <c r="AL252" s="3">
        <f>SUM(J252:AK252)</f>
        <v>0.55245469883151521</v>
      </c>
      <c r="AM252" s="3">
        <f t="shared" si="464"/>
        <v>0.27064580731248511</v>
      </c>
      <c r="AN252" s="3"/>
      <c r="AO252" s="4">
        <f>1/7</f>
        <v>0.14285714285714285</v>
      </c>
      <c r="AP252" s="4">
        <f>1/6</f>
        <v>0.16666666666666666</v>
      </c>
      <c r="AQ252" s="4">
        <f>1/19</f>
        <v>5.2631578947368418E-2</v>
      </c>
      <c r="AR252" s="4">
        <f>1/101</f>
        <v>9.9009900990099011E-3</v>
      </c>
      <c r="AS252" s="4">
        <f>1/501</f>
        <v>1.996007984031936E-3</v>
      </c>
      <c r="AT252" s="4">
        <f>1/751</f>
        <v>1.3315579227696406E-3</v>
      </c>
      <c r="AU252" s="4">
        <f>SUM(AO252:AT252)</f>
        <v>0.37538394447698942</v>
      </c>
      <c r="AV252" s="7">
        <f t="shared" si="422"/>
        <v>0.20122862232636618</v>
      </c>
      <c r="AW252" s="4">
        <f>2/17</f>
        <v>0.11764705882352941</v>
      </c>
      <c r="AX252" s="4">
        <f>1/15</f>
        <v>6.6666666666666666E-2</v>
      </c>
      <c r="AY252" s="4">
        <f>1/13</f>
        <v>7.6923076923076927E-2</v>
      </c>
      <c r="AZ252" s="4">
        <f>1/41</f>
        <v>2.4390243902439025E-2</v>
      </c>
      <c r="BA252" s="4">
        <f>1/34</f>
        <v>2.9411764705882353E-2</v>
      </c>
      <c r="BB252" s="4">
        <f>1/51</f>
        <v>1.9607843137254902E-2</v>
      </c>
      <c r="BC252" s="4">
        <f>1/126</f>
        <v>7.9365079365079361E-3</v>
      </c>
      <c r="BD252" s="4">
        <f>1/101</f>
        <v>9.9009900990099011E-3</v>
      </c>
      <c r="BE252" s="4">
        <f>1/151</f>
        <v>6.6225165562913907E-3</v>
      </c>
      <c r="BF252" s="4">
        <f>1/301</f>
        <v>3.3222591362126247E-3</v>
      </c>
      <c r="BG252" s="4">
        <f>1/401</f>
        <v>2.4937655860349127E-3</v>
      </c>
      <c r="BH252" s="4">
        <f>1/501</f>
        <v>1.996007984031936E-3</v>
      </c>
      <c r="BI252" s="4">
        <f>1/501</f>
        <v>1.996007984031936E-3</v>
      </c>
      <c r="BJ252" s="4">
        <v>0</v>
      </c>
      <c r="BK252" s="4">
        <v>0</v>
      </c>
      <c r="BL252" s="4">
        <v>0</v>
      </c>
      <c r="BM252" s="4">
        <v>0</v>
      </c>
      <c r="BN252" s="4">
        <v>0</v>
      </c>
      <c r="BO252" s="4">
        <v>0</v>
      </c>
      <c r="BP252" s="4">
        <v>0</v>
      </c>
      <c r="BQ252" s="4">
        <v>0</v>
      </c>
      <c r="BR252" s="4">
        <v>0</v>
      </c>
      <c r="BS252" s="4">
        <v>0</v>
      </c>
      <c r="BT252" s="4">
        <v>0</v>
      </c>
      <c r="BU252" s="4">
        <v>0</v>
      </c>
      <c r="BV252" s="4">
        <v>0</v>
      </c>
      <c r="BW252" s="4">
        <v>0</v>
      </c>
      <c r="BX252" s="4">
        <v>0</v>
      </c>
      <c r="BY252" s="4">
        <f>SUM(AW252:BX252)</f>
        <v>0.36891470944096993</v>
      </c>
      <c r="BZ252" s="7">
        <f t="shared" si="423"/>
        <v>0.29120148304339488</v>
      </c>
      <c r="CB252" s="6">
        <f t="shared" si="424"/>
        <v>0.29675335274947456</v>
      </c>
    </row>
    <row r="253" spans="1:80" x14ac:dyDescent="0.25">
      <c r="A253" s="8">
        <v>64</v>
      </c>
      <c r="B253" s="1" t="s">
        <v>18</v>
      </c>
      <c r="C253" s="11">
        <v>0</v>
      </c>
      <c r="D253" s="4">
        <f>10/23</f>
        <v>0.43478260869565216</v>
      </c>
      <c r="E253" s="4">
        <f>4/13</f>
        <v>0.30769230769230771</v>
      </c>
      <c r="F253" s="4">
        <f>5/17</f>
        <v>0.29411764705882354</v>
      </c>
      <c r="G253" s="3">
        <f>D253+E253+F253</f>
        <v>1.0365925634467834</v>
      </c>
      <c r="H253" s="6">
        <f>((D253+(0.5*E253))/G253)</f>
        <v>0.56784968684759918</v>
      </c>
      <c r="I253" s="6">
        <f>1-H253</f>
        <v>0.43215031315240082</v>
      </c>
      <c r="J253" s="4">
        <f>1/7</f>
        <v>0.14285714285714285</v>
      </c>
      <c r="K253" s="4">
        <f>1/11</f>
        <v>9.0909090909090912E-2</v>
      </c>
      <c r="L253" s="4">
        <f>1/10</f>
        <v>0.1</v>
      </c>
      <c r="M253" s="4">
        <f>1/23</f>
        <v>4.3478260869565216E-2</v>
      </c>
      <c r="N253" s="4">
        <f>1/17</f>
        <v>5.8823529411764705E-2</v>
      </c>
      <c r="O253" s="4">
        <f>1/36</f>
        <v>2.7777777777777776E-2</v>
      </c>
      <c r="P253" s="4">
        <f>1/67</f>
        <v>1.4925373134328358E-2</v>
      </c>
      <c r="Q253" s="4">
        <f>1/51</f>
        <v>1.9607843137254902E-2</v>
      </c>
      <c r="R253" s="4">
        <f>1/81</f>
        <v>1.2345679012345678E-2</v>
      </c>
      <c r="S253" s="4">
        <f>1/151</f>
        <v>6.6225165562913907E-3</v>
      </c>
      <c r="T253" s="4">
        <f>1/126</f>
        <v>7.9365079365079361E-3</v>
      </c>
      <c r="U253" s="4">
        <f>1/126</f>
        <v>7.9365079365079361E-3</v>
      </c>
      <c r="V253" s="4">
        <f>1/151</f>
        <v>6.6225165562913907E-3</v>
      </c>
      <c r="W253" s="4">
        <v>0</v>
      </c>
      <c r="X253" s="4">
        <v>0</v>
      </c>
      <c r="Y253" s="4">
        <f>1/301</f>
        <v>3.3222591362126247E-3</v>
      </c>
      <c r="Z253" s="4">
        <f>1/251</f>
        <v>3.9840637450199202E-3</v>
      </c>
      <c r="AA253" s="4">
        <f>1/251</f>
        <v>3.9840637450199202E-3</v>
      </c>
      <c r="AB253" s="4">
        <v>0</v>
      </c>
      <c r="AC253" s="4">
        <f>1/301</f>
        <v>3.3222591362126247E-3</v>
      </c>
      <c r="AD253" s="4">
        <f>1/301</f>
        <v>3.3222591362126247E-3</v>
      </c>
      <c r="AE253" s="4">
        <v>0</v>
      </c>
      <c r="AF253" s="4">
        <v>0</v>
      </c>
      <c r="AG253" s="4">
        <v>0</v>
      </c>
      <c r="AH253" s="4">
        <v>0</v>
      </c>
      <c r="AI253" s="4">
        <v>0</v>
      </c>
      <c r="AJ253" s="4">
        <v>0</v>
      </c>
      <c r="AK253" s="4">
        <v>0</v>
      </c>
      <c r="AL253" s="3">
        <f>SUM(J253:AK253)</f>
        <v>0.55777765099354693</v>
      </c>
      <c r="AM253" s="3">
        <f t="shared" si="464"/>
        <v>0.28288859728515803</v>
      </c>
      <c r="AN253" s="3"/>
      <c r="AO253" s="4">
        <f>1/7</f>
        <v>0.14285714285714285</v>
      </c>
      <c r="AP253" s="4">
        <f>1/7</f>
        <v>0.14285714285714285</v>
      </c>
      <c r="AQ253" s="4">
        <f>1/19</f>
        <v>5.2631578947368418E-2</v>
      </c>
      <c r="AR253" s="4">
        <f>1/81</f>
        <v>1.2345679012345678E-2</v>
      </c>
      <c r="AS253" s="4">
        <f>1/201</f>
        <v>4.9751243781094526E-3</v>
      </c>
      <c r="AT253" s="4">
        <v>0</v>
      </c>
      <c r="AU253" s="4">
        <f>SUM(AO253:AT253)</f>
        <v>0.35566666805210922</v>
      </c>
      <c r="AV253" s="7">
        <f t="shared" si="422"/>
        <v>0.15591667116935493</v>
      </c>
      <c r="AW253" s="4">
        <f>2/19</f>
        <v>0.10526315789473684</v>
      </c>
      <c r="AX253" s="4">
        <f>1/19</f>
        <v>5.2631578947368418E-2</v>
      </c>
      <c r="AY253" s="4">
        <f>1/13</f>
        <v>7.6923076923076927E-2</v>
      </c>
      <c r="AZ253" s="4">
        <f>1/51</f>
        <v>1.9607843137254902E-2</v>
      </c>
      <c r="BA253" s="4">
        <f>1/34</f>
        <v>2.9411764705882353E-2</v>
      </c>
      <c r="BB253" s="4">
        <f>1/51</f>
        <v>1.9607843137254902E-2</v>
      </c>
      <c r="BC253" s="4">
        <f>1/151</f>
        <v>6.6225165562913907E-3</v>
      </c>
      <c r="BD253" s="4">
        <f>1/81</f>
        <v>1.2345679012345678E-2</v>
      </c>
      <c r="BE253" s="4">
        <f>1/126</f>
        <v>7.9365079365079361E-3</v>
      </c>
      <c r="BF253" s="4">
        <f>1/151</f>
        <v>6.6225165562913907E-3</v>
      </c>
      <c r="BG253" s="4">
        <f>1/301</f>
        <v>3.3222591362126247E-3</v>
      </c>
      <c r="BH253" s="4">
        <f>1/301</f>
        <v>3.3222591362126247E-3</v>
      </c>
      <c r="BI253" s="4">
        <f>1/501</f>
        <v>1.996007984031936E-3</v>
      </c>
      <c r="BJ253" s="4">
        <v>0</v>
      </c>
      <c r="BK253" s="4">
        <v>0</v>
      </c>
      <c r="BL253" s="4">
        <f>1/501</f>
        <v>1.996007984031936E-3</v>
      </c>
      <c r="BM253" s="4">
        <f>1/501</f>
        <v>1.996007984031936E-3</v>
      </c>
      <c r="BN253" s="4">
        <f>1/501</f>
        <v>1.996007984031936E-3</v>
      </c>
      <c r="BO253" s="4">
        <v>0</v>
      </c>
      <c r="BP253" s="4">
        <v>0</v>
      </c>
      <c r="BQ253" s="4">
        <v>0</v>
      </c>
      <c r="BR253" s="4">
        <v>0</v>
      </c>
      <c r="BS253" s="4">
        <v>0</v>
      </c>
      <c r="BT253" s="4">
        <v>0</v>
      </c>
      <c r="BU253" s="4">
        <v>0</v>
      </c>
      <c r="BV253" s="4">
        <v>0</v>
      </c>
      <c r="BW253" s="4">
        <v>0</v>
      </c>
      <c r="BX253" s="4">
        <v>0</v>
      </c>
      <c r="BY253" s="8">
        <f>SUM(AW253:BX253)</f>
        <v>0.35160103501556367</v>
      </c>
      <c r="BZ253" s="7">
        <f t="shared" si="423"/>
        <v>0.19544351905291646</v>
      </c>
      <c r="CB253" s="6">
        <f t="shared" si="424"/>
        <v>0.26504535406121987</v>
      </c>
    </row>
    <row r="254" spans="1:80" s="7" customFormat="1" x14ac:dyDescent="0.25">
      <c r="A254" s="8">
        <v>64</v>
      </c>
      <c r="B254" s="1" t="s">
        <v>78</v>
      </c>
      <c r="C254" s="11">
        <v>0</v>
      </c>
      <c r="D254" s="8">
        <f>4/9</f>
        <v>0.44444444444444442</v>
      </c>
      <c r="E254" s="8">
        <f>10/33</f>
        <v>0.30303030303030304</v>
      </c>
      <c r="F254" s="8">
        <f>2/7</f>
        <v>0.2857142857142857</v>
      </c>
      <c r="G254" s="3">
        <f>D254+E254+F254</f>
        <v>1.033189033189033</v>
      </c>
      <c r="H254" s="6">
        <f>((D254+(0.5*E254))/G254)</f>
        <v>0.57681564245810057</v>
      </c>
      <c r="I254" s="6">
        <f>1-H254</f>
        <v>0.42318435754189943</v>
      </c>
      <c r="J254" s="8">
        <f>2/15</f>
        <v>0.13333333333333333</v>
      </c>
      <c r="K254" s="8">
        <f>1/11</f>
        <v>9.0909090909090912E-2</v>
      </c>
      <c r="L254" s="8">
        <f>1/11</f>
        <v>9.0909090909090912E-2</v>
      </c>
      <c r="M254" s="8">
        <f>1/23</f>
        <v>4.3478260869565216E-2</v>
      </c>
      <c r="N254" s="8">
        <f>1/17</f>
        <v>5.8823529411764705E-2</v>
      </c>
      <c r="O254" s="8">
        <f>1/31</f>
        <v>3.2258064516129031E-2</v>
      </c>
      <c r="P254" s="8">
        <f>1/41</f>
        <v>2.4390243902439025E-2</v>
      </c>
      <c r="Q254" s="8">
        <f>1/36</f>
        <v>2.7777777777777776E-2</v>
      </c>
      <c r="R254" s="8">
        <f>1/61</f>
        <v>1.6393442622950821E-2</v>
      </c>
      <c r="S254" s="8">
        <f>1/101</f>
        <v>9.9009900990099011E-3</v>
      </c>
      <c r="T254" s="8">
        <f>1/91</f>
        <v>1.098901098901099E-2</v>
      </c>
      <c r="U254" s="8">
        <f>1/81</f>
        <v>1.2345679012345678E-2</v>
      </c>
      <c r="V254" s="8">
        <f>1/101</f>
        <v>9.9009900990099011E-3</v>
      </c>
      <c r="W254" s="8">
        <f>1/251</f>
        <v>3.9840637450199202E-3</v>
      </c>
      <c r="X254" s="8">
        <f>1/301</f>
        <v>3.3222591362126247E-3</v>
      </c>
      <c r="Y254" s="8">
        <f>1/301</f>
        <v>3.3222591362126247E-3</v>
      </c>
      <c r="Z254" s="8">
        <f>1/201</f>
        <v>4.9751243781094526E-3</v>
      </c>
      <c r="AA254" s="8">
        <v>0</v>
      </c>
      <c r="AB254" s="8">
        <v>0</v>
      </c>
      <c r="AC254" s="8">
        <f>1/326</f>
        <v>3.0674846625766872E-3</v>
      </c>
      <c r="AD254" s="8">
        <f>1/326</f>
        <v>3.0674846625766872E-3</v>
      </c>
      <c r="AE254" s="8">
        <v>0</v>
      </c>
      <c r="AF254" s="8">
        <v>0</v>
      </c>
      <c r="AG254" s="8">
        <f>1/376</f>
        <v>2.6595744680851063E-3</v>
      </c>
      <c r="AH254" s="8">
        <f>1/376</f>
        <v>2.6595744680851063E-3</v>
      </c>
      <c r="AI254" s="8">
        <f>1/401</f>
        <v>2.4937655860349127E-3</v>
      </c>
      <c r="AJ254" s="8">
        <f>1/426</f>
        <v>2.3474178403755869E-3</v>
      </c>
      <c r="AK254" s="8">
        <v>0</v>
      </c>
      <c r="AL254" s="3">
        <f>SUM(J254:AK254)</f>
        <v>0.59330851253480676</v>
      </c>
      <c r="AM254" s="3">
        <f t="shared" si="464"/>
        <v>0.33494415320331528</v>
      </c>
      <c r="AN254" s="3"/>
      <c r="AO254" s="8">
        <f>1/7</f>
        <v>0.14285714285714285</v>
      </c>
      <c r="AP254" s="8">
        <f>1/7</f>
        <v>0.14285714285714285</v>
      </c>
      <c r="AQ254" s="8">
        <f>1/18</f>
        <v>5.5555555555555552E-2</v>
      </c>
      <c r="AR254" s="8">
        <f>1/91</f>
        <v>1.098901098901099E-2</v>
      </c>
      <c r="AS254" s="8">
        <f>1/351</f>
        <v>2.8490028490028491E-3</v>
      </c>
      <c r="AT254" s="8">
        <v>0</v>
      </c>
      <c r="AU254" s="8">
        <f>SUM(AO254:AT254)</f>
        <v>0.35510785510785514</v>
      </c>
      <c r="AV254" s="7">
        <f t="shared" si="422"/>
        <v>0.17185592185592191</v>
      </c>
      <c r="AW254" s="8">
        <f>2/19</f>
        <v>0.10526315789473684</v>
      </c>
      <c r="AX254" s="8">
        <f>1/18</f>
        <v>5.5555555555555552E-2</v>
      </c>
      <c r="AY254" s="8">
        <f>1/13</f>
        <v>7.6923076923076927E-2</v>
      </c>
      <c r="AZ254" s="8">
        <f>1/41</f>
        <v>2.4390243902439025E-2</v>
      </c>
      <c r="BA254" s="8">
        <f>1/31</f>
        <v>3.2258064516129031E-2</v>
      </c>
      <c r="BB254" s="8">
        <f>1/46</f>
        <v>2.1739130434782608E-2</v>
      </c>
      <c r="BC254" s="8">
        <f>1/176</f>
        <v>5.681818181818182E-3</v>
      </c>
      <c r="BD254" s="8">
        <f>1/101</f>
        <v>9.9009900990099011E-3</v>
      </c>
      <c r="BE254" s="8">
        <f>1/126</f>
        <v>7.9365079365079361E-3</v>
      </c>
      <c r="BF254" s="8">
        <f>1/276</f>
        <v>3.6231884057971015E-3</v>
      </c>
      <c r="BG254" s="8">
        <f>1/401</f>
        <v>2.4937655860349127E-3</v>
      </c>
      <c r="BH254" s="8">
        <f>1/401</f>
        <v>2.4937655860349127E-3</v>
      </c>
      <c r="BI254" s="8">
        <f>1/426</f>
        <v>2.3474178403755869E-3</v>
      </c>
      <c r="BJ254" s="8">
        <f>1/426</f>
        <v>2.3474178403755869E-3</v>
      </c>
      <c r="BK254" s="8">
        <f>1/476</f>
        <v>2.1008403361344537E-3</v>
      </c>
      <c r="BL254" s="8">
        <f>1/426</f>
        <v>2.3474178403755869E-3</v>
      </c>
      <c r="BM254" s="8">
        <f>1/426</f>
        <v>2.3474178403755869E-3</v>
      </c>
      <c r="BN254" s="8">
        <v>0</v>
      </c>
      <c r="BO254" s="8">
        <v>0</v>
      </c>
      <c r="BP254" s="8">
        <f>1/476</f>
        <v>2.1008403361344537E-3</v>
      </c>
      <c r="BQ254" s="8">
        <f>1/476</f>
        <v>2.1008403361344537E-3</v>
      </c>
      <c r="BR254" s="8">
        <v>0</v>
      </c>
      <c r="BS254" s="8">
        <v>0</v>
      </c>
      <c r="BT254" s="8">
        <f>1/501</f>
        <v>1.996007984031936E-3</v>
      </c>
      <c r="BU254" s="8">
        <f t="shared" ref="BU254:BW254" si="495">1/501</f>
        <v>1.996007984031936E-3</v>
      </c>
      <c r="BV254" s="8">
        <f t="shared" si="495"/>
        <v>1.996007984031936E-3</v>
      </c>
      <c r="BW254" s="8">
        <f t="shared" si="495"/>
        <v>1.996007984031936E-3</v>
      </c>
      <c r="BX254" s="8">
        <v>0</v>
      </c>
      <c r="BY254" s="8">
        <f>SUM(AW254:BX254)</f>
        <v>0.37193548932795628</v>
      </c>
      <c r="BZ254" s="7">
        <f t="shared" si="423"/>
        <v>0.3017742126478471</v>
      </c>
      <c r="CB254" s="6">
        <f t="shared" si="424"/>
        <v>0.32035185697061808</v>
      </c>
    </row>
    <row r="255" spans="1:80" x14ac:dyDescent="0.25">
      <c r="A255" s="7">
        <v>64</v>
      </c>
      <c r="B255" s="7" t="s">
        <v>80</v>
      </c>
      <c r="C255" s="11">
        <v>0</v>
      </c>
      <c r="D255" s="4">
        <f>10/23</f>
        <v>0.43478260869565216</v>
      </c>
      <c r="E255" s="4">
        <f>4/13</f>
        <v>0.30769230769230771</v>
      </c>
      <c r="F255" s="4">
        <f>5/17</f>
        <v>0.29411764705882354</v>
      </c>
      <c r="G255" s="3">
        <f>D255+E255+F255</f>
        <v>1.0365925634467834</v>
      </c>
      <c r="H255" s="6">
        <f>((D255+(0.5*E255))/G255)</f>
        <v>0.56784968684759918</v>
      </c>
      <c r="I255" s="6">
        <f>1-H255</f>
        <v>0.43215031315240082</v>
      </c>
      <c r="J255" s="8">
        <f>2/13</f>
        <v>0.15384615384615385</v>
      </c>
      <c r="K255" s="8">
        <f>1/11</f>
        <v>9.0909090909090912E-2</v>
      </c>
      <c r="L255" s="8">
        <f>1/11</f>
        <v>9.0909090909090912E-2</v>
      </c>
      <c r="M255" s="8">
        <f>1/21</f>
        <v>4.7619047619047616E-2</v>
      </c>
      <c r="N255" s="8">
        <f>1/19</f>
        <v>5.2631578947368418E-2</v>
      </c>
      <c r="O255" s="8">
        <f>1/41</f>
        <v>2.4390243902439025E-2</v>
      </c>
      <c r="P255" s="8">
        <f>1/71</f>
        <v>1.4084507042253521E-2</v>
      </c>
      <c r="Q255" s="8">
        <f>1/67</f>
        <v>1.4925373134328358E-2</v>
      </c>
      <c r="R255" s="8">
        <f>1/126</f>
        <v>7.9365079365079361E-3</v>
      </c>
      <c r="S255" s="8">
        <f>1/201</f>
        <v>4.9751243781094526E-3</v>
      </c>
      <c r="T255" s="8">
        <f>1/201</f>
        <v>4.9751243781094526E-3</v>
      </c>
      <c r="U255" s="8">
        <f>1/151</f>
        <v>6.6225165562913907E-3</v>
      </c>
      <c r="V255" s="8">
        <f>1/201</f>
        <v>4.9751243781094526E-3</v>
      </c>
      <c r="W255" s="8">
        <f>1/251</f>
        <v>3.9840637450199202E-3</v>
      </c>
      <c r="X255" s="8">
        <f>1/301</f>
        <v>3.3222591362126247E-3</v>
      </c>
      <c r="Y255" s="8">
        <f>1/251</f>
        <v>3.9840637450199202E-3</v>
      </c>
      <c r="Z255" s="8">
        <f>1/251</f>
        <v>3.9840637450199202E-3</v>
      </c>
      <c r="AA255" s="8">
        <f>1/301</f>
        <v>3.3222591362126247E-3</v>
      </c>
      <c r="AB255" s="8">
        <f>1/301</f>
        <v>3.3222591362126247E-3</v>
      </c>
      <c r="AC255" s="8">
        <f t="shared" ref="AC255:AI255" si="496">1/301</f>
        <v>3.3222591362126247E-3</v>
      </c>
      <c r="AD255" s="8">
        <f t="shared" si="496"/>
        <v>3.3222591362126247E-3</v>
      </c>
      <c r="AE255" s="8">
        <f t="shared" si="496"/>
        <v>3.3222591362126247E-3</v>
      </c>
      <c r="AF255" s="8">
        <v>0</v>
      </c>
      <c r="AG255" s="8">
        <f t="shared" si="496"/>
        <v>3.3222591362126247E-3</v>
      </c>
      <c r="AH255" s="8">
        <f t="shared" si="496"/>
        <v>3.3222591362126247E-3</v>
      </c>
      <c r="AI255" s="8">
        <f t="shared" si="496"/>
        <v>3.3222591362126247E-3</v>
      </c>
      <c r="AJ255" s="8">
        <v>0</v>
      </c>
      <c r="AK255" s="8">
        <v>0</v>
      </c>
      <c r="AL255" s="3">
        <f>SUM(J255:AK255)</f>
        <v>0.5606520073978738</v>
      </c>
      <c r="AM255" s="3">
        <f t="shared" si="464"/>
        <v>0.28949961701510984</v>
      </c>
      <c r="AN255" s="3"/>
      <c r="AO255" s="8">
        <f>1/8</f>
        <v>0.125</v>
      </c>
      <c r="AP255" s="8">
        <f>1/6</f>
        <v>0.16666666666666666</v>
      </c>
      <c r="AQ255" s="8">
        <f>1/19</f>
        <v>5.2631578947368418E-2</v>
      </c>
      <c r="AR255" s="8">
        <f>1/101</f>
        <v>9.9009900990099011E-3</v>
      </c>
      <c r="AS255" s="8">
        <f>1/251</f>
        <v>3.9840637450199202E-3</v>
      </c>
      <c r="AT255" s="8">
        <v>0</v>
      </c>
      <c r="AU255" s="8">
        <f>SUM(AO255:AT255)</f>
        <v>0.35818329945806487</v>
      </c>
      <c r="AV255" s="7">
        <f t="shared" si="422"/>
        <v>0.1640957232387108</v>
      </c>
      <c r="AW255" s="8">
        <f>1/9</f>
        <v>0.1111111111111111</v>
      </c>
      <c r="AX255" s="8">
        <f>1/17</f>
        <v>5.8823529411764705E-2</v>
      </c>
      <c r="AY255" s="8">
        <f>1/13</f>
        <v>7.6923076923076927E-2</v>
      </c>
      <c r="AZ255" s="8">
        <f>1/46</f>
        <v>2.1739130434782608E-2</v>
      </c>
      <c r="BA255" s="8">
        <f>1/34</f>
        <v>2.9411764705882353E-2</v>
      </c>
      <c r="BB255" s="8">
        <f>1/51</f>
        <v>1.9607843137254902E-2</v>
      </c>
      <c r="BC255" s="8">
        <f>1/126</f>
        <v>7.9365079365079361E-3</v>
      </c>
      <c r="BD255" s="8">
        <f>1/101</f>
        <v>9.9009900990099011E-3</v>
      </c>
      <c r="BE255" s="8">
        <f>1/151</f>
        <v>6.6225165562913907E-3</v>
      </c>
      <c r="BF255" s="8">
        <f>1/201</f>
        <v>4.9751243781094526E-3</v>
      </c>
      <c r="BG255" s="8">
        <f>1/251</f>
        <v>3.9840637450199202E-3</v>
      </c>
      <c r="BH255" s="8">
        <f>1/251</f>
        <v>3.9840637450199202E-3</v>
      </c>
      <c r="BI255" s="8">
        <f>1/251</f>
        <v>3.9840637450199202E-3</v>
      </c>
      <c r="BJ255" s="8">
        <f>1/301</f>
        <v>3.3222591362126247E-3</v>
      </c>
      <c r="BK255" s="8">
        <f>1/301</f>
        <v>3.3222591362126247E-3</v>
      </c>
      <c r="BL255" s="8">
        <f>1/301</f>
        <v>3.3222591362126247E-3</v>
      </c>
      <c r="BM255" s="8">
        <f t="shared" ref="BM255:BV255" si="497">1/301</f>
        <v>3.3222591362126247E-3</v>
      </c>
      <c r="BN255" s="8">
        <f t="shared" si="497"/>
        <v>3.3222591362126247E-3</v>
      </c>
      <c r="BO255" s="8">
        <f t="shared" si="497"/>
        <v>3.3222591362126247E-3</v>
      </c>
      <c r="BP255" s="8">
        <f t="shared" si="497"/>
        <v>3.3222591362126247E-3</v>
      </c>
      <c r="BQ255" s="8">
        <f t="shared" si="497"/>
        <v>3.3222591362126247E-3</v>
      </c>
      <c r="BR255" s="8">
        <f t="shared" si="497"/>
        <v>3.3222591362126247E-3</v>
      </c>
      <c r="BS255" s="8">
        <v>0</v>
      </c>
      <c r="BT255" s="8">
        <f t="shared" si="497"/>
        <v>3.3222591362126247E-3</v>
      </c>
      <c r="BU255" s="8">
        <f t="shared" si="497"/>
        <v>3.3222591362126247E-3</v>
      </c>
      <c r="BV255" s="8">
        <f t="shared" si="497"/>
        <v>3.3222591362126247E-3</v>
      </c>
      <c r="BW255" s="8">
        <v>0</v>
      </c>
      <c r="BX255" s="8">
        <v>0</v>
      </c>
      <c r="BY255" s="8">
        <f>SUM(AW255:BX255)</f>
        <v>0.39887089556340277</v>
      </c>
      <c r="BZ255" s="7">
        <f t="shared" si="423"/>
        <v>0.35616104491556944</v>
      </c>
      <c r="CB255" s="6">
        <f t="shared" si="424"/>
        <v>0.31770620241934155</v>
      </c>
    </row>
    <row r="256" spans="1:80" x14ac:dyDescent="0.25">
      <c r="A256" s="7">
        <v>64</v>
      </c>
      <c r="B256" s="7" t="s">
        <v>84</v>
      </c>
      <c r="C256" s="11">
        <v>1</v>
      </c>
      <c r="D256">
        <f>AVERAGE(D252:D255)</f>
        <v>0.43719806763285024</v>
      </c>
      <c r="E256" s="7">
        <f t="shared" ref="E256:BM256" si="498">AVERAGE(E252:E255)</f>
        <v>0.3077287296037296</v>
      </c>
      <c r="F256" s="7">
        <f t="shared" si="498"/>
        <v>0.28991596638655459</v>
      </c>
      <c r="G256" s="7">
        <f t="shared" si="498"/>
        <v>1.0348427636231343</v>
      </c>
      <c r="H256" s="7">
        <f t="shared" si="498"/>
        <v>0.57116708549266515</v>
      </c>
      <c r="I256" s="7">
        <f t="shared" si="498"/>
        <v>0.42883291450733485</v>
      </c>
      <c r="J256" s="7">
        <f t="shared" si="498"/>
        <v>0.14597069597069598</v>
      </c>
      <c r="K256" s="7">
        <f t="shared" si="498"/>
        <v>9.3181818181818199E-2</v>
      </c>
      <c r="L256" s="7">
        <f t="shared" si="498"/>
        <v>9.5454545454545459E-2</v>
      </c>
      <c r="M256" s="7">
        <f t="shared" si="498"/>
        <v>4.4513457556935816E-2</v>
      </c>
      <c r="N256" s="7">
        <f t="shared" si="498"/>
        <v>5.3439224660115761E-2</v>
      </c>
      <c r="O256" s="7">
        <f t="shared" si="498"/>
        <v>2.7204082524696215E-2</v>
      </c>
      <c r="P256" s="7">
        <f t="shared" si="498"/>
        <v>1.7081374303337313E-2</v>
      </c>
      <c r="Q256" s="7">
        <f t="shared" si="498"/>
        <v>1.9309091795922349E-2</v>
      </c>
      <c r="R256" s="7">
        <f t="shared" si="498"/>
        <v>1.1644154917703584E-2</v>
      </c>
      <c r="S256" s="7">
        <f t="shared" si="498"/>
        <v>6.3706736946076651E-3</v>
      </c>
      <c r="T256" s="7">
        <f t="shared" si="498"/>
        <v>7.2189419204344574E-3</v>
      </c>
      <c r="U256" s="7">
        <f t="shared" si="498"/>
        <v>7.9699569708136138E-3</v>
      </c>
      <c r="V256" s="7">
        <f t="shared" si="498"/>
        <v>6.6184388528800486E-3</v>
      </c>
      <c r="W256" s="7">
        <f t="shared" si="498"/>
        <v>1.9920318725099601E-3</v>
      </c>
      <c r="X256" s="7">
        <f t="shared" si="498"/>
        <v>2.1601315641142961E-3</v>
      </c>
      <c r="Y256" s="7">
        <f t="shared" si="498"/>
        <v>3.4877102884144483E-3</v>
      </c>
      <c r="Z256" s="7">
        <f t="shared" si="498"/>
        <v>4.0663777510904792E-3</v>
      </c>
      <c r="AA256" s="7">
        <f t="shared" si="498"/>
        <v>1.8265807203081362E-3</v>
      </c>
      <c r="AB256" s="7">
        <f t="shared" si="498"/>
        <v>1.3295667800611402E-3</v>
      </c>
      <c r="AC256" s="7">
        <f t="shared" si="498"/>
        <v>2.9270027297584678E-3</v>
      </c>
      <c r="AD256" s="7">
        <f t="shared" si="498"/>
        <v>2.9270027297584678E-3</v>
      </c>
      <c r="AE256" s="7">
        <f t="shared" si="498"/>
        <v>1.3295667800611402E-3</v>
      </c>
      <c r="AF256" s="7">
        <f t="shared" si="498"/>
        <v>4.9900199600798399E-4</v>
      </c>
      <c r="AG256" s="7">
        <f t="shared" si="498"/>
        <v>1.9944603970824164E-3</v>
      </c>
      <c r="AH256" s="7">
        <f t="shared" si="498"/>
        <v>1.9944603970824164E-3</v>
      </c>
      <c r="AI256" s="7">
        <f t="shared" si="498"/>
        <v>1.9530081765698683E-3</v>
      </c>
      <c r="AJ256" s="7">
        <f t="shared" si="498"/>
        <v>1.0858564561018807E-3</v>
      </c>
      <c r="AK256" s="7">
        <f t="shared" si="498"/>
        <v>4.9900199600798399E-4</v>
      </c>
      <c r="AL256" s="7">
        <f t="shared" si="498"/>
        <v>0.56604821743943567</v>
      </c>
      <c r="AM256" s="3">
        <f t="shared" si="464"/>
        <v>0.29471802220953802</v>
      </c>
      <c r="AN256" s="3"/>
      <c r="AO256" s="7">
        <f t="shared" si="498"/>
        <v>0.13839285714285715</v>
      </c>
      <c r="AP256" s="7">
        <f t="shared" si="498"/>
        <v>0.15476190476190477</v>
      </c>
      <c r="AQ256" s="7">
        <f t="shared" si="498"/>
        <v>5.3362573099415202E-2</v>
      </c>
      <c r="AR256" s="7">
        <f t="shared" si="498"/>
        <v>1.0784167549844119E-2</v>
      </c>
      <c r="AS256" s="7">
        <f t="shared" si="498"/>
        <v>3.4510497390410396E-3</v>
      </c>
      <c r="AT256" s="7">
        <f t="shared" si="498"/>
        <v>3.3288948069241014E-4</v>
      </c>
      <c r="AU256" s="7">
        <f t="shared" si="498"/>
        <v>0.36108544177375468</v>
      </c>
      <c r="AV256" s="7">
        <f t="shared" si="422"/>
        <v>0.17338879031130405</v>
      </c>
      <c r="AW256" s="7">
        <f t="shared" si="498"/>
        <v>0.10982112143102855</v>
      </c>
      <c r="AX256" s="7">
        <f t="shared" si="498"/>
        <v>5.8419332645338842E-2</v>
      </c>
      <c r="AY256" s="7">
        <f t="shared" si="498"/>
        <v>7.6923076923076927E-2</v>
      </c>
      <c r="AZ256" s="7">
        <f t="shared" si="498"/>
        <v>2.253186534422889E-2</v>
      </c>
      <c r="BA256" s="7">
        <f t="shared" si="498"/>
        <v>3.0123339658444021E-2</v>
      </c>
      <c r="BB256" s="7">
        <f t="shared" si="498"/>
        <v>2.0140664961636828E-2</v>
      </c>
      <c r="BC256" s="7">
        <f t="shared" si="498"/>
        <v>7.0443376527813614E-3</v>
      </c>
      <c r="BD256" s="7">
        <f t="shared" si="498"/>
        <v>1.0512162327343847E-2</v>
      </c>
      <c r="BE256" s="7">
        <f t="shared" si="498"/>
        <v>7.279512246399663E-3</v>
      </c>
      <c r="BF256" s="7">
        <f t="shared" si="498"/>
        <v>4.6357721191026425E-3</v>
      </c>
      <c r="BG256" s="7">
        <f t="shared" si="498"/>
        <v>3.0734635133255923E-3</v>
      </c>
      <c r="BH256" s="7">
        <f t="shared" si="498"/>
        <v>2.9490241128248482E-3</v>
      </c>
      <c r="BI256" s="7">
        <f t="shared" si="498"/>
        <v>2.580874388364845E-3</v>
      </c>
      <c r="BJ256" s="7">
        <f t="shared" si="498"/>
        <v>1.4174192441470529E-3</v>
      </c>
      <c r="BK256" s="7">
        <f t="shared" si="498"/>
        <v>1.3557748680867697E-3</v>
      </c>
      <c r="BL256" s="7">
        <f t="shared" si="498"/>
        <v>1.9164212401550369E-3</v>
      </c>
      <c r="BM256" s="7">
        <f t="shared" si="498"/>
        <v>1.9164212401550369E-3</v>
      </c>
      <c r="BN256" s="7">
        <f t="shared" ref="BN256:BY256" si="499">AVERAGE(BN252:BN255)</f>
        <v>1.3295667800611402E-3</v>
      </c>
      <c r="BO256" s="7">
        <f t="shared" si="499"/>
        <v>8.3056478405315617E-4</v>
      </c>
      <c r="BP256" s="7">
        <f t="shared" si="499"/>
        <v>1.3557748680867697E-3</v>
      </c>
      <c r="BQ256" s="7">
        <f t="shared" si="499"/>
        <v>1.3557748680867697E-3</v>
      </c>
      <c r="BR256" s="7">
        <f t="shared" si="499"/>
        <v>8.3056478405315617E-4</v>
      </c>
      <c r="BS256" s="7">
        <f t="shared" si="499"/>
        <v>0</v>
      </c>
      <c r="BT256" s="7">
        <f t="shared" si="499"/>
        <v>1.3295667800611402E-3</v>
      </c>
      <c r="BU256" s="7">
        <f t="shared" si="499"/>
        <v>1.3295667800611402E-3</v>
      </c>
      <c r="BV256" s="7">
        <f t="shared" si="499"/>
        <v>1.3295667800611402E-3</v>
      </c>
      <c r="BW256" s="7">
        <f t="shared" si="499"/>
        <v>4.9900199600798399E-4</v>
      </c>
      <c r="BX256" s="7">
        <f t="shared" si="499"/>
        <v>0</v>
      </c>
      <c r="BY256" s="7">
        <f t="shared" si="499"/>
        <v>0.37283053233697316</v>
      </c>
      <c r="BZ256" s="7">
        <f t="shared" si="423"/>
        <v>0.28599516951013948</v>
      </c>
      <c r="CB256" s="6">
        <f t="shared" si="424"/>
        <v>0.29996419155016341</v>
      </c>
    </row>
    <row r="257" spans="4:80" x14ac:dyDescent="0.25"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8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8"/>
      <c r="CB257" s="3"/>
    </row>
    <row r="258" spans="4:80" x14ac:dyDescent="0.25"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8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8"/>
      <c r="CB258" s="8"/>
    </row>
    <row r="259" spans="4:80" x14ac:dyDescent="0.25"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8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8"/>
      <c r="CB259" s="8"/>
    </row>
    <row r="260" spans="4:80" x14ac:dyDescent="0.25"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8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8"/>
      <c r="CB260" s="8"/>
    </row>
    <row r="261" spans="4:80" x14ac:dyDescent="0.25"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8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8"/>
      <c r="CB261" s="8"/>
    </row>
    <row r="262" spans="4:80" x14ac:dyDescent="0.25"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8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8"/>
      <c r="CB262" s="8"/>
    </row>
    <row r="263" spans="4:80" x14ac:dyDescent="0.25"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8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8"/>
      <c r="CB263" s="8"/>
    </row>
    <row r="264" spans="4:80" x14ac:dyDescent="0.25"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8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8"/>
      <c r="CB264" s="8"/>
    </row>
    <row r="265" spans="4:80" x14ac:dyDescent="0.25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8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8"/>
      <c r="CB265" s="8"/>
    </row>
    <row r="266" spans="4:80" x14ac:dyDescent="0.25"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8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8"/>
      <c r="CB266" s="8"/>
    </row>
    <row r="267" spans="4:80" x14ac:dyDescent="0.25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8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8"/>
      <c r="CB267" s="8"/>
    </row>
    <row r="268" spans="4:80" x14ac:dyDescent="0.25"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8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8"/>
      <c r="CB268" s="8"/>
    </row>
    <row r="269" spans="4:80" x14ac:dyDescent="0.25"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8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8"/>
      <c r="CB269" s="8"/>
    </row>
    <row r="270" spans="4:80" x14ac:dyDescent="0.25"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8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8"/>
      <c r="CB270" s="8"/>
    </row>
    <row r="271" spans="4:80" x14ac:dyDescent="0.25"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8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8"/>
      <c r="CB271" s="8"/>
    </row>
    <row r="272" spans="4:80" x14ac:dyDescent="0.25"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8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8"/>
      <c r="CB272" s="8"/>
    </row>
    <row r="273" spans="4:80" x14ac:dyDescent="0.25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8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8"/>
      <c r="CB273" s="8"/>
    </row>
    <row r="274" spans="4:80" x14ac:dyDescent="0.25"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8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8"/>
      <c r="CB274" s="8"/>
    </row>
    <row r="275" spans="4:80" x14ac:dyDescent="0.25"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8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8"/>
      <c r="CB275" s="8"/>
    </row>
    <row r="276" spans="4:80" x14ac:dyDescent="0.25"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8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8"/>
      <c r="CB276" s="8"/>
    </row>
    <row r="277" spans="4:80" x14ac:dyDescent="0.25"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8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8"/>
      <c r="CB277" s="8"/>
    </row>
    <row r="278" spans="4:80" x14ac:dyDescent="0.25"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8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8"/>
      <c r="CB278" s="8"/>
    </row>
    <row r="279" spans="4:80" x14ac:dyDescent="0.25"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8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8"/>
      <c r="CB279" s="8"/>
    </row>
    <row r="280" spans="4:80" x14ac:dyDescent="0.25"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8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8"/>
      <c r="CB280" s="8"/>
    </row>
    <row r="281" spans="4:80" x14ac:dyDescent="0.25"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8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8"/>
      <c r="CB281" s="8"/>
    </row>
    <row r="282" spans="4:80" x14ac:dyDescent="0.25"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8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8"/>
      <c r="CB282" s="8"/>
    </row>
    <row r="283" spans="4:80" x14ac:dyDescent="0.25"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8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8"/>
      <c r="CB283" s="8"/>
    </row>
    <row r="284" spans="4:80" x14ac:dyDescent="0.25"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8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8"/>
      <c r="CB284" s="8"/>
    </row>
    <row r="285" spans="4:80" x14ac:dyDescent="0.25"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8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8"/>
      <c r="CB285" s="8"/>
    </row>
    <row r="286" spans="4:80" x14ac:dyDescent="0.25"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8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8"/>
      <c r="CB286" s="8"/>
    </row>
    <row r="287" spans="4:80" x14ac:dyDescent="0.25"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8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8"/>
      <c r="CB287" s="8"/>
    </row>
    <row r="288" spans="4:80" x14ac:dyDescent="0.25"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8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8"/>
      <c r="CB288" s="8"/>
    </row>
    <row r="289" spans="4:80" x14ac:dyDescent="0.25"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8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8"/>
      <c r="CB289" s="8"/>
    </row>
    <row r="290" spans="4:80" x14ac:dyDescent="0.25"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8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8"/>
      <c r="CB290" s="8"/>
    </row>
    <row r="291" spans="4:80" x14ac:dyDescent="0.25"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8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8"/>
      <c r="CB291" s="8"/>
    </row>
    <row r="292" spans="4:80" x14ac:dyDescent="0.25"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8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8"/>
      <c r="CB292" s="8"/>
    </row>
    <row r="293" spans="4:80" x14ac:dyDescent="0.25"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8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8"/>
      <c r="CB293" s="8"/>
    </row>
    <row r="294" spans="4:80" x14ac:dyDescent="0.25"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8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8"/>
      <c r="CB294" s="8"/>
    </row>
    <row r="295" spans="4:80" x14ac:dyDescent="0.25"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8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8"/>
      <c r="CB295" s="8"/>
    </row>
    <row r="296" spans="4:80" x14ac:dyDescent="0.25"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8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8"/>
      <c r="CB296" s="8"/>
    </row>
    <row r="297" spans="4:80" x14ac:dyDescent="0.25"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8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8"/>
      <c r="CB297" s="8"/>
    </row>
    <row r="298" spans="4:80" x14ac:dyDescent="0.25"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8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8"/>
      <c r="CB298" s="8"/>
    </row>
    <row r="299" spans="4:80" x14ac:dyDescent="0.25"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8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8"/>
      <c r="CB299" s="8"/>
    </row>
    <row r="300" spans="4:80" x14ac:dyDescent="0.25"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8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8"/>
      <c r="CB300" s="8"/>
    </row>
    <row r="301" spans="4:80" x14ac:dyDescent="0.25"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8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8"/>
      <c r="CB301" s="8"/>
    </row>
    <row r="302" spans="4:80" x14ac:dyDescent="0.25"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8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8"/>
      <c r="CB302" s="8"/>
    </row>
    <row r="303" spans="4:80" x14ac:dyDescent="0.25"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8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8"/>
      <c r="CB303" s="8"/>
    </row>
    <row r="304" spans="4:80" x14ac:dyDescent="0.25"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8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8"/>
      <c r="CB304" s="8"/>
    </row>
    <row r="305" spans="4:80" x14ac:dyDescent="0.25"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8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8"/>
      <c r="CB305" s="8"/>
    </row>
    <row r="306" spans="4:80" x14ac:dyDescent="0.25"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8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8"/>
      <c r="CB306" s="8"/>
    </row>
    <row r="307" spans="4:80" x14ac:dyDescent="0.25"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8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8"/>
      <c r="CB307" s="8"/>
    </row>
    <row r="308" spans="4:80" x14ac:dyDescent="0.25"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8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8"/>
      <c r="CB308" s="8"/>
    </row>
    <row r="309" spans="4:80" x14ac:dyDescent="0.25"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8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8"/>
      <c r="CB309" s="8"/>
    </row>
    <row r="310" spans="4:80" x14ac:dyDescent="0.25"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8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8"/>
      <c r="CB310" s="8"/>
    </row>
    <row r="311" spans="4:80" x14ac:dyDescent="0.25"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8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8"/>
      <c r="CB311" s="8"/>
    </row>
    <row r="312" spans="4:80" x14ac:dyDescent="0.25"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8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8"/>
      <c r="CB312" s="8"/>
    </row>
    <row r="313" spans="4:80" x14ac:dyDescent="0.25"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8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8"/>
      <c r="CB313" s="8"/>
    </row>
    <row r="314" spans="4:80" x14ac:dyDescent="0.25"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8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8"/>
      <c r="CB314" s="8"/>
    </row>
    <row r="315" spans="4:80" x14ac:dyDescent="0.25"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8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8"/>
      <c r="CB315" s="8"/>
    </row>
    <row r="316" spans="4:80" x14ac:dyDescent="0.25"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8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8"/>
      <c r="CB316" s="8"/>
    </row>
    <row r="317" spans="4:80" x14ac:dyDescent="0.25"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8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8"/>
      <c r="CB317" s="8"/>
    </row>
    <row r="318" spans="4:80" x14ac:dyDescent="0.25"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8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8"/>
      <c r="CB318" s="8"/>
    </row>
    <row r="319" spans="4:80" x14ac:dyDescent="0.25"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8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8"/>
      <c r="CB319" s="8"/>
    </row>
    <row r="320" spans="4:80" x14ac:dyDescent="0.25"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8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8"/>
      <c r="CB320" s="8"/>
    </row>
    <row r="321" spans="4:80" x14ac:dyDescent="0.25"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8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8"/>
      <c r="CB321" s="8"/>
    </row>
    <row r="322" spans="4:80" x14ac:dyDescent="0.25"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8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8"/>
      <c r="CB322" s="8"/>
    </row>
    <row r="323" spans="4:80" x14ac:dyDescent="0.25"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8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8"/>
      <c r="CB323" s="8"/>
    </row>
    <row r="324" spans="4:80" x14ac:dyDescent="0.25"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8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8"/>
      <c r="CB324" s="8"/>
    </row>
    <row r="325" spans="4:80" x14ac:dyDescent="0.25"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8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8"/>
      <c r="CB325" s="8"/>
    </row>
    <row r="326" spans="4:80" x14ac:dyDescent="0.25"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8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8"/>
      <c r="CB326" s="8"/>
    </row>
    <row r="327" spans="4:80" x14ac:dyDescent="0.25"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8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8"/>
      <c r="CB327" s="8"/>
    </row>
    <row r="328" spans="4:80" x14ac:dyDescent="0.25"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8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8"/>
      <c r="CB328" s="8"/>
    </row>
    <row r="329" spans="4:80" x14ac:dyDescent="0.25"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8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8"/>
      <c r="CB329" s="8"/>
    </row>
    <row r="330" spans="4:80" x14ac:dyDescent="0.25"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8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8"/>
      <c r="CB330" s="8"/>
    </row>
    <row r="331" spans="4:80" x14ac:dyDescent="0.25"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8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8"/>
      <c r="CB331" s="8"/>
    </row>
    <row r="332" spans="4:80" x14ac:dyDescent="0.25"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8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8"/>
      <c r="CB332" s="8"/>
    </row>
    <row r="333" spans="4:80" x14ac:dyDescent="0.25"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8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8"/>
      <c r="CB333" s="8"/>
    </row>
    <row r="334" spans="4:80" x14ac:dyDescent="0.25"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8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8"/>
      <c r="CB334" s="8"/>
    </row>
    <row r="335" spans="4:80" x14ac:dyDescent="0.25"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8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8"/>
      <c r="CB335" s="8"/>
    </row>
    <row r="336" spans="4:80" x14ac:dyDescent="0.25"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8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8"/>
      <c r="CB336" s="8"/>
    </row>
    <row r="337" spans="4:80" x14ac:dyDescent="0.25"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8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8"/>
      <c r="CB337" s="8"/>
    </row>
    <row r="338" spans="4:80" x14ac:dyDescent="0.25"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8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8"/>
      <c r="CB338" s="8"/>
    </row>
    <row r="339" spans="4:80" x14ac:dyDescent="0.25"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8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8"/>
      <c r="CB339" s="8"/>
    </row>
    <row r="340" spans="4:80" x14ac:dyDescent="0.25"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8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8"/>
      <c r="CB340" s="8"/>
    </row>
    <row r="341" spans="4:80" x14ac:dyDescent="0.25"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8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8"/>
      <c r="CB341" s="8"/>
    </row>
    <row r="342" spans="4:80" x14ac:dyDescent="0.25"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8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8"/>
      <c r="CB342" s="8"/>
    </row>
    <row r="343" spans="4:80" x14ac:dyDescent="0.25"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8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8"/>
      <c r="CB343" s="8"/>
    </row>
    <row r="344" spans="4:80" x14ac:dyDescent="0.25"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8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8"/>
      <c r="CB344" s="8"/>
    </row>
    <row r="345" spans="4:80" x14ac:dyDescent="0.25"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8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8"/>
      <c r="CB345" s="8"/>
    </row>
    <row r="346" spans="4:80" x14ac:dyDescent="0.25"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8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8"/>
      <c r="CB346" s="8"/>
    </row>
    <row r="347" spans="4:80" x14ac:dyDescent="0.25"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8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8"/>
      <c r="CB347" s="8"/>
    </row>
    <row r="348" spans="4:80" x14ac:dyDescent="0.25"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8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8"/>
      <c r="CB348" s="8"/>
    </row>
    <row r="349" spans="4:80" x14ac:dyDescent="0.25"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8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8"/>
      <c r="CB349" s="8"/>
    </row>
    <row r="350" spans="4:80" x14ac:dyDescent="0.25"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8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8"/>
      <c r="CB350" s="8"/>
    </row>
    <row r="351" spans="4:80" x14ac:dyDescent="0.25"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8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8"/>
      <c r="CB351" s="8"/>
    </row>
    <row r="352" spans="4:80" x14ac:dyDescent="0.25"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8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8"/>
      <c r="CB352" s="8"/>
    </row>
    <row r="353" spans="4:80" x14ac:dyDescent="0.25"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8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8"/>
      <c r="CB353" s="8"/>
    </row>
    <row r="354" spans="4:80" x14ac:dyDescent="0.25"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8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8"/>
      <c r="CB354" s="8"/>
    </row>
    <row r="355" spans="4:80" x14ac:dyDescent="0.25"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8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8"/>
      <c r="CB355" s="8"/>
    </row>
    <row r="356" spans="4:80" x14ac:dyDescent="0.25"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8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8"/>
      <c r="CB356" s="8"/>
    </row>
    <row r="357" spans="4:80" x14ac:dyDescent="0.25"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8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8"/>
      <c r="CB357" s="8"/>
    </row>
    <row r="358" spans="4:80" x14ac:dyDescent="0.25"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8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8"/>
      <c r="CB358" s="8"/>
    </row>
    <row r="359" spans="4:80" x14ac:dyDescent="0.25"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8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8"/>
      <c r="CB359" s="8"/>
    </row>
    <row r="360" spans="4:80" x14ac:dyDescent="0.25"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8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8"/>
      <c r="CB360" s="8"/>
    </row>
    <row r="361" spans="4:80" x14ac:dyDescent="0.25"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8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8"/>
      <c r="CB361" s="8"/>
    </row>
    <row r="362" spans="4:80" x14ac:dyDescent="0.25"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8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8"/>
      <c r="CB362" s="8"/>
    </row>
    <row r="363" spans="4:80" x14ac:dyDescent="0.25"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8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8"/>
      <c r="CB363" s="8"/>
    </row>
    <row r="364" spans="4:80" x14ac:dyDescent="0.25"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8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8"/>
      <c r="CB364" s="8"/>
    </row>
    <row r="365" spans="4:80" x14ac:dyDescent="0.25"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8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8"/>
      <c r="CB365" s="8"/>
    </row>
    <row r="366" spans="4:80" x14ac:dyDescent="0.25"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8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8"/>
      <c r="CB366" s="8"/>
    </row>
    <row r="367" spans="4:80" x14ac:dyDescent="0.25"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8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8"/>
      <c r="CB367" s="8"/>
    </row>
    <row r="368" spans="4:80" x14ac:dyDescent="0.25"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8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8"/>
      <c r="CB368" s="8"/>
    </row>
    <row r="369" spans="4:80" x14ac:dyDescent="0.25"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8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8"/>
      <c r="CB369" s="8"/>
    </row>
    <row r="370" spans="4:80" x14ac:dyDescent="0.25"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8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8"/>
      <c r="CB370" s="8"/>
    </row>
    <row r="371" spans="4:80" x14ac:dyDescent="0.25"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8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8"/>
      <c r="CB371" s="8"/>
    </row>
    <row r="372" spans="4:80" x14ac:dyDescent="0.25"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8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8"/>
      <c r="CB372" s="8"/>
    </row>
    <row r="373" spans="4:80" x14ac:dyDescent="0.25"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8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8"/>
      <c r="CB373" s="8"/>
    </row>
    <row r="374" spans="4:80" x14ac:dyDescent="0.25"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8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8"/>
      <c r="CB374" s="8"/>
    </row>
    <row r="375" spans="4:80" x14ac:dyDescent="0.25"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8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8"/>
      <c r="CB375" s="8"/>
    </row>
    <row r="376" spans="4:80" x14ac:dyDescent="0.25"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8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8"/>
      <c r="CB376" s="8"/>
    </row>
    <row r="377" spans="4:80" x14ac:dyDescent="0.25"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8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8"/>
      <c r="CB377" s="8"/>
    </row>
    <row r="378" spans="4:80" x14ac:dyDescent="0.25"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8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8"/>
      <c r="CB378" s="8"/>
    </row>
    <row r="379" spans="4:80" x14ac:dyDescent="0.25"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8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8"/>
      <c r="CB379" s="8"/>
    </row>
    <row r="380" spans="4:80" x14ac:dyDescent="0.25"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8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8"/>
      <c r="CB380" s="8"/>
    </row>
    <row r="381" spans="4:80" x14ac:dyDescent="0.25"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8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8"/>
      <c r="CB381" s="8"/>
    </row>
    <row r="382" spans="4:80" x14ac:dyDescent="0.25"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8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8"/>
      <c r="CB382" s="8"/>
    </row>
    <row r="383" spans="4:80" x14ac:dyDescent="0.25"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8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8"/>
      <c r="CB383" s="8"/>
    </row>
    <row r="384" spans="4:80" x14ac:dyDescent="0.25"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8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8"/>
      <c r="CB384" s="8"/>
    </row>
    <row r="385" spans="4:80" x14ac:dyDescent="0.25"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8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8"/>
      <c r="CB385" s="8"/>
    </row>
    <row r="386" spans="4:80" x14ac:dyDescent="0.25"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8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8"/>
      <c r="CB386" s="8"/>
    </row>
    <row r="387" spans="4:80" x14ac:dyDescent="0.25"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8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8"/>
      <c r="CB387" s="8"/>
    </row>
    <row r="388" spans="4:80" x14ac:dyDescent="0.25"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8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8"/>
      <c r="CB388" s="8"/>
    </row>
    <row r="389" spans="4:80" x14ac:dyDescent="0.25"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8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8"/>
      <c r="CB389" s="8"/>
    </row>
    <row r="390" spans="4:80" x14ac:dyDescent="0.25"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8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8"/>
      <c r="CB390" s="8"/>
    </row>
    <row r="391" spans="4:80" x14ac:dyDescent="0.25"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8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8"/>
      <c r="CB391" s="8"/>
    </row>
    <row r="392" spans="4:80" x14ac:dyDescent="0.25"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8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8"/>
      <c r="CB392" s="8"/>
    </row>
    <row r="393" spans="4:80" x14ac:dyDescent="0.25"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8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8"/>
      <c r="CB393" s="8"/>
    </row>
    <row r="394" spans="4:80" x14ac:dyDescent="0.25"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8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8"/>
      <c r="CB394" s="8"/>
    </row>
    <row r="395" spans="4:80" x14ac:dyDescent="0.25"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8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8"/>
      <c r="CB395" s="8"/>
    </row>
    <row r="396" spans="4:80" x14ac:dyDescent="0.25"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8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8"/>
      <c r="CB396" s="8"/>
    </row>
    <row r="397" spans="4:80" x14ac:dyDescent="0.25"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8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8"/>
      <c r="CB397" s="8"/>
    </row>
    <row r="398" spans="4:80" x14ac:dyDescent="0.25"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8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8"/>
      <c r="CB398" s="8"/>
    </row>
  </sheetData>
  <sortState ref="A2:CG220">
    <sortCondition ref="A22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88</v>
      </c>
    </row>
    <row r="3" spans="1:1" x14ac:dyDescent="0.25">
      <c r="A3" t="s">
        <v>87</v>
      </c>
    </row>
    <row r="5" spans="1:1" x14ac:dyDescent="0.25">
      <c r="A5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Phil</cp:lastModifiedBy>
  <dcterms:created xsi:type="dcterms:W3CDTF">2014-07-27T09:40:39Z</dcterms:created>
  <dcterms:modified xsi:type="dcterms:W3CDTF">2015-01-31T13:12:47Z</dcterms:modified>
</cp:coreProperties>
</file>